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gotou-kou.IMPRESSGROUP\Desktop\データスマート\ダウンロードデータ\01_ダウンロードデータGM版\CHAPTER04\"/>
    </mc:Choice>
  </mc:AlternateContent>
  <bookViews>
    <workbookView xWindow="37620" yWindow="3120" windowWidth="31605" windowHeight="17115" tabRatio="938"/>
  </bookViews>
  <sheets>
    <sheet name="仕様" sheetId="4" r:id="rId1"/>
    <sheet name="最適化モデル" sheetId="1" r:id="rId2"/>
    <sheet name="品質緩和" sheetId="6" r:id="rId3"/>
    <sheet name="考察" sheetId="12" r:id="rId4"/>
    <sheet name="品質緩和ミニマックス" sheetId="7" r:id="rId5"/>
    <sheet name="最適化モデル (制限4)" sheetId="8" r:id="rId6"/>
    <sheet name="最適化モデル (整数酸味)" sheetId="9" r:id="rId7"/>
    <sheet name="仕様の変動" sheetId="20" r:id="rId8"/>
    <sheet name="堅牢な最適化モデル" sheetId="24" r:id="rId9"/>
  </sheets>
  <definedNames>
    <definedName name="OpenSolver_ChosenSolver" localSheetId="8" hidden="1">CBC</definedName>
    <definedName name="OpenSolver_ChosenSolver" localSheetId="6" hidden="1">CBC</definedName>
    <definedName name="OpenSolver_DualsNewSheet" localSheetId="6" hidden="1">FALSE</definedName>
    <definedName name="OpenSolver_LinearityCheck" localSheetId="8" hidden="1">1</definedName>
    <definedName name="OpenSolver_UpdateSensitivity" localSheetId="6" hidden="1">TRUE</definedName>
    <definedName name="solver_adj" localSheetId="8" hidden="1">堅牢な最適化モデル!$C$6:$E$16,堅牢な最適化モデル!$G$27:$G$30,堅牢な最適化モデル!$D$2</definedName>
    <definedName name="solver_adj" localSheetId="1" hidden="1">最適化モデル!$C$6:$E$16</definedName>
    <definedName name="solver_adj" localSheetId="5" hidden="1">'最適化モデル (制限4)'!$C$6:$E$16,'最適化モデル (制限4)'!$C$34:$E$44</definedName>
    <definedName name="solver_adj" localSheetId="6" hidden="1">'最適化モデル (整数酸味)'!$C$6:$E$16,'最適化モデル (整数酸味)'!$C$58:$E$68,'最適化モデル (整数酸味)'!$C$38:$E$48,'最適化モデル (整数酸味)'!$C$26:$E$36</definedName>
    <definedName name="solver_adj" localSheetId="2" hidden="1">品質緩和!$C$6:$E$16,品質緩和!$G$27:$G$30</definedName>
    <definedName name="solver_adj" localSheetId="4" hidden="1">品質緩和ミニマックス!$C$6:$E$16,品質緩和ミニマックス!$G$27:$G$30,品質緩和ミニマックス!$D$2</definedName>
    <definedName name="solver_cvg" localSheetId="8" hidden="1">0.0001</definedName>
    <definedName name="solver_cvg" localSheetId="1" hidden="1">0.0001</definedName>
    <definedName name="solver_cvg" localSheetId="5" hidden="1">0.0001</definedName>
    <definedName name="solver_cvg" localSheetId="6" hidden="1">0.0001</definedName>
    <definedName name="solver_cvg" localSheetId="2" hidden="1">0.0001</definedName>
    <definedName name="solver_cvg" localSheetId="4" hidden="1">0.0001</definedName>
    <definedName name="solver_drv" localSheetId="8" hidden="1">1</definedName>
    <definedName name="solver_drv" localSheetId="1" hidden="1">1</definedName>
    <definedName name="solver_drv" localSheetId="5" hidden="1">1</definedName>
    <definedName name="solver_drv" localSheetId="6" hidden="1">1</definedName>
    <definedName name="solver_drv" localSheetId="2" hidden="1">1</definedName>
    <definedName name="solver_drv" localSheetId="4" hidden="1">1</definedName>
    <definedName name="solver_eng" localSheetId="8" hidden="1">2</definedName>
    <definedName name="solver_eng" localSheetId="1" hidden="1">2</definedName>
    <definedName name="solver_eng" localSheetId="5" hidden="1">2</definedName>
    <definedName name="solver_eng" localSheetId="6" hidden="1">2</definedName>
    <definedName name="solver_eng" localSheetId="2" hidden="1">2</definedName>
    <definedName name="solver_eng" localSheetId="4" hidden="1">2</definedName>
    <definedName name="solver_est" localSheetId="8" hidden="1">1</definedName>
    <definedName name="solver_est" localSheetId="5" hidden="1">1</definedName>
    <definedName name="solver_est" localSheetId="6" hidden="1">1</definedName>
    <definedName name="solver_itr" localSheetId="8" hidden="1">2147483647</definedName>
    <definedName name="solver_itr" localSheetId="1" hidden="1">2147483647</definedName>
    <definedName name="solver_itr" localSheetId="5" hidden="1">2147483647</definedName>
    <definedName name="solver_itr" localSheetId="6" hidden="1">2147483647</definedName>
    <definedName name="solver_itr" localSheetId="2" hidden="1">2147483647</definedName>
    <definedName name="solver_itr" localSheetId="4" hidden="1">2147483647</definedName>
    <definedName name="solver_lhs1" localSheetId="8" hidden="1">堅牢な最適化モデル!$A$2</definedName>
    <definedName name="solver_lhs1" localSheetId="1" hidden="1">最適化モデル!$C$20:$E$20</definedName>
    <definedName name="solver_lhs1" localSheetId="5" hidden="1">'最適化モデル (制限4)'!$C$20:$E$20</definedName>
    <definedName name="solver_lhs1" localSheetId="6" hidden="1">'最適化モデル (整数酸味)'!$C$20:$E$20</definedName>
    <definedName name="solver_lhs1" localSheetId="2" hidden="1">品質緩和!$A$2</definedName>
    <definedName name="solver_lhs1" localSheetId="4" hidden="1">品質緩和ミニマックス!$A$2</definedName>
    <definedName name="solver_lhs10" localSheetId="8" hidden="1">堅牢な最適化モデル!$C$20:$E$20</definedName>
    <definedName name="solver_lhs10" localSheetId="1" hidden="1">最適化モデル!$C$30:$E$30</definedName>
    <definedName name="solver_lhs10" localSheetId="5" hidden="1">'最適化モデル (制限4)'!$E$27:$E$30</definedName>
    <definedName name="solver_lhs10" localSheetId="6" hidden="1">'最適化モデル (整数酸味)'!$C$69:$E$69</definedName>
    <definedName name="solver_lhs10" localSheetId="2" hidden="1">品質緩和!$F$6:$F$16</definedName>
    <definedName name="solver_lhs10" localSheetId="4" hidden="1">品質緩和ミニマックス!$F$6:$F$16</definedName>
    <definedName name="solver_lhs11" localSheetId="8" hidden="1">堅牢な最適化モデル!$C$23:$E$23</definedName>
    <definedName name="solver_lhs11" localSheetId="1" hidden="1">最適化モデル!$F$6:$F$16</definedName>
    <definedName name="solver_lhs11" localSheetId="5" hidden="1">'最適化モデル (制限4)'!$E$27:$E$30</definedName>
    <definedName name="solver_lhs11" localSheetId="6" hidden="1">'最適化モデル (整数酸味)'!$C$6:$E$16</definedName>
    <definedName name="solver_lhs11" localSheetId="2" hidden="1">品質緩和!$C$30:$E$30</definedName>
    <definedName name="solver_lhs11" localSheetId="4" hidden="1">品質緩和ミニマックス!$G$27:$G$30</definedName>
    <definedName name="solver_lhs12" localSheetId="8" hidden="1">堅牢な最適化モデル!$C$27:$C$30</definedName>
    <definedName name="solver_lhs12" localSheetId="5" hidden="1">'最適化モデル (制限4)'!$F$6:$F$16</definedName>
    <definedName name="solver_lhs12" localSheetId="6" hidden="1">'最適化モデル (整数酸味)'!$D$51:$D$54</definedName>
    <definedName name="solver_lhs12" localSheetId="2" hidden="1">品質緩和!$F$6:$F$16</definedName>
    <definedName name="solver_lhs12" localSheetId="4" hidden="1">品質緩和ミニマックス!$E$27:$E$30</definedName>
    <definedName name="solver_lhs13" localSheetId="8" hidden="1">堅牢な最適化モデル!$C$27:$C$30</definedName>
    <definedName name="solver_lhs13" localSheetId="5" hidden="1">'最適化モデル (制限4)'!$F$6:$F$16</definedName>
    <definedName name="solver_lhs13" localSheetId="6" hidden="1">'最適化モデル (整数酸味)'!$D$51:$D$54</definedName>
    <definedName name="solver_lhs13" localSheetId="4" hidden="1">品質緩和ミニマックス!$E$27:$E$30</definedName>
    <definedName name="solver_lhs14" localSheetId="8" hidden="1">堅牢な最適化モデル!$D$27:$D$30</definedName>
    <definedName name="solver_lhs14" localSheetId="5" hidden="1">'最適化モデル (制限4)'!$F$6:$F$16</definedName>
    <definedName name="solver_lhs14" localSheetId="6" hidden="1">'最適化モデル (整数酸味)'!$E$51:$E$54</definedName>
    <definedName name="solver_lhs14" localSheetId="4" hidden="1">品質緩和ミニマックス!$F$6:$F$16</definedName>
    <definedName name="solver_lhs15" localSheetId="8" hidden="1">堅牢な最適化モデル!$D$27:$D$30</definedName>
    <definedName name="solver_lhs15" localSheetId="6" hidden="1">'最適化モデル (整数酸味)'!$E$51:$E$54</definedName>
    <definedName name="solver_lhs15" localSheetId="4" hidden="1">品質緩和ミニマックス!$D$2</definedName>
    <definedName name="solver_lhs16" localSheetId="8" hidden="1">堅牢な最適化モデル!$E$27:$E$30</definedName>
    <definedName name="solver_lhs16" localSheetId="6" hidden="1">'最適化モデル (整数酸味)'!$F$6:$F$16</definedName>
    <definedName name="solver_lhs16" localSheetId="4" hidden="1">品質緩和ミニマックス!$F$6:$F$16</definedName>
    <definedName name="solver_lhs17" localSheetId="8" hidden="1">堅牢な最適化モデル!$E$27:$E$30</definedName>
    <definedName name="solver_lhs17" localSheetId="6" hidden="1">'最適化モデル (整数酸味)'!$F$6:$F$16</definedName>
    <definedName name="solver_lhs18" localSheetId="8" hidden="1">堅牢な最適化モデル!$F$6:$F$16</definedName>
    <definedName name="solver_lhs18" localSheetId="6" hidden="1">'最適化モデル (整数酸味)'!$F$6:$F$16</definedName>
    <definedName name="solver_lhs19" localSheetId="8" hidden="1">堅牢な最適化モデル!$G$27:$G$30</definedName>
    <definedName name="solver_lhs2" localSheetId="8" hidden="1">堅牢な最適化モデル!$B$79:$CW$81</definedName>
    <definedName name="solver_lhs2" localSheetId="1" hidden="1">最適化モデル!$C$23:$E$23</definedName>
    <definedName name="solver_lhs2" localSheetId="5" hidden="1">'最適化モデル (制限4)'!$C$23:$E$23</definedName>
    <definedName name="solver_lhs2" localSheetId="6" hidden="1">'最適化モデル (整数酸味)'!$C$23:$E$23</definedName>
    <definedName name="solver_lhs2" localSheetId="2" hidden="1">品質緩和!$C$20:$E$20</definedName>
    <definedName name="solver_lhs2" localSheetId="4" hidden="1">品質緩和ミニマックス!$C$20:$E$20</definedName>
    <definedName name="solver_lhs3" localSheetId="8" hidden="1">堅牢な最適化モデル!$B$79:$CW$81</definedName>
    <definedName name="solver_lhs3" localSheetId="1" hidden="1">最適化モデル!$C$27:$C$30</definedName>
    <definedName name="solver_lhs3" localSheetId="5" hidden="1">'最適化モデル (制限4)'!$C$27:$C$30</definedName>
    <definedName name="solver_lhs3" localSheetId="6" hidden="1">'最適化モデル (整数酸味)'!$C$26:$E$36</definedName>
    <definedName name="solver_lhs3" localSheetId="2" hidden="1">品質緩和!$C$23:$E$23</definedName>
    <definedName name="solver_lhs3" localSheetId="4" hidden="1">品質緩和ミニマックス!$C$23:$E$23</definedName>
    <definedName name="solver_lhs4" localSheetId="8" hidden="1">堅牢な最適化モデル!$B$83:$CW$85</definedName>
    <definedName name="solver_lhs4" localSheetId="1" hidden="1">最適化モデル!$C$27:$C$30</definedName>
    <definedName name="solver_lhs4" localSheetId="5" hidden="1">'最適化モデル (制限4)'!$C$27:$C$30</definedName>
    <definedName name="solver_lhs4" localSheetId="6" hidden="1">'最適化モデル (整数酸味)'!$C$38:$E$48</definedName>
    <definedName name="solver_lhs4" localSheetId="2" hidden="1">品質緩和!$C$27:$C$30</definedName>
    <definedName name="solver_lhs4" localSheetId="4" hidden="1">品質緩和ミニマックス!$C$27:$C$30</definedName>
    <definedName name="solver_lhs5" localSheetId="8" hidden="1">堅牢な最適化モデル!$B$83:$CW$85</definedName>
    <definedName name="solver_lhs5" localSheetId="1" hidden="1">最適化モデル!$D$27:$D$30</definedName>
    <definedName name="solver_lhs5" localSheetId="5" hidden="1">'最適化モデル (制限4)'!$C$34:$E$44</definedName>
    <definedName name="solver_lhs5" localSheetId="6" hidden="1">'最適化モデル (整数酸味)'!$C$38:$E$48</definedName>
    <definedName name="solver_lhs5" localSheetId="2" hidden="1">品質緩和!$C$27:$C$30</definedName>
    <definedName name="solver_lhs5" localSheetId="4" hidden="1">品質緩和ミニマックス!$C$27:$C$30</definedName>
    <definedName name="solver_lhs6" localSheetId="8" hidden="1">堅牢な最適化モデル!$B$87:$CW$89</definedName>
    <definedName name="solver_lhs6" localSheetId="1" hidden="1">最適化モデル!$D$27:$D$30</definedName>
    <definedName name="solver_lhs6" localSheetId="5" hidden="1">'最適化モデル (制限4)'!$C$45:$E$45</definedName>
    <definedName name="solver_lhs6" localSheetId="6" hidden="1">'最適化モデル (整数酸味)'!$C$38:$E$48</definedName>
    <definedName name="solver_lhs6" localSheetId="2" hidden="1">品質緩和!$D$27:$D$30</definedName>
    <definedName name="solver_lhs6" localSheetId="4" hidden="1">品質緩和ミニマックス!$D$27:$D$30</definedName>
    <definedName name="solver_lhs7" localSheetId="8" hidden="1">堅牢な最適化モデル!$B$87:$CW$89</definedName>
    <definedName name="solver_lhs7" localSheetId="1" hidden="1">最適化モデル!$E$27:$E$30</definedName>
    <definedName name="solver_lhs7" localSheetId="5" hidden="1">'最適化モデル (制限4)'!$C$6:$E$16</definedName>
    <definedName name="solver_lhs7" localSheetId="6" hidden="1">'最適化モデル (整数酸味)'!$C$51:$C$54</definedName>
    <definedName name="solver_lhs7" localSheetId="2" hidden="1">品質緩和!$D$27:$D$30</definedName>
    <definedName name="solver_lhs7" localSheetId="4" hidden="1">品質緩和ミニマックス!$D$27:$D$30</definedName>
    <definedName name="solver_lhs8" localSheetId="8" hidden="1">堅牢な最適化モデル!$B$91:$CW$93</definedName>
    <definedName name="solver_lhs8" localSheetId="1" hidden="1">最適化モデル!$E$27:$E$30</definedName>
    <definedName name="solver_lhs8" localSheetId="5" hidden="1">'最適化モデル (制限4)'!$D$27:$D$30</definedName>
    <definedName name="solver_lhs8" localSheetId="6" hidden="1">'最適化モデル (整数酸味)'!$C$51:$C$54</definedName>
    <definedName name="solver_lhs8" localSheetId="2" hidden="1">品質緩和!$E$27:$E$30</definedName>
    <definedName name="solver_lhs8" localSheetId="4" hidden="1">品質緩和ミニマックス!$E$27:$E$30</definedName>
    <definedName name="solver_lhs9" localSheetId="8" hidden="1">堅牢な最適化モデル!$B$91:$CW$93</definedName>
    <definedName name="solver_lhs9" localSheetId="1" hidden="1">最適化モデル!$F$6:$F$16</definedName>
    <definedName name="solver_lhs9" localSheetId="5" hidden="1">'最適化モデル (制限4)'!$D$27:$D$30</definedName>
    <definedName name="solver_lhs9" localSheetId="6" hidden="1">'最適化モデル (整数酸味)'!$C$58:$E$68</definedName>
    <definedName name="solver_lhs9" localSheetId="2" hidden="1">品質緩和!$E$27:$E$30</definedName>
    <definedName name="solver_lhs9" localSheetId="4" hidden="1">品質緩和ミニマックス!$E$27:$E$30</definedName>
    <definedName name="solver_lin" localSheetId="8" hidden="1">1</definedName>
    <definedName name="solver_lin" localSheetId="1" hidden="1">1</definedName>
    <definedName name="solver_lin" localSheetId="5" hidden="1">1</definedName>
    <definedName name="solver_lin" localSheetId="6" hidden="1">1</definedName>
    <definedName name="solver_lin" localSheetId="2" hidden="1">1</definedName>
    <definedName name="solver_lin" localSheetId="4" hidden="1">1</definedName>
    <definedName name="solver_mip" localSheetId="8" hidden="1">2147483647</definedName>
    <definedName name="solver_mip" localSheetId="1" hidden="1">2147483647</definedName>
    <definedName name="solver_mip" localSheetId="5" hidden="1">2147483647</definedName>
    <definedName name="solver_mip" localSheetId="6" hidden="1">2147483647</definedName>
    <definedName name="solver_mip" localSheetId="2" hidden="1">2147483647</definedName>
    <definedName name="solver_mip" localSheetId="4" hidden="1">2147483647</definedName>
    <definedName name="solver_mni" localSheetId="8" hidden="1">30</definedName>
    <definedName name="solver_mni" localSheetId="1" hidden="1">30</definedName>
    <definedName name="solver_mni" localSheetId="5" hidden="1">30</definedName>
    <definedName name="solver_mni" localSheetId="6" hidden="1">30</definedName>
    <definedName name="solver_mni" localSheetId="2" hidden="1">30</definedName>
    <definedName name="solver_mni" localSheetId="4" hidden="1">30</definedName>
    <definedName name="solver_mrt" localSheetId="8" hidden="1">0.075</definedName>
    <definedName name="solver_mrt" localSheetId="1" hidden="1">0.075</definedName>
    <definedName name="solver_mrt" localSheetId="5" hidden="1">0.075</definedName>
    <definedName name="solver_mrt" localSheetId="6" hidden="1">0.075</definedName>
    <definedName name="solver_mrt" localSheetId="2" hidden="1">0.075</definedName>
    <definedName name="solver_mrt" localSheetId="4" hidden="1">0.075</definedName>
    <definedName name="solver_msl" localSheetId="8" hidden="1">2</definedName>
    <definedName name="solver_msl" localSheetId="1" hidden="1">2</definedName>
    <definedName name="solver_msl" localSheetId="5" hidden="1">2</definedName>
    <definedName name="solver_msl" localSheetId="6" hidden="1">2</definedName>
    <definedName name="solver_msl" localSheetId="2" hidden="1">2</definedName>
    <definedName name="solver_msl" localSheetId="4" hidden="1">2</definedName>
    <definedName name="solver_neg" localSheetId="8" hidden="1">1</definedName>
    <definedName name="solver_neg" localSheetId="1" hidden="1">1</definedName>
    <definedName name="solver_neg" localSheetId="5" hidden="1">1</definedName>
    <definedName name="solver_neg" localSheetId="6" hidden="1">1</definedName>
    <definedName name="solver_neg" localSheetId="2" hidden="1">1</definedName>
    <definedName name="solver_neg" localSheetId="4" hidden="1">1</definedName>
    <definedName name="solver_nod" localSheetId="8" hidden="1">2147483647</definedName>
    <definedName name="solver_nod" localSheetId="1" hidden="1">2147483647</definedName>
    <definedName name="solver_nod" localSheetId="5" hidden="1">2147483647</definedName>
    <definedName name="solver_nod" localSheetId="6" hidden="1">2147483647</definedName>
    <definedName name="solver_nod" localSheetId="2" hidden="1">2147483647</definedName>
    <definedName name="solver_nod" localSheetId="4" hidden="1">2147483647</definedName>
    <definedName name="solver_num" localSheetId="8" hidden="1">19</definedName>
    <definedName name="solver_num" localSheetId="1" hidden="1">9</definedName>
    <definedName name="solver_num" localSheetId="5" hidden="1">12</definedName>
    <definedName name="solver_num" localSheetId="6" hidden="1">16</definedName>
    <definedName name="solver_num" localSheetId="2" hidden="1">10</definedName>
    <definedName name="solver_num" localSheetId="4" hidden="1">11</definedName>
    <definedName name="solver_nwt" localSheetId="8" hidden="1">1</definedName>
    <definedName name="solver_nwt" localSheetId="5" hidden="1">1</definedName>
    <definedName name="solver_nwt" localSheetId="6" hidden="1">1</definedName>
    <definedName name="solver_opt" localSheetId="8" hidden="1">堅牢な最適化モデル!$D$2</definedName>
    <definedName name="solver_opt" localSheetId="1" hidden="1">最適化モデル!$A$2</definedName>
    <definedName name="solver_opt" localSheetId="5" hidden="1">'最適化モデル (制限4)'!$A$2</definedName>
    <definedName name="solver_opt" localSheetId="6" hidden="1">'最適化モデル (整数酸味)'!$A$2</definedName>
    <definedName name="solver_opt" localSheetId="2" hidden="1">品質緩和!$D$2</definedName>
    <definedName name="solver_opt" localSheetId="4" hidden="1">品質緩和ミニマックス!$D$2</definedName>
    <definedName name="solver_pre" localSheetId="8" hidden="1">0.000001</definedName>
    <definedName name="solver_pre" localSheetId="1" hidden="1">0.000001</definedName>
    <definedName name="solver_pre" localSheetId="5" hidden="1">0.00001</definedName>
    <definedName name="solver_pre" localSheetId="6" hidden="1">0.00001</definedName>
    <definedName name="solver_pre" localSheetId="2" hidden="1">0.000001</definedName>
    <definedName name="solver_pre" localSheetId="4" hidden="1">0.000001</definedName>
    <definedName name="solver_rbv" localSheetId="8" hidden="1">1</definedName>
    <definedName name="solver_rbv" localSheetId="1" hidden="1">1</definedName>
    <definedName name="solver_rbv" localSheetId="5" hidden="1">1</definedName>
    <definedName name="solver_rbv" localSheetId="6" hidden="1">1</definedName>
    <definedName name="solver_rbv" localSheetId="2" hidden="1">1</definedName>
    <definedName name="solver_rbv" localSheetId="4" hidden="1">1</definedName>
    <definedName name="solver_rel1" localSheetId="8" hidden="1">1</definedName>
    <definedName name="solver_rel1" localSheetId="1" hidden="1">2</definedName>
    <definedName name="solver_rel1" localSheetId="5" hidden="1">2</definedName>
    <definedName name="solver_rel1" localSheetId="6" hidden="1">2</definedName>
    <definedName name="solver_rel1" localSheetId="2" hidden="1">1</definedName>
    <definedName name="solver_rel1" localSheetId="4" hidden="1">1</definedName>
    <definedName name="solver_rel10" localSheetId="8" hidden="1">2</definedName>
    <definedName name="solver_rel10" localSheetId="1" hidden="1">3</definedName>
    <definedName name="solver_rel10" localSheetId="5" hidden="1">1</definedName>
    <definedName name="solver_rel10" localSheetId="6" hidden="1">1</definedName>
    <definedName name="solver_rel10" localSheetId="2" hidden="1">1</definedName>
    <definedName name="solver_rel10" localSheetId="4" hidden="1">1</definedName>
    <definedName name="solver_rel11" localSheetId="8" hidden="1">3</definedName>
    <definedName name="solver_rel11" localSheetId="1" hidden="1">1</definedName>
    <definedName name="solver_rel11" localSheetId="5" hidden="1">3</definedName>
    <definedName name="solver_rel11" localSheetId="6" hidden="1">1</definedName>
    <definedName name="solver_rel11" localSheetId="2" hidden="1">3</definedName>
    <definedName name="solver_rel11" localSheetId="4" hidden="1">1</definedName>
    <definedName name="solver_rel12" localSheetId="8" hidden="1">1</definedName>
    <definedName name="solver_rel12" localSheetId="5" hidden="1">1</definedName>
    <definedName name="solver_rel12" localSheetId="6" hidden="1">1</definedName>
    <definedName name="solver_rel12" localSheetId="2" hidden="1">1</definedName>
    <definedName name="solver_rel12" localSheetId="4" hidden="1">1</definedName>
    <definedName name="solver_rel13" localSheetId="8" hidden="1">3</definedName>
    <definedName name="solver_rel13" localSheetId="5" hidden="1">1</definedName>
    <definedName name="solver_rel13" localSheetId="6" hidden="1">3</definedName>
    <definedName name="solver_rel13" localSheetId="4" hidden="1">3</definedName>
    <definedName name="solver_rel14" localSheetId="8" hidden="1">1</definedName>
    <definedName name="solver_rel14" localSheetId="5" hidden="1">1</definedName>
    <definedName name="solver_rel14" localSheetId="6" hidden="1">1</definedName>
    <definedName name="solver_rel14" localSheetId="4" hidden="1">1</definedName>
    <definedName name="solver_rel15" localSheetId="8" hidden="1">3</definedName>
    <definedName name="solver_rel15" localSheetId="6" hidden="1">3</definedName>
    <definedName name="solver_rel15" localSheetId="4" hidden="1">3</definedName>
    <definedName name="solver_rel16" localSheetId="8" hidden="1">1</definedName>
    <definedName name="solver_rel16" localSheetId="6" hidden="1">1</definedName>
    <definedName name="solver_rel16" localSheetId="4" hidden="1">1</definedName>
    <definedName name="solver_rel17" localSheetId="8" hidden="1">3</definedName>
    <definedName name="solver_rel17" localSheetId="6" hidden="1">1</definedName>
    <definedName name="solver_rel18" localSheetId="8" hidden="1">1</definedName>
    <definedName name="solver_rel18" localSheetId="6" hidden="1">1</definedName>
    <definedName name="solver_rel19" localSheetId="8" hidden="1">1</definedName>
    <definedName name="solver_rel2" localSheetId="8" hidden="1">1</definedName>
    <definedName name="solver_rel2" localSheetId="1" hidden="1">3</definedName>
    <definedName name="solver_rel2" localSheetId="5" hidden="1">3</definedName>
    <definedName name="solver_rel2" localSheetId="6" hidden="1">3</definedName>
    <definedName name="solver_rel2" localSheetId="2" hidden="1">2</definedName>
    <definedName name="solver_rel2" localSheetId="4" hidden="1">2</definedName>
    <definedName name="solver_rel3" localSheetId="8" hidden="1">3</definedName>
    <definedName name="solver_rel3" localSheetId="1" hidden="1">1</definedName>
    <definedName name="solver_rel3" localSheetId="5" hidden="1">1</definedName>
    <definedName name="solver_rel3" localSheetId="6" hidden="1">5</definedName>
    <definedName name="solver_rel3" localSheetId="2" hidden="1">3</definedName>
    <definedName name="solver_rel3" localSheetId="4" hidden="1">3</definedName>
    <definedName name="solver_rel4" localSheetId="8" hidden="1">1</definedName>
    <definedName name="solver_rel4" localSheetId="1" hidden="1">3</definedName>
    <definedName name="solver_rel4" localSheetId="5" hidden="1">3</definedName>
    <definedName name="solver_rel4" localSheetId="6" hidden="1">1</definedName>
    <definedName name="solver_rel4" localSheetId="2" hidden="1">1</definedName>
    <definedName name="solver_rel4" localSheetId="4" hidden="1">1</definedName>
    <definedName name="solver_rel5" localSheetId="8" hidden="1">3</definedName>
    <definedName name="solver_rel5" localSheetId="1" hidden="1">1</definedName>
    <definedName name="solver_rel5" localSheetId="5" hidden="1">5</definedName>
    <definedName name="solver_rel5" localSheetId="6" hidden="1">1</definedName>
    <definedName name="solver_rel5" localSheetId="2" hidden="1">3</definedName>
    <definedName name="solver_rel5" localSheetId="4" hidden="1">3</definedName>
    <definedName name="solver_rel6" localSheetId="8" hidden="1">1</definedName>
    <definedName name="solver_rel6" localSheetId="1" hidden="1">3</definedName>
    <definedName name="solver_rel6" localSheetId="5" hidden="1">1</definedName>
    <definedName name="solver_rel6" localSheetId="6" hidden="1">3</definedName>
    <definedName name="solver_rel6" localSheetId="2" hidden="1">1</definedName>
    <definedName name="solver_rel6" localSheetId="4" hidden="1">1</definedName>
    <definedName name="solver_rel7" localSheetId="8" hidden="1">3</definedName>
    <definedName name="solver_rel7" localSheetId="1" hidden="1">1</definedName>
    <definedName name="solver_rel7" localSheetId="5" hidden="1">1</definedName>
    <definedName name="solver_rel7" localSheetId="6" hidden="1">1</definedName>
    <definedName name="solver_rel7" localSheetId="2" hidden="1">3</definedName>
    <definedName name="solver_rel7" localSheetId="4" hidden="1">3</definedName>
    <definedName name="solver_rel8" localSheetId="8" hidden="1">1</definedName>
    <definedName name="solver_rel8" localSheetId="1" hidden="1">3</definedName>
    <definedName name="solver_rel8" localSheetId="5" hidden="1">1</definedName>
    <definedName name="solver_rel8" localSheetId="6" hidden="1">3</definedName>
    <definedName name="solver_rel8" localSheetId="2" hidden="1">1</definedName>
    <definedName name="solver_rel8" localSheetId="4" hidden="1">1</definedName>
    <definedName name="solver_rel9" localSheetId="8" hidden="1">3</definedName>
    <definedName name="solver_rel9" localSheetId="1" hidden="1">1</definedName>
    <definedName name="solver_rel9" localSheetId="5" hidden="1">3</definedName>
    <definedName name="solver_rel9" localSheetId="6" hidden="1">5</definedName>
    <definedName name="solver_rel9" localSheetId="2" hidden="1">3</definedName>
    <definedName name="solver_rel9" localSheetId="4" hidden="1">3</definedName>
    <definedName name="solver_rhs1" localSheetId="8" hidden="1">堅牢な最適化モデル!$B$2</definedName>
    <definedName name="solver_rhs1" localSheetId="1" hidden="1">最適化モデル!$C$21:$E$21</definedName>
    <definedName name="solver_rhs1" localSheetId="5" hidden="1">'最適化モデル (制限4)'!$C$21:$E$21</definedName>
    <definedName name="solver_rhs1" localSheetId="6" hidden="1">'最適化モデル (整数酸味)'!$C$21:$E$21</definedName>
    <definedName name="solver_rhs1" localSheetId="2" hidden="1">品質緩和!$B$2</definedName>
    <definedName name="solver_rhs1" localSheetId="4" hidden="1">品質緩和ミニマックス!$B$2</definedName>
    <definedName name="solver_rhs10" localSheetId="8" hidden="1">堅牢な最適化モデル!$C$21:$E$21</definedName>
    <definedName name="solver_rhs10" localSheetId="1" hidden="1">最適化モデル!$B$30</definedName>
    <definedName name="solver_rhs10" localSheetId="5" hidden="1">'最適化モデル (制限4)'!$F$27:$F$30</definedName>
    <definedName name="solver_rhs10" localSheetId="6" hidden="1">'最適化モデル (整数酸味)'!$C$70:$E$70</definedName>
    <definedName name="solver_rhs10" localSheetId="2" hidden="1">品質緩和!$G$6:$G$16</definedName>
    <definedName name="solver_rhs10" localSheetId="4" hidden="1">品質緩和ミニマックス!$G$6:$G$16</definedName>
    <definedName name="solver_rhs11" localSheetId="8" hidden="1">堅牢な最適化モデル!$C$24:$E$24</definedName>
    <definedName name="solver_rhs11" localSheetId="1" hidden="1">最適化モデル!$G$6:$G$16</definedName>
    <definedName name="solver_rhs11" localSheetId="5" hidden="1">'最適化モデル (制限4)'!$B$27:$B$30</definedName>
    <definedName name="solver_rhs11" localSheetId="6" hidden="1">'最適化モデル (整数酸味)'!$F$58:$H$68</definedName>
    <definedName name="solver_rhs11" localSheetId="2" hidden="1">品質緩和!$B$30</definedName>
    <definedName name="solver_rhs11" localSheetId="4" hidden="1">品質緩和ミニマックス!$D$2</definedName>
    <definedName name="solver_rhs12" localSheetId="8" hidden="1">堅牢な最適化モデル!$F$27:$F$30</definedName>
    <definedName name="solver_rhs12" localSheetId="5" hidden="1">'最適化モデル (制限4)'!$G$6:$G$16</definedName>
    <definedName name="solver_rhs12" localSheetId="6" hidden="1">'最適化モデル (整数酸味)'!$F$51:$F$54</definedName>
    <definedName name="solver_rhs12" localSheetId="2" hidden="1">品質緩和!$G$6:$G$16</definedName>
    <definedName name="solver_rhs12" localSheetId="4" hidden="1">品質緩和ミニマックス!$F$27:$F$30</definedName>
    <definedName name="solver_rhs13" localSheetId="8" hidden="1">堅牢な最適化モデル!$B$27:$B$30</definedName>
    <definedName name="solver_rhs13" localSheetId="5" hidden="1">'最適化モデル (制限4)'!$G$6:$G$16</definedName>
    <definedName name="solver_rhs13" localSheetId="6" hidden="1">'最適化モデル (整数酸味)'!$B$51:$B$54</definedName>
    <definedName name="solver_rhs13" localSheetId="4" hidden="1">品質緩和ミニマックス!$B$27:$B$30</definedName>
    <definedName name="solver_rhs14" localSheetId="8" hidden="1">堅牢な最適化モデル!$F$27:$F$30</definedName>
    <definedName name="solver_rhs14" localSheetId="5" hidden="1">'最適化モデル (制限4)'!$G$6:$G$16</definedName>
    <definedName name="solver_rhs14" localSheetId="6" hidden="1">'最適化モデル (整数酸味)'!$F$51:$F$54</definedName>
    <definedName name="solver_rhs14" localSheetId="4" hidden="1">品質緩和ミニマックス!$G$6:$G$16</definedName>
    <definedName name="solver_rhs15" localSheetId="8" hidden="1">堅牢な最適化モデル!$B$27:$B$30</definedName>
    <definedName name="solver_rhs15" localSheetId="6" hidden="1">'最適化モデル (整数酸味)'!$B$51:$B$54</definedName>
    <definedName name="solver_rhs15" localSheetId="4" hidden="1">品質緩和ミニマックス!$G$30</definedName>
    <definedName name="solver_rhs16" localSheetId="8" hidden="1">堅牢な最適化モデル!$F$27:$F$30</definedName>
    <definedName name="solver_rhs16" localSheetId="6" hidden="1">'最適化モデル (整数酸味)'!$G$6:$G$16</definedName>
    <definedName name="solver_rhs16" localSheetId="4" hidden="1">品質緩和ミニマックス!$G$6:$G$16</definedName>
    <definedName name="solver_rhs17" localSheetId="8" hidden="1">堅牢な最適化モデル!$B$27:$B$30</definedName>
    <definedName name="solver_rhs17" localSheetId="6" hidden="1">'最適化モデル (整数酸味)'!$G$6:$G$16</definedName>
    <definedName name="solver_rhs18" localSheetId="8" hidden="1">堅牢な最適化モデル!$G$6:$G$16</definedName>
    <definedName name="solver_rhs18" localSheetId="6" hidden="1">'最適化モデル (整数酸味)'!$G$6:$G$16</definedName>
    <definedName name="solver_rhs19" localSheetId="8" hidden="1">堅牢な最適化モデル!$D$2</definedName>
    <definedName name="solver_rhs2" localSheetId="8" hidden="1">堅牢な最適化モデル!$F$27</definedName>
    <definedName name="solver_rhs2" localSheetId="1" hidden="1">最適化モデル!$C$24:$E$24</definedName>
    <definedName name="solver_rhs2" localSheetId="5" hidden="1">'最適化モデル (制限4)'!$C$24:$E$24</definedName>
    <definedName name="solver_rhs2" localSheetId="6" hidden="1">'最適化モデル (整数酸味)'!$C$24:$E$24</definedName>
    <definedName name="solver_rhs2" localSheetId="2" hidden="1">品質緩和!$C$21:$E$21</definedName>
    <definedName name="solver_rhs2" localSheetId="4" hidden="1">品質緩和ミニマックス!$C$21:$E$21</definedName>
    <definedName name="solver_rhs3" localSheetId="8" hidden="1">堅牢な最適化モデル!$B$27</definedName>
    <definedName name="solver_rhs3" localSheetId="1" hidden="1">最適化モデル!$F$27:$F$30</definedName>
    <definedName name="solver_rhs3" localSheetId="5" hidden="1">'最適化モデル (制限4)'!$F$27:$F$30</definedName>
    <definedName name="solver_rhs3" localSheetId="6" hidden="1">バイナリ</definedName>
    <definedName name="solver_rhs3" localSheetId="2" hidden="1">品質緩和!$C$24:$E$24</definedName>
    <definedName name="solver_rhs3" localSheetId="4" hidden="1">品質緩和ミニマックス!$C$24:$E$24</definedName>
    <definedName name="solver_rhs4" localSheetId="8" hidden="1">堅牢な最適化モデル!$F$28</definedName>
    <definedName name="solver_rhs4" localSheetId="1" hidden="1">最適化モデル!$B$27:$B$30</definedName>
    <definedName name="solver_rhs4" localSheetId="5" hidden="1">'最適化モデル (制限4)'!$B$27:$B$30</definedName>
    <definedName name="solver_rhs4" localSheetId="6" hidden="1">'最適化モデル (整数酸味)'!$C$6:$E$16</definedName>
    <definedName name="solver_rhs4" localSheetId="2" hidden="1">品質緩和!$F$27:$F$30</definedName>
    <definedName name="solver_rhs4" localSheetId="4" hidden="1">品質緩和ミニマックス!$F$27:$F$30</definedName>
    <definedName name="solver_rhs5" localSheetId="8" hidden="1">堅牢な最適化モデル!$B$28</definedName>
    <definedName name="solver_rhs5" localSheetId="1" hidden="1">最適化モデル!$F$27:$F$30</definedName>
    <definedName name="solver_rhs5" localSheetId="5" hidden="1">バイナリ</definedName>
    <definedName name="solver_rhs5" localSheetId="6" hidden="1">'最適化モデル (整数酸味)'!$G$26:$I$36</definedName>
    <definedName name="solver_rhs5" localSheetId="2" hidden="1">品質緩和!$B$27:$B$30</definedName>
    <definedName name="solver_rhs5" localSheetId="4" hidden="1">品質緩和ミニマックス!$B$27:$B$30</definedName>
    <definedName name="solver_rhs6" localSheetId="8" hidden="1">堅牢な最適化モデル!$F$29</definedName>
    <definedName name="solver_rhs6" localSheetId="1" hidden="1">最適化モデル!$B$27:$B$30</definedName>
    <definedName name="solver_rhs6" localSheetId="5" hidden="1">'最適化モデル (制限4)'!$C$46:$E$46</definedName>
    <definedName name="solver_rhs6" localSheetId="6" hidden="1">'最適化モデル (整数酸味)'!$K$26:$M$36</definedName>
    <definedName name="solver_rhs6" localSheetId="2" hidden="1">品質緩和!$F$27:$F$30</definedName>
    <definedName name="solver_rhs6" localSheetId="4" hidden="1">品質緩和ミニマックス!$F$27:$F$30</definedName>
    <definedName name="solver_rhs7" localSheetId="8" hidden="1">堅牢な最適化モデル!$B$29</definedName>
    <definedName name="solver_rhs7" localSheetId="1" hidden="1">最適化モデル!$F$27:$F$30</definedName>
    <definedName name="solver_rhs7" localSheetId="5" hidden="1">'最適化モデル (制限4)'!$F$34:$H$44</definedName>
    <definedName name="solver_rhs7" localSheetId="6" hidden="1">'最適化モデル (整数酸味)'!$F$51:$F$54</definedName>
    <definedName name="solver_rhs7" localSheetId="2" hidden="1">品質緩和!$B$27:$B$30</definedName>
    <definedName name="solver_rhs7" localSheetId="4" hidden="1">品質緩和ミニマックス!$B$27:$B$30</definedName>
    <definedName name="solver_rhs8" localSheetId="8" hidden="1">堅牢な最適化モデル!$F$30</definedName>
    <definedName name="solver_rhs8" localSheetId="1" hidden="1">最適化モデル!$B$27:$B$30</definedName>
    <definedName name="solver_rhs8" localSheetId="5" hidden="1">'最適化モデル (制限4)'!$F$27:$F$30</definedName>
    <definedName name="solver_rhs8" localSheetId="6" hidden="1">'最適化モデル (整数酸味)'!$B$51:$B$54</definedName>
    <definedName name="solver_rhs8" localSheetId="2" hidden="1">品質緩和!$F$27:$F$30</definedName>
    <definedName name="solver_rhs8" localSheetId="4" hidden="1">品質緩和ミニマックス!$F$27:$F$30</definedName>
    <definedName name="solver_rhs9" localSheetId="8" hidden="1">堅牢な最適化モデル!$B$30</definedName>
    <definedName name="solver_rhs9" localSheetId="1" hidden="1">最適化モデル!$G$6:$G$16</definedName>
    <definedName name="solver_rhs9" localSheetId="5" hidden="1">'最適化モデル (制限4)'!$B$27:$B$30</definedName>
    <definedName name="solver_rhs9" localSheetId="6" hidden="1">バイナリ</definedName>
    <definedName name="solver_rhs9" localSheetId="2" hidden="1">品質緩和!$B$27:$B$30</definedName>
    <definedName name="solver_rhs9" localSheetId="4" hidden="1">品質緩和ミニマックス!$B$27:$B$30</definedName>
    <definedName name="solver_rlx" localSheetId="8" hidden="1">2</definedName>
    <definedName name="solver_rlx" localSheetId="1" hidden="1">1</definedName>
    <definedName name="solver_rlx" localSheetId="5" hidden="1">2</definedName>
    <definedName name="solver_rlx" localSheetId="6" hidden="1">2</definedName>
    <definedName name="solver_rlx" localSheetId="2" hidden="1">1</definedName>
    <definedName name="solver_rlx" localSheetId="4" hidden="1">1</definedName>
    <definedName name="solver_rsd" localSheetId="8" hidden="1">0</definedName>
    <definedName name="solver_rsd" localSheetId="1" hidden="1">0</definedName>
    <definedName name="solver_rsd" localSheetId="5" hidden="1">0</definedName>
    <definedName name="solver_rsd" localSheetId="6" hidden="1">0</definedName>
    <definedName name="solver_rsd" localSheetId="2" hidden="1">0</definedName>
    <definedName name="solver_rsd" localSheetId="4" hidden="1">0</definedName>
    <definedName name="solver_scl" localSheetId="8" hidden="1">2</definedName>
    <definedName name="solver_scl" localSheetId="1" hidden="1">2</definedName>
    <definedName name="solver_scl" localSheetId="5" hidden="1">1</definedName>
    <definedName name="solver_scl" localSheetId="6" hidden="1">1</definedName>
    <definedName name="solver_scl" localSheetId="2" hidden="1">2</definedName>
    <definedName name="solver_scl" localSheetId="4" hidden="1">2</definedName>
    <definedName name="solver_sho" localSheetId="8" hidden="1">2</definedName>
    <definedName name="solver_sho" localSheetId="1" hidden="1">2</definedName>
    <definedName name="solver_sho" localSheetId="5" hidden="1">2</definedName>
    <definedName name="solver_sho" localSheetId="6" hidden="1">2</definedName>
    <definedName name="solver_sho" localSheetId="2" hidden="1">2</definedName>
    <definedName name="solver_sho" localSheetId="4" hidden="1">2</definedName>
    <definedName name="solver_ssz" localSheetId="8" hidden="1">100</definedName>
    <definedName name="solver_ssz" localSheetId="1" hidden="1">100</definedName>
    <definedName name="solver_ssz" localSheetId="5" hidden="1">100</definedName>
    <definedName name="solver_ssz" localSheetId="6" hidden="1">100</definedName>
    <definedName name="solver_ssz" localSheetId="2" hidden="1">100</definedName>
    <definedName name="solver_ssz" localSheetId="4" hidden="1">100</definedName>
    <definedName name="solver_tim" localSheetId="8" hidden="1">2147483647</definedName>
    <definedName name="solver_tim" localSheetId="1" hidden="1">2147483647</definedName>
    <definedName name="solver_tim" localSheetId="5" hidden="1">600</definedName>
    <definedName name="solver_tim" localSheetId="6" hidden="1">600</definedName>
    <definedName name="solver_tim" localSheetId="2" hidden="1">2147483647</definedName>
    <definedName name="solver_tim" localSheetId="4" hidden="1">2147483647</definedName>
    <definedName name="solver_tol" localSheetId="8" hidden="1">0.01</definedName>
    <definedName name="solver_tol" localSheetId="1" hidden="1">0.01</definedName>
    <definedName name="solver_tol" localSheetId="5" hidden="1">0.01</definedName>
    <definedName name="solver_tol" localSheetId="6" hidden="1">0.01</definedName>
    <definedName name="solver_tol" localSheetId="2" hidden="1">0.01</definedName>
    <definedName name="solver_tol" localSheetId="4" hidden="1">0.01</definedName>
    <definedName name="solver_typ" localSheetId="8" hidden="1">2</definedName>
    <definedName name="solver_typ" localSheetId="1" hidden="1">2</definedName>
    <definedName name="solver_typ" localSheetId="5" hidden="1">2</definedName>
    <definedName name="solver_typ" localSheetId="6" hidden="1">2</definedName>
    <definedName name="solver_typ" localSheetId="2" hidden="1">2</definedName>
    <definedName name="solver_typ" localSheetId="4" hidden="1">2</definedName>
    <definedName name="solver_val" localSheetId="8" hidden="1">0</definedName>
    <definedName name="solver_val" localSheetId="1" hidden="1">0</definedName>
    <definedName name="solver_val" localSheetId="5" hidden="1">0</definedName>
    <definedName name="solver_val" localSheetId="6" hidden="1">0</definedName>
    <definedName name="solver_val" localSheetId="2" hidden="1">0</definedName>
    <definedName name="solver_val" localSheetId="4" hidden="1">0</definedName>
    <definedName name="solver_ver" localSheetId="8" hidden="1">3</definedName>
    <definedName name="solver_ver" localSheetId="1" hidden="1">2</definedName>
    <definedName name="solver_ver" localSheetId="5" hidden="1">3</definedName>
    <definedName name="solver_ver" localSheetId="6" hidden="1">3</definedName>
    <definedName name="solver_ver" localSheetId="2" hidden="1">2</definedName>
    <definedName name="solver_ver" localSheetId="4" hidden="1">2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7" i="1" l="1"/>
  <c r="E17" i="1"/>
  <c r="C17" i="1"/>
  <c r="F6" i="1"/>
  <c r="B79" i="24"/>
  <c r="CW79" i="24"/>
  <c r="CW80" i="24"/>
  <c r="CW81" i="24"/>
  <c r="CW83" i="24"/>
  <c r="CW84" i="24"/>
  <c r="CW85" i="24"/>
  <c r="CW87" i="24"/>
  <c r="CW88" i="24"/>
  <c r="CW89" i="24"/>
  <c r="CW91" i="24"/>
  <c r="CW92" i="24"/>
  <c r="CW93" i="24"/>
  <c r="C79" i="24"/>
  <c r="D79" i="24"/>
  <c r="E79" i="24"/>
  <c r="F79" i="24"/>
  <c r="G79" i="24"/>
  <c r="H79" i="24"/>
  <c r="I79" i="24"/>
  <c r="J79" i="24"/>
  <c r="K79" i="24"/>
  <c r="L79" i="24"/>
  <c r="M79" i="24"/>
  <c r="N79" i="24"/>
  <c r="O79" i="24"/>
  <c r="P79" i="24"/>
  <c r="Q79" i="24"/>
  <c r="R79" i="24"/>
  <c r="S79" i="24"/>
  <c r="T79" i="24"/>
  <c r="U79" i="24"/>
  <c r="V79" i="24"/>
  <c r="W79" i="24"/>
  <c r="X79" i="24"/>
  <c r="Y79" i="24"/>
  <c r="Z79" i="24"/>
  <c r="AA79" i="24"/>
  <c r="AB79" i="24"/>
  <c r="AC79" i="24"/>
  <c r="AD79" i="24"/>
  <c r="AE79" i="24"/>
  <c r="AF79" i="24"/>
  <c r="AG79" i="24"/>
  <c r="AH79" i="24"/>
  <c r="AI79" i="24"/>
  <c r="AJ79" i="24"/>
  <c r="AK79" i="24"/>
  <c r="AL79" i="24"/>
  <c r="AM79" i="24"/>
  <c r="AN79" i="24"/>
  <c r="AO79" i="24"/>
  <c r="AP79" i="24"/>
  <c r="AQ79" i="24"/>
  <c r="AR79" i="24"/>
  <c r="AS79" i="24"/>
  <c r="AT79" i="24"/>
  <c r="AU79" i="24"/>
  <c r="AV79" i="24"/>
  <c r="AW79" i="24"/>
  <c r="AX79" i="24"/>
  <c r="AY79" i="24"/>
  <c r="AZ79" i="24"/>
  <c r="BA79" i="24"/>
  <c r="BB79" i="24"/>
  <c r="BC79" i="24"/>
  <c r="BD79" i="24"/>
  <c r="BE79" i="24"/>
  <c r="BF79" i="24"/>
  <c r="BG79" i="24"/>
  <c r="BH79" i="24"/>
  <c r="BI79" i="24"/>
  <c r="BJ79" i="24"/>
  <c r="BK79" i="24"/>
  <c r="BL79" i="24"/>
  <c r="BM79" i="24"/>
  <c r="BN79" i="24"/>
  <c r="BO79" i="24"/>
  <c r="BP79" i="24"/>
  <c r="BQ79" i="24"/>
  <c r="BR79" i="24"/>
  <c r="BS79" i="24"/>
  <c r="BT79" i="24"/>
  <c r="BU79" i="24"/>
  <c r="BV79" i="24"/>
  <c r="BW79" i="24"/>
  <c r="BX79" i="24"/>
  <c r="BY79" i="24"/>
  <c r="BZ79" i="24"/>
  <c r="CA79" i="24"/>
  <c r="CB79" i="24"/>
  <c r="CC79" i="24"/>
  <c r="CD79" i="24"/>
  <c r="CE79" i="24"/>
  <c r="CF79" i="24"/>
  <c r="CG79" i="24"/>
  <c r="CH79" i="24"/>
  <c r="CI79" i="24"/>
  <c r="CJ79" i="24"/>
  <c r="CK79" i="24"/>
  <c r="CL79" i="24"/>
  <c r="CM79" i="24"/>
  <c r="CN79" i="24"/>
  <c r="CO79" i="24"/>
  <c r="CP79" i="24"/>
  <c r="CQ79" i="24"/>
  <c r="CR79" i="24"/>
  <c r="CS79" i="24"/>
  <c r="CT79" i="24"/>
  <c r="CU79" i="24"/>
  <c r="CV79" i="24"/>
  <c r="C80" i="24"/>
  <c r="D80" i="24"/>
  <c r="E80" i="24"/>
  <c r="F80" i="24"/>
  <c r="G80" i="24"/>
  <c r="H80" i="24"/>
  <c r="I80" i="24"/>
  <c r="J80" i="24"/>
  <c r="K80" i="24"/>
  <c r="L80" i="24"/>
  <c r="M80" i="24"/>
  <c r="N80" i="24"/>
  <c r="O80" i="24"/>
  <c r="P80" i="24"/>
  <c r="Q80" i="24"/>
  <c r="R80" i="24"/>
  <c r="S80" i="24"/>
  <c r="T80" i="24"/>
  <c r="U80" i="24"/>
  <c r="V80" i="24"/>
  <c r="W80" i="24"/>
  <c r="X80" i="24"/>
  <c r="Y80" i="24"/>
  <c r="Z80" i="24"/>
  <c r="AA80" i="24"/>
  <c r="AB80" i="24"/>
  <c r="AC80" i="24"/>
  <c r="AD80" i="24"/>
  <c r="AE80" i="24"/>
  <c r="AF80" i="24"/>
  <c r="AG80" i="24"/>
  <c r="AH80" i="24"/>
  <c r="AI80" i="24"/>
  <c r="AJ80" i="24"/>
  <c r="AK80" i="24"/>
  <c r="AL80" i="24"/>
  <c r="AM80" i="24"/>
  <c r="AN80" i="24"/>
  <c r="AO80" i="24"/>
  <c r="AP80" i="24"/>
  <c r="AQ80" i="24"/>
  <c r="AR80" i="24"/>
  <c r="AS80" i="24"/>
  <c r="AT80" i="24"/>
  <c r="AU80" i="24"/>
  <c r="AV80" i="24"/>
  <c r="AW80" i="24"/>
  <c r="AX80" i="24"/>
  <c r="AY80" i="24"/>
  <c r="AZ80" i="24"/>
  <c r="BA80" i="24"/>
  <c r="BB80" i="24"/>
  <c r="BC80" i="24"/>
  <c r="BD80" i="24"/>
  <c r="BE80" i="24"/>
  <c r="BF80" i="24"/>
  <c r="BG80" i="24"/>
  <c r="BH80" i="24"/>
  <c r="BI80" i="24"/>
  <c r="BJ80" i="24"/>
  <c r="BK80" i="24"/>
  <c r="BL80" i="24"/>
  <c r="BM80" i="24"/>
  <c r="BN80" i="24"/>
  <c r="BO80" i="24"/>
  <c r="BP80" i="24"/>
  <c r="BQ80" i="24"/>
  <c r="BR80" i="24"/>
  <c r="BS80" i="24"/>
  <c r="BT80" i="24"/>
  <c r="BU80" i="24"/>
  <c r="BV80" i="24"/>
  <c r="BW80" i="24"/>
  <c r="BX80" i="24"/>
  <c r="BY80" i="24"/>
  <c r="BZ80" i="24"/>
  <c r="CA80" i="24"/>
  <c r="CB80" i="24"/>
  <c r="CC80" i="24"/>
  <c r="CD80" i="24"/>
  <c r="CE80" i="24"/>
  <c r="CF80" i="24"/>
  <c r="CG80" i="24"/>
  <c r="CH80" i="24"/>
  <c r="CI80" i="24"/>
  <c r="CJ80" i="24"/>
  <c r="CK80" i="24"/>
  <c r="CL80" i="24"/>
  <c r="CM80" i="24"/>
  <c r="CN80" i="24"/>
  <c r="CO80" i="24"/>
  <c r="CP80" i="24"/>
  <c r="CQ80" i="24"/>
  <c r="CR80" i="24"/>
  <c r="CS80" i="24"/>
  <c r="CT80" i="24"/>
  <c r="CU80" i="24"/>
  <c r="CV80" i="24"/>
  <c r="C81" i="24"/>
  <c r="D81" i="24"/>
  <c r="E81" i="24"/>
  <c r="F81" i="24"/>
  <c r="G81" i="24"/>
  <c r="H81" i="24"/>
  <c r="I81" i="24"/>
  <c r="J81" i="24"/>
  <c r="K81" i="24"/>
  <c r="L81" i="24"/>
  <c r="M81" i="24"/>
  <c r="N81" i="24"/>
  <c r="O81" i="24"/>
  <c r="P81" i="24"/>
  <c r="Q81" i="24"/>
  <c r="R81" i="24"/>
  <c r="S81" i="24"/>
  <c r="T81" i="24"/>
  <c r="U81" i="24"/>
  <c r="V81" i="24"/>
  <c r="W81" i="24"/>
  <c r="X81" i="24"/>
  <c r="Y81" i="24"/>
  <c r="Z81" i="24"/>
  <c r="AA81" i="24"/>
  <c r="AB81" i="24"/>
  <c r="AC81" i="24"/>
  <c r="AD81" i="24"/>
  <c r="AE81" i="24"/>
  <c r="AF81" i="24"/>
  <c r="AG81" i="24"/>
  <c r="AH81" i="24"/>
  <c r="AI81" i="24"/>
  <c r="AJ81" i="24"/>
  <c r="AK81" i="24"/>
  <c r="AL81" i="24"/>
  <c r="AM81" i="24"/>
  <c r="AN81" i="24"/>
  <c r="AO81" i="24"/>
  <c r="AP81" i="24"/>
  <c r="AQ81" i="24"/>
  <c r="AR81" i="24"/>
  <c r="AS81" i="24"/>
  <c r="AT81" i="24"/>
  <c r="AU81" i="24"/>
  <c r="AV81" i="24"/>
  <c r="AW81" i="24"/>
  <c r="AX81" i="24"/>
  <c r="AY81" i="24"/>
  <c r="AZ81" i="24"/>
  <c r="BA81" i="24"/>
  <c r="BB81" i="24"/>
  <c r="BC81" i="24"/>
  <c r="BD81" i="24"/>
  <c r="BE81" i="24"/>
  <c r="BF81" i="24"/>
  <c r="BG81" i="24"/>
  <c r="BH81" i="24"/>
  <c r="BI81" i="24"/>
  <c r="BJ81" i="24"/>
  <c r="BK81" i="24"/>
  <c r="BL81" i="24"/>
  <c r="BM81" i="24"/>
  <c r="BN81" i="24"/>
  <c r="BO81" i="24"/>
  <c r="BP81" i="24"/>
  <c r="BQ81" i="24"/>
  <c r="BR81" i="24"/>
  <c r="BS81" i="24"/>
  <c r="BT81" i="24"/>
  <c r="BU81" i="24"/>
  <c r="BV81" i="24"/>
  <c r="BW81" i="24"/>
  <c r="BX81" i="24"/>
  <c r="BY81" i="24"/>
  <c r="BZ81" i="24"/>
  <c r="CA81" i="24"/>
  <c r="CB81" i="24"/>
  <c r="CC81" i="24"/>
  <c r="CD81" i="24"/>
  <c r="CE81" i="24"/>
  <c r="CF81" i="24"/>
  <c r="CG81" i="24"/>
  <c r="CH81" i="24"/>
  <c r="CI81" i="24"/>
  <c r="CJ81" i="24"/>
  <c r="CK81" i="24"/>
  <c r="CL81" i="24"/>
  <c r="CM81" i="24"/>
  <c r="CN81" i="24"/>
  <c r="CO81" i="24"/>
  <c r="CP81" i="24"/>
  <c r="CQ81" i="24"/>
  <c r="CR81" i="24"/>
  <c r="CS81" i="24"/>
  <c r="CT81" i="24"/>
  <c r="CU81" i="24"/>
  <c r="CV81" i="24"/>
  <c r="F27" i="24"/>
  <c r="B28" i="24"/>
  <c r="C83" i="24"/>
  <c r="D83" i="24"/>
  <c r="E83" i="24"/>
  <c r="F83" i="24"/>
  <c r="G83" i="24"/>
  <c r="H83" i="24"/>
  <c r="I83" i="24"/>
  <c r="J83" i="24"/>
  <c r="K83" i="24"/>
  <c r="L83" i="24"/>
  <c r="M83" i="24"/>
  <c r="N83" i="24"/>
  <c r="O83" i="24"/>
  <c r="P83" i="24"/>
  <c r="Q83" i="24"/>
  <c r="R83" i="24"/>
  <c r="S83" i="24"/>
  <c r="T83" i="24"/>
  <c r="U83" i="24"/>
  <c r="V83" i="24"/>
  <c r="W83" i="24"/>
  <c r="X83" i="24"/>
  <c r="Y83" i="24"/>
  <c r="Z83" i="24"/>
  <c r="AA83" i="24"/>
  <c r="AB83" i="24"/>
  <c r="AC83" i="24"/>
  <c r="AD83" i="24"/>
  <c r="AE83" i="24"/>
  <c r="AF83" i="24"/>
  <c r="AG83" i="24"/>
  <c r="AH83" i="24"/>
  <c r="AI83" i="24"/>
  <c r="AJ83" i="24"/>
  <c r="AK83" i="24"/>
  <c r="AL83" i="24"/>
  <c r="AM83" i="24"/>
  <c r="AN83" i="24"/>
  <c r="AO83" i="24"/>
  <c r="AP83" i="24"/>
  <c r="AQ83" i="24"/>
  <c r="AR83" i="24"/>
  <c r="AS83" i="24"/>
  <c r="AT83" i="24"/>
  <c r="AU83" i="24"/>
  <c r="AV83" i="24"/>
  <c r="AW83" i="24"/>
  <c r="AX83" i="24"/>
  <c r="AY83" i="24"/>
  <c r="AZ83" i="24"/>
  <c r="BA83" i="24"/>
  <c r="BB83" i="24"/>
  <c r="BC83" i="24"/>
  <c r="BD83" i="24"/>
  <c r="BE83" i="24"/>
  <c r="BF83" i="24"/>
  <c r="BG83" i="24"/>
  <c r="BH83" i="24"/>
  <c r="BI83" i="24"/>
  <c r="BJ83" i="24"/>
  <c r="BK83" i="24"/>
  <c r="BL83" i="24"/>
  <c r="BM83" i="24"/>
  <c r="BN83" i="24"/>
  <c r="BO83" i="24"/>
  <c r="BP83" i="24"/>
  <c r="BQ83" i="24"/>
  <c r="BR83" i="24"/>
  <c r="BS83" i="24"/>
  <c r="BT83" i="24"/>
  <c r="BU83" i="24"/>
  <c r="BV83" i="24"/>
  <c r="BW83" i="24"/>
  <c r="BX83" i="24"/>
  <c r="BY83" i="24"/>
  <c r="BZ83" i="24"/>
  <c r="CA83" i="24"/>
  <c r="CB83" i="24"/>
  <c r="CC83" i="24"/>
  <c r="CD83" i="24"/>
  <c r="CE83" i="24"/>
  <c r="CF83" i="24"/>
  <c r="CG83" i="24"/>
  <c r="CH83" i="24"/>
  <c r="CI83" i="24"/>
  <c r="CJ83" i="24"/>
  <c r="CK83" i="24"/>
  <c r="CL83" i="24"/>
  <c r="CM83" i="24"/>
  <c r="CN83" i="24"/>
  <c r="CO83" i="24"/>
  <c r="CP83" i="24"/>
  <c r="CQ83" i="24"/>
  <c r="CR83" i="24"/>
  <c r="CS83" i="24"/>
  <c r="CT83" i="24"/>
  <c r="CU83" i="24"/>
  <c r="CV83" i="24"/>
  <c r="C84" i="24"/>
  <c r="D84" i="24"/>
  <c r="E84" i="24"/>
  <c r="F84" i="24"/>
  <c r="G84" i="24"/>
  <c r="H84" i="24"/>
  <c r="I84" i="24"/>
  <c r="J84" i="24"/>
  <c r="K84" i="24"/>
  <c r="L84" i="24"/>
  <c r="M84" i="24"/>
  <c r="N84" i="24"/>
  <c r="O84" i="24"/>
  <c r="P84" i="24"/>
  <c r="Q84" i="24"/>
  <c r="R84" i="24"/>
  <c r="S84" i="24"/>
  <c r="T84" i="24"/>
  <c r="U84" i="24"/>
  <c r="V84" i="24"/>
  <c r="W84" i="24"/>
  <c r="X84" i="24"/>
  <c r="Y84" i="24"/>
  <c r="Z84" i="24"/>
  <c r="AA84" i="24"/>
  <c r="AB84" i="24"/>
  <c r="AC84" i="24"/>
  <c r="AD84" i="24"/>
  <c r="AE84" i="24"/>
  <c r="AF84" i="24"/>
  <c r="AG84" i="24"/>
  <c r="AH84" i="24"/>
  <c r="AI84" i="24"/>
  <c r="AJ84" i="24"/>
  <c r="AK84" i="24"/>
  <c r="AL84" i="24"/>
  <c r="AM84" i="24"/>
  <c r="AN84" i="24"/>
  <c r="AO84" i="24"/>
  <c r="AP84" i="24"/>
  <c r="AQ84" i="24"/>
  <c r="AR84" i="24"/>
  <c r="AS84" i="24"/>
  <c r="AT84" i="24"/>
  <c r="AU84" i="24"/>
  <c r="AV84" i="24"/>
  <c r="AW84" i="24"/>
  <c r="AX84" i="24"/>
  <c r="AY84" i="24"/>
  <c r="AZ84" i="24"/>
  <c r="BA84" i="24"/>
  <c r="BB84" i="24"/>
  <c r="BC84" i="24"/>
  <c r="BD84" i="24"/>
  <c r="BE84" i="24"/>
  <c r="BF84" i="24"/>
  <c r="BG84" i="24"/>
  <c r="BH84" i="24"/>
  <c r="BI84" i="24"/>
  <c r="BJ84" i="24"/>
  <c r="BK84" i="24"/>
  <c r="BL84" i="24"/>
  <c r="BM84" i="24"/>
  <c r="BN84" i="24"/>
  <c r="BO84" i="24"/>
  <c r="BP84" i="24"/>
  <c r="BQ84" i="24"/>
  <c r="BR84" i="24"/>
  <c r="BS84" i="24"/>
  <c r="BT84" i="24"/>
  <c r="BU84" i="24"/>
  <c r="BV84" i="24"/>
  <c r="BW84" i="24"/>
  <c r="BX84" i="24"/>
  <c r="BY84" i="24"/>
  <c r="BZ84" i="24"/>
  <c r="CA84" i="24"/>
  <c r="CB84" i="24"/>
  <c r="CC84" i="24"/>
  <c r="CD84" i="24"/>
  <c r="CE84" i="24"/>
  <c r="CF84" i="24"/>
  <c r="CG84" i="24"/>
  <c r="CH84" i="24"/>
  <c r="CI84" i="24"/>
  <c r="CJ84" i="24"/>
  <c r="CK84" i="24"/>
  <c r="CL84" i="24"/>
  <c r="CM84" i="24"/>
  <c r="CN84" i="24"/>
  <c r="CO84" i="24"/>
  <c r="CP84" i="24"/>
  <c r="CQ84" i="24"/>
  <c r="CR84" i="24"/>
  <c r="CS84" i="24"/>
  <c r="CT84" i="24"/>
  <c r="CU84" i="24"/>
  <c r="CV84" i="24"/>
  <c r="C85" i="24"/>
  <c r="D85" i="24"/>
  <c r="E85" i="24"/>
  <c r="F85" i="24"/>
  <c r="G85" i="24"/>
  <c r="H85" i="24"/>
  <c r="I85" i="24"/>
  <c r="J85" i="24"/>
  <c r="K85" i="24"/>
  <c r="L85" i="24"/>
  <c r="M85" i="24"/>
  <c r="N85" i="24"/>
  <c r="O85" i="24"/>
  <c r="P85" i="24"/>
  <c r="Q85" i="24"/>
  <c r="R85" i="24"/>
  <c r="S85" i="24"/>
  <c r="T85" i="24"/>
  <c r="U85" i="24"/>
  <c r="V85" i="24"/>
  <c r="W85" i="24"/>
  <c r="X85" i="24"/>
  <c r="Y85" i="24"/>
  <c r="Z85" i="24"/>
  <c r="AA85" i="24"/>
  <c r="AB85" i="24"/>
  <c r="AC85" i="24"/>
  <c r="AD85" i="24"/>
  <c r="AE85" i="24"/>
  <c r="AF85" i="24"/>
  <c r="AG85" i="24"/>
  <c r="AH85" i="24"/>
  <c r="AI85" i="24"/>
  <c r="AJ85" i="24"/>
  <c r="AK85" i="24"/>
  <c r="AL85" i="24"/>
  <c r="AM85" i="24"/>
  <c r="AN85" i="24"/>
  <c r="AO85" i="24"/>
  <c r="AP85" i="24"/>
  <c r="AQ85" i="24"/>
  <c r="AR85" i="24"/>
  <c r="AS85" i="24"/>
  <c r="AT85" i="24"/>
  <c r="AU85" i="24"/>
  <c r="AV85" i="24"/>
  <c r="AW85" i="24"/>
  <c r="AX85" i="24"/>
  <c r="AY85" i="24"/>
  <c r="AZ85" i="24"/>
  <c r="BA85" i="24"/>
  <c r="BB85" i="24"/>
  <c r="BC85" i="24"/>
  <c r="BD85" i="24"/>
  <c r="BE85" i="24"/>
  <c r="BF85" i="24"/>
  <c r="BG85" i="24"/>
  <c r="BH85" i="24"/>
  <c r="BI85" i="24"/>
  <c r="BJ85" i="24"/>
  <c r="BK85" i="24"/>
  <c r="BL85" i="24"/>
  <c r="BM85" i="24"/>
  <c r="BN85" i="24"/>
  <c r="BO85" i="24"/>
  <c r="BP85" i="24"/>
  <c r="BQ85" i="24"/>
  <c r="BR85" i="24"/>
  <c r="BS85" i="24"/>
  <c r="BT85" i="24"/>
  <c r="BU85" i="24"/>
  <c r="BV85" i="24"/>
  <c r="BW85" i="24"/>
  <c r="BX85" i="24"/>
  <c r="BY85" i="24"/>
  <c r="BZ85" i="24"/>
  <c r="CA85" i="24"/>
  <c r="CB85" i="24"/>
  <c r="CC85" i="24"/>
  <c r="CD85" i="24"/>
  <c r="CE85" i="24"/>
  <c r="CF85" i="24"/>
  <c r="CG85" i="24"/>
  <c r="CH85" i="24"/>
  <c r="CI85" i="24"/>
  <c r="CJ85" i="24"/>
  <c r="CK85" i="24"/>
  <c r="CL85" i="24"/>
  <c r="CM85" i="24"/>
  <c r="CN85" i="24"/>
  <c r="CO85" i="24"/>
  <c r="CP85" i="24"/>
  <c r="CQ85" i="24"/>
  <c r="CR85" i="24"/>
  <c r="CS85" i="24"/>
  <c r="CT85" i="24"/>
  <c r="CU85" i="24"/>
  <c r="CV85" i="24"/>
  <c r="F28" i="24"/>
  <c r="B29" i="24"/>
  <c r="C87" i="24"/>
  <c r="D87" i="24"/>
  <c r="E87" i="24"/>
  <c r="F87" i="24"/>
  <c r="G87" i="24"/>
  <c r="H87" i="24"/>
  <c r="I87" i="24"/>
  <c r="J87" i="24"/>
  <c r="K87" i="24"/>
  <c r="L87" i="24"/>
  <c r="M87" i="24"/>
  <c r="N87" i="24"/>
  <c r="O87" i="24"/>
  <c r="P87" i="24"/>
  <c r="Q87" i="24"/>
  <c r="R87" i="24"/>
  <c r="S87" i="24"/>
  <c r="T87" i="24"/>
  <c r="U87" i="24"/>
  <c r="V87" i="24"/>
  <c r="W87" i="24"/>
  <c r="X87" i="24"/>
  <c r="Y87" i="24"/>
  <c r="Z87" i="24"/>
  <c r="AA87" i="24"/>
  <c r="AB87" i="24"/>
  <c r="AC87" i="24"/>
  <c r="AD87" i="24"/>
  <c r="AE87" i="24"/>
  <c r="AF87" i="24"/>
  <c r="AG87" i="24"/>
  <c r="AH87" i="24"/>
  <c r="AI87" i="24"/>
  <c r="AJ87" i="24"/>
  <c r="AK87" i="24"/>
  <c r="AL87" i="24"/>
  <c r="AM87" i="24"/>
  <c r="AN87" i="24"/>
  <c r="AO87" i="24"/>
  <c r="AP87" i="24"/>
  <c r="AQ87" i="24"/>
  <c r="AR87" i="24"/>
  <c r="AS87" i="24"/>
  <c r="AT87" i="24"/>
  <c r="AU87" i="24"/>
  <c r="AV87" i="24"/>
  <c r="AW87" i="24"/>
  <c r="AX87" i="24"/>
  <c r="AY87" i="24"/>
  <c r="AZ87" i="24"/>
  <c r="BA87" i="24"/>
  <c r="BB87" i="24"/>
  <c r="BC87" i="24"/>
  <c r="BD87" i="24"/>
  <c r="BE87" i="24"/>
  <c r="BF87" i="24"/>
  <c r="BG87" i="24"/>
  <c r="BH87" i="24"/>
  <c r="BI87" i="24"/>
  <c r="BJ87" i="24"/>
  <c r="BK87" i="24"/>
  <c r="BL87" i="24"/>
  <c r="BM87" i="24"/>
  <c r="BN87" i="24"/>
  <c r="BO87" i="24"/>
  <c r="BP87" i="24"/>
  <c r="BQ87" i="24"/>
  <c r="BR87" i="24"/>
  <c r="BS87" i="24"/>
  <c r="BT87" i="24"/>
  <c r="BU87" i="24"/>
  <c r="BV87" i="24"/>
  <c r="BW87" i="24"/>
  <c r="BX87" i="24"/>
  <c r="BY87" i="24"/>
  <c r="BZ87" i="24"/>
  <c r="CA87" i="24"/>
  <c r="CB87" i="24"/>
  <c r="CC87" i="24"/>
  <c r="CD87" i="24"/>
  <c r="CE87" i="24"/>
  <c r="CF87" i="24"/>
  <c r="CG87" i="24"/>
  <c r="CH87" i="24"/>
  <c r="CI87" i="24"/>
  <c r="CJ87" i="24"/>
  <c r="CK87" i="24"/>
  <c r="CL87" i="24"/>
  <c r="CM87" i="24"/>
  <c r="CN87" i="24"/>
  <c r="CO87" i="24"/>
  <c r="CP87" i="24"/>
  <c r="CQ87" i="24"/>
  <c r="CR87" i="24"/>
  <c r="CS87" i="24"/>
  <c r="CT87" i="24"/>
  <c r="CU87" i="24"/>
  <c r="CV87" i="24"/>
  <c r="C88" i="24"/>
  <c r="D88" i="24"/>
  <c r="E88" i="24"/>
  <c r="F88" i="24"/>
  <c r="G88" i="24"/>
  <c r="H88" i="24"/>
  <c r="I88" i="24"/>
  <c r="J88" i="24"/>
  <c r="K88" i="24"/>
  <c r="L88" i="24"/>
  <c r="M88" i="24"/>
  <c r="N88" i="24"/>
  <c r="O88" i="24"/>
  <c r="P88" i="24"/>
  <c r="Q88" i="24"/>
  <c r="R88" i="24"/>
  <c r="S88" i="24"/>
  <c r="T88" i="24"/>
  <c r="U88" i="24"/>
  <c r="V88" i="24"/>
  <c r="W88" i="24"/>
  <c r="X88" i="24"/>
  <c r="Y88" i="24"/>
  <c r="Z88" i="24"/>
  <c r="AA88" i="24"/>
  <c r="AB88" i="24"/>
  <c r="AC88" i="24"/>
  <c r="AD88" i="24"/>
  <c r="AE88" i="24"/>
  <c r="AF88" i="24"/>
  <c r="AG88" i="24"/>
  <c r="AH88" i="24"/>
  <c r="AI88" i="24"/>
  <c r="AJ88" i="24"/>
  <c r="AK88" i="24"/>
  <c r="AL88" i="24"/>
  <c r="AM88" i="24"/>
  <c r="AN88" i="24"/>
  <c r="AO88" i="24"/>
  <c r="AP88" i="24"/>
  <c r="AQ88" i="24"/>
  <c r="AR88" i="24"/>
  <c r="AS88" i="24"/>
  <c r="AT88" i="24"/>
  <c r="AU88" i="24"/>
  <c r="AV88" i="24"/>
  <c r="AW88" i="24"/>
  <c r="AX88" i="24"/>
  <c r="AY88" i="24"/>
  <c r="AZ88" i="24"/>
  <c r="BA88" i="24"/>
  <c r="BB88" i="24"/>
  <c r="BC88" i="24"/>
  <c r="BD88" i="24"/>
  <c r="BE88" i="24"/>
  <c r="BF88" i="24"/>
  <c r="BG88" i="24"/>
  <c r="BH88" i="24"/>
  <c r="BI88" i="24"/>
  <c r="BJ88" i="24"/>
  <c r="BK88" i="24"/>
  <c r="BL88" i="24"/>
  <c r="BM88" i="24"/>
  <c r="BN88" i="24"/>
  <c r="BO88" i="24"/>
  <c r="BP88" i="24"/>
  <c r="BQ88" i="24"/>
  <c r="BR88" i="24"/>
  <c r="BS88" i="24"/>
  <c r="BT88" i="24"/>
  <c r="BU88" i="24"/>
  <c r="BV88" i="24"/>
  <c r="BW88" i="24"/>
  <c r="BX88" i="24"/>
  <c r="BY88" i="24"/>
  <c r="BZ88" i="24"/>
  <c r="CA88" i="24"/>
  <c r="CB88" i="24"/>
  <c r="CC88" i="24"/>
  <c r="CD88" i="24"/>
  <c r="CE88" i="24"/>
  <c r="CF88" i="24"/>
  <c r="CG88" i="24"/>
  <c r="CH88" i="24"/>
  <c r="CI88" i="24"/>
  <c r="CJ88" i="24"/>
  <c r="CK88" i="24"/>
  <c r="CL88" i="24"/>
  <c r="CM88" i="24"/>
  <c r="CN88" i="24"/>
  <c r="CO88" i="24"/>
  <c r="CP88" i="24"/>
  <c r="CQ88" i="24"/>
  <c r="CR88" i="24"/>
  <c r="CS88" i="24"/>
  <c r="CT88" i="24"/>
  <c r="CU88" i="24"/>
  <c r="CV88" i="24"/>
  <c r="C89" i="24"/>
  <c r="D89" i="24"/>
  <c r="E89" i="24"/>
  <c r="F89" i="24"/>
  <c r="G89" i="24"/>
  <c r="H89" i="24"/>
  <c r="I89" i="24"/>
  <c r="J89" i="24"/>
  <c r="K89" i="24"/>
  <c r="L89" i="24"/>
  <c r="M89" i="24"/>
  <c r="N89" i="24"/>
  <c r="O89" i="24"/>
  <c r="P89" i="24"/>
  <c r="Q89" i="24"/>
  <c r="R89" i="24"/>
  <c r="S89" i="24"/>
  <c r="T89" i="24"/>
  <c r="U89" i="24"/>
  <c r="V89" i="24"/>
  <c r="W89" i="24"/>
  <c r="X89" i="24"/>
  <c r="Y89" i="24"/>
  <c r="Z89" i="24"/>
  <c r="AA89" i="24"/>
  <c r="AB89" i="24"/>
  <c r="AC89" i="24"/>
  <c r="AD89" i="24"/>
  <c r="AE89" i="24"/>
  <c r="AF89" i="24"/>
  <c r="AG89" i="24"/>
  <c r="AH89" i="24"/>
  <c r="AI89" i="24"/>
  <c r="AJ89" i="24"/>
  <c r="AK89" i="24"/>
  <c r="AL89" i="24"/>
  <c r="AM89" i="24"/>
  <c r="AN89" i="24"/>
  <c r="AO89" i="24"/>
  <c r="AP89" i="24"/>
  <c r="AQ89" i="24"/>
  <c r="AR89" i="24"/>
  <c r="AS89" i="24"/>
  <c r="AT89" i="24"/>
  <c r="AU89" i="24"/>
  <c r="AV89" i="24"/>
  <c r="AW89" i="24"/>
  <c r="AX89" i="24"/>
  <c r="AY89" i="24"/>
  <c r="AZ89" i="24"/>
  <c r="BA89" i="24"/>
  <c r="BB89" i="24"/>
  <c r="BC89" i="24"/>
  <c r="BD89" i="24"/>
  <c r="BE89" i="24"/>
  <c r="BF89" i="24"/>
  <c r="BG89" i="24"/>
  <c r="BH89" i="24"/>
  <c r="BI89" i="24"/>
  <c r="BJ89" i="24"/>
  <c r="BK89" i="24"/>
  <c r="BL89" i="24"/>
  <c r="BM89" i="24"/>
  <c r="BN89" i="24"/>
  <c r="BO89" i="24"/>
  <c r="BP89" i="24"/>
  <c r="BQ89" i="24"/>
  <c r="BR89" i="24"/>
  <c r="BS89" i="24"/>
  <c r="BT89" i="24"/>
  <c r="BU89" i="24"/>
  <c r="BV89" i="24"/>
  <c r="BW89" i="24"/>
  <c r="BX89" i="24"/>
  <c r="BY89" i="24"/>
  <c r="BZ89" i="24"/>
  <c r="CA89" i="24"/>
  <c r="CB89" i="24"/>
  <c r="CC89" i="24"/>
  <c r="CD89" i="24"/>
  <c r="CE89" i="24"/>
  <c r="CF89" i="24"/>
  <c r="CG89" i="24"/>
  <c r="CH89" i="24"/>
  <c r="CI89" i="24"/>
  <c r="CJ89" i="24"/>
  <c r="CK89" i="24"/>
  <c r="CL89" i="24"/>
  <c r="CM89" i="24"/>
  <c r="CN89" i="24"/>
  <c r="CO89" i="24"/>
  <c r="CP89" i="24"/>
  <c r="CQ89" i="24"/>
  <c r="CR89" i="24"/>
  <c r="CS89" i="24"/>
  <c r="CT89" i="24"/>
  <c r="CU89" i="24"/>
  <c r="CV89" i="24"/>
  <c r="F29" i="24"/>
  <c r="B30" i="24"/>
  <c r="C91" i="24"/>
  <c r="D91" i="24"/>
  <c r="E91" i="24"/>
  <c r="F91" i="24"/>
  <c r="G91" i="24"/>
  <c r="H91" i="24"/>
  <c r="I91" i="24"/>
  <c r="J91" i="24"/>
  <c r="K91" i="24"/>
  <c r="L91" i="24"/>
  <c r="M91" i="24"/>
  <c r="N91" i="24"/>
  <c r="O91" i="24"/>
  <c r="P91" i="24"/>
  <c r="Q91" i="24"/>
  <c r="R91" i="24"/>
  <c r="S91" i="24"/>
  <c r="T91" i="24"/>
  <c r="U91" i="24"/>
  <c r="V91" i="24"/>
  <c r="W91" i="24"/>
  <c r="X91" i="24"/>
  <c r="Y91" i="24"/>
  <c r="Z91" i="24"/>
  <c r="AA91" i="24"/>
  <c r="AB91" i="24"/>
  <c r="AC91" i="24"/>
  <c r="AD91" i="24"/>
  <c r="AE91" i="24"/>
  <c r="AF91" i="24"/>
  <c r="AG91" i="24"/>
  <c r="AH91" i="24"/>
  <c r="AI91" i="24"/>
  <c r="AJ91" i="24"/>
  <c r="AK91" i="24"/>
  <c r="AL91" i="24"/>
  <c r="AM91" i="24"/>
  <c r="AN91" i="24"/>
  <c r="AO91" i="24"/>
  <c r="AP91" i="24"/>
  <c r="AQ91" i="24"/>
  <c r="AR91" i="24"/>
  <c r="AS91" i="24"/>
  <c r="AT91" i="24"/>
  <c r="AU91" i="24"/>
  <c r="AV91" i="24"/>
  <c r="AW91" i="24"/>
  <c r="AX91" i="24"/>
  <c r="AY91" i="24"/>
  <c r="AZ91" i="24"/>
  <c r="BA91" i="24"/>
  <c r="BB91" i="24"/>
  <c r="BC91" i="24"/>
  <c r="BD91" i="24"/>
  <c r="BE91" i="24"/>
  <c r="BF91" i="24"/>
  <c r="BG91" i="24"/>
  <c r="BH91" i="24"/>
  <c r="BI91" i="24"/>
  <c r="BJ91" i="24"/>
  <c r="BK91" i="24"/>
  <c r="BL91" i="24"/>
  <c r="BM91" i="24"/>
  <c r="BN91" i="24"/>
  <c r="BO91" i="24"/>
  <c r="BP91" i="24"/>
  <c r="BQ91" i="24"/>
  <c r="BR91" i="24"/>
  <c r="BS91" i="24"/>
  <c r="BT91" i="24"/>
  <c r="BU91" i="24"/>
  <c r="BV91" i="24"/>
  <c r="BW91" i="24"/>
  <c r="BX91" i="24"/>
  <c r="BY91" i="24"/>
  <c r="BZ91" i="24"/>
  <c r="CA91" i="24"/>
  <c r="CB91" i="24"/>
  <c r="CC91" i="24"/>
  <c r="CD91" i="24"/>
  <c r="CE91" i="24"/>
  <c r="CF91" i="24"/>
  <c r="CG91" i="24"/>
  <c r="CH91" i="24"/>
  <c r="CI91" i="24"/>
  <c r="CJ91" i="24"/>
  <c r="CK91" i="24"/>
  <c r="CL91" i="24"/>
  <c r="CM91" i="24"/>
  <c r="CN91" i="24"/>
  <c r="CO91" i="24"/>
  <c r="CP91" i="24"/>
  <c r="CQ91" i="24"/>
  <c r="CR91" i="24"/>
  <c r="CS91" i="24"/>
  <c r="CT91" i="24"/>
  <c r="CU91" i="24"/>
  <c r="CV91" i="24"/>
  <c r="C92" i="24"/>
  <c r="D92" i="24"/>
  <c r="E92" i="24"/>
  <c r="F92" i="24"/>
  <c r="G92" i="24"/>
  <c r="H92" i="24"/>
  <c r="I92" i="24"/>
  <c r="J92" i="24"/>
  <c r="K92" i="24"/>
  <c r="L92" i="24"/>
  <c r="M92" i="24"/>
  <c r="N92" i="24"/>
  <c r="O92" i="24"/>
  <c r="P92" i="24"/>
  <c r="Q92" i="24"/>
  <c r="R92" i="24"/>
  <c r="S92" i="24"/>
  <c r="T92" i="24"/>
  <c r="U92" i="24"/>
  <c r="V92" i="24"/>
  <c r="W92" i="24"/>
  <c r="X92" i="24"/>
  <c r="Y92" i="24"/>
  <c r="Z92" i="24"/>
  <c r="AA92" i="24"/>
  <c r="AB92" i="24"/>
  <c r="AC92" i="24"/>
  <c r="AD92" i="24"/>
  <c r="AE92" i="24"/>
  <c r="AF92" i="24"/>
  <c r="AG92" i="24"/>
  <c r="AH92" i="24"/>
  <c r="AI92" i="24"/>
  <c r="AJ92" i="24"/>
  <c r="AK92" i="24"/>
  <c r="AL92" i="24"/>
  <c r="AM92" i="24"/>
  <c r="AN92" i="24"/>
  <c r="AO92" i="24"/>
  <c r="AP92" i="24"/>
  <c r="AQ92" i="24"/>
  <c r="AR92" i="24"/>
  <c r="AS92" i="24"/>
  <c r="AT92" i="24"/>
  <c r="AU92" i="24"/>
  <c r="AV92" i="24"/>
  <c r="AW92" i="24"/>
  <c r="AX92" i="24"/>
  <c r="AY92" i="24"/>
  <c r="AZ92" i="24"/>
  <c r="BA92" i="24"/>
  <c r="BB92" i="24"/>
  <c r="BC92" i="24"/>
  <c r="BD92" i="24"/>
  <c r="BE92" i="24"/>
  <c r="BF92" i="24"/>
  <c r="BG92" i="24"/>
  <c r="BH92" i="24"/>
  <c r="BI92" i="24"/>
  <c r="BJ92" i="24"/>
  <c r="BK92" i="24"/>
  <c r="BL92" i="24"/>
  <c r="BM92" i="24"/>
  <c r="BN92" i="24"/>
  <c r="BO92" i="24"/>
  <c r="BP92" i="24"/>
  <c r="BQ92" i="24"/>
  <c r="BR92" i="24"/>
  <c r="BS92" i="24"/>
  <c r="BT92" i="24"/>
  <c r="BU92" i="24"/>
  <c r="BV92" i="24"/>
  <c r="BW92" i="24"/>
  <c r="BX92" i="24"/>
  <c r="BY92" i="24"/>
  <c r="BZ92" i="24"/>
  <c r="CA92" i="24"/>
  <c r="CB92" i="24"/>
  <c r="CC92" i="24"/>
  <c r="CD92" i="24"/>
  <c r="CE92" i="24"/>
  <c r="CF92" i="24"/>
  <c r="CG92" i="24"/>
  <c r="CH92" i="24"/>
  <c r="CI92" i="24"/>
  <c r="CJ92" i="24"/>
  <c r="CK92" i="24"/>
  <c r="CL92" i="24"/>
  <c r="CM92" i="24"/>
  <c r="CN92" i="24"/>
  <c r="CO92" i="24"/>
  <c r="CP92" i="24"/>
  <c r="CQ92" i="24"/>
  <c r="CR92" i="24"/>
  <c r="CS92" i="24"/>
  <c r="CT92" i="24"/>
  <c r="CU92" i="24"/>
  <c r="CV92" i="24"/>
  <c r="C93" i="24"/>
  <c r="D93" i="24"/>
  <c r="E93" i="24"/>
  <c r="F93" i="24"/>
  <c r="G93" i="24"/>
  <c r="H93" i="24"/>
  <c r="I93" i="24"/>
  <c r="J93" i="24"/>
  <c r="K93" i="24"/>
  <c r="L93" i="24"/>
  <c r="M93" i="24"/>
  <c r="N93" i="24"/>
  <c r="O93" i="24"/>
  <c r="P93" i="24"/>
  <c r="Q93" i="24"/>
  <c r="R93" i="24"/>
  <c r="S93" i="24"/>
  <c r="T93" i="24"/>
  <c r="U93" i="24"/>
  <c r="V93" i="24"/>
  <c r="W93" i="24"/>
  <c r="X93" i="24"/>
  <c r="Y93" i="24"/>
  <c r="Z93" i="24"/>
  <c r="AA93" i="24"/>
  <c r="AB93" i="24"/>
  <c r="AC93" i="24"/>
  <c r="AD93" i="24"/>
  <c r="AE93" i="24"/>
  <c r="AF93" i="24"/>
  <c r="AG93" i="24"/>
  <c r="AH93" i="24"/>
  <c r="AI93" i="24"/>
  <c r="AJ93" i="24"/>
  <c r="AK93" i="24"/>
  <c r="AL93" i="24"/>
  <c r="AM93" i="24"/>
  <c r="AN93" i="24"/>
  <c r="AO93" i="24"/>
  <c r="AP93" i="24"/>
  <c r="AQ93" i="24"/>
  <c r="AR93" i="24"/>
  <c r="AS93" i="24"/>
  <c r="AT93" i="24"/>
  <c r="AU93" i="24"/>
  <c r="AV93" i="24"/>
  <c r="AW93" i="24"/>
  <c r="AX93" i="24"/>
  <c r="AY93" i="24"/>
  <c r="AZ93" i="24"/>
  <c r="BA93" i="24"/>
  <c r="BB93" i="24"/>
  <c r="BC93" i="24"/>
  <c r="BD93" i="24"/>
  <c r="BE93" i="24"/>
  <c r="BF93" i="24"/>
  <c r="BG93" i="24"/>
  <c r="BH93" i="24"/>
  <c r="BI93" i="24"/>
  <c r="BJ93" i="24"/>
  <c r="BK93" i="24"/>
  <c r="BL93" i="24"/>
  <c r="BM93" i="24"/>
  <c r="BN93" i="24"/>
  <c r="BO93" i="24"/>
  <c r="BP93" i="24"/>
  <c r="BQ93" i="24"/>
  <c r="BR93" i="24"/>
  <c r="BS93" i="24"/>
  <c r="BT93" i="24"/>
  <c r="BU93" i="24"/>
  <c r="BV93" i="24"/>
  <c r="BW93" i="24"/>
  <c r="BX93" i="24"/>
  <c r="BY93" i="24"/>
  <c r="BZ93" i="24"/>
  <c r="CA93" i="24"/>
  <c r="CB93" i="24"/>
  <c r="CC93" i="24"/>
  <c r="CD93" i="24"/>
  <c r="CE93" i="24"/>
  <c r="CF93" i="24"/>
  <c r="CG93" i="24"/>
  <c r="CH93" i="24"/>
  <c r="CI93" i="24"/>
  <c r="CJ93" i="24"/>
  <c r="CK93" i="24"/>
  <c r="CL93" i="24"/>
  <c r="CM93" i="24"/>
  <c r="CN93" i="24"/>
  <c r="CO93" i="24"/>
  <c r="CP93" i="24"/>
  <c r="CQ93" i="24"/>
  <c r="CR93" i="24"/>
  <c r="CS93" i="24"/>
  <c r="CT93" i="24"/>
  <c r="CU93" i="24"/>
  <c r="CV93" i="24"/>
  <c r="F30" i="24"/>
  <c r="B93" i="24"/>
  <c r="B92" i="24"/>
  <c r="B91" i="24"/>
  <c r="B89" i="24"/>
  <c r="B88" i="24"/>
  <c r="B87" i="24"/>
  <c r="B85" i="24"/>
  <c r="B84" i="24"/>
  <c r="B83" i="24"/>
  <c r="B81" i="24"/>
  <c r="B80" i="24"/>
  <c r="E30" i="24"/>
  <c r="D30" i="24"/>
  <c r="C30" i="24"/>
  <c r="E29" i="24"/>
  <c r="D29" i="24"/>
  <c r="C29" i="24"/>
  <c r="E28" i="24"/>
  <c r="D28" i="24"/>
  <c r="C28" i="24"/>
  <c r="E27" i="24"/>
  <c r="D27" i="24"/>
  <c r="C27" i="24"/>
  <c r="B27" i="24"/>
  <c r="E24" i="24"/>
  <c r="D24" i="24"/>
  <c r="C24" i="24"/>
  <c r="E23" i="24"/>
  <c r="D23" i="24"/>
  <c r="C23" i="24"/>
  <c r="E20" i="24"/>
  <c r="D20" i="24"/>
  <c r="C20" i="24"/>
  <c r="E18" i="24"/>
  <c r="D18" i="24"/>
  <c r="C18" i="24"/>
  <c r="E17" i="24"/>
  <c r="D17" i="24"/>
  <c r="C17" i="24"/>
  <c r="F16" i="24"/>
  <c r="F15" i="24"/>
  <c r="F14" i="24"/>
  <c r="F13" i="24"/>
  <c r="F12" i="24"/>
  <c r="F11" i="24"/>
  <c r="F10" i="24"/>
  <c r="F9" i="24"/>
  <c r="F8" i="24"/>
  <c r="F7" i="24"/>
  <c r="F6" i="24"/>
  <c r="A2" i="24"/>
  <c r="M36" i="9"/>
  <c r="L26" i="9"/>
  <c r="M26" i="9"/>
  <c r="L27" i="9"/>
  <c r="M27" i="9"/>
  <c r="L28" i="9"/>
  <c r="M28" i="9"/>
  <c r="L29" i="9"/>
  <c r="M29" i="9"/>
  <c r="L30" i="9"/>
  <c r="M30" i="9"/>
  <c r="L31" i="9"/>
  <c r="M31" i="9"/>
  <c r="L32" i="9"/>
  <c r="M32" i="9"/>
  <c r="L33" i="9"/>
  <c r="M33" i="9"/>
  <c r="L34" i="9"/>
  <c r="M34" i="9"/>
  <c r="L35" i="9"/>
  <c r="M35" i="9"/>
  <c r="L36" i="9"/>
  <c r="K27" i="9"/>
  <c r="K28" i="9"/>
  <c r="K29" i="9"/>
  <c r="K30" i="9"/>
  <c r="K31" i="9"/>
  <c r="K32" i="9"/>
  <c r="K33" i="9"/>
  <c r="K34" i="9"/>
  <c r="K35" i="9"/>
  <c r="K36" i="9"/>
  <c r="K26" i="9"/>
  <c r="D18" i="9"/>
  <c r="E18" i="9"/>
  <c r="C18" i="9"/>
  <c r="D17" i="9"/>
  <c r="E17" i="9"/>
  <c r="C17" i="9"/>
  <c r="F34" i="8"/>
  <c r="D2" i="6"/>
  <c r="B27" i="6"/>
  <c r="I31" i="9"/>
  <c r="G30" i="9"/>
  <c r="G39" i="9"/>
  <c r="H39" i="9"/>
  <c r="I39" i="9"/>
  <c r="G40" i="9"/>
  <c r="H40" i="9"/>
  <c r="I40" i="9"/>
  <c r="G41" i="9"/>
  <c r="H41" i="9"/>
  <c r="I41" i="9"/>
  <c r="G42" i="9"/>
  <c r="H42" i="9"/>
  <c r="I42" i="9"/>
  <c r="G43" i="9"/>
  <c r="H43" i="9"/>
  <c r="I43" i="9"/>
  <c r="G44" i="9"/>
  <c r="H44" i="9"/>
  <c r="I44" i="9"/>
  <c r="G45" i="9"/>
  <c r="H45" i="9"/>
  <c r="I45" i="9"/>
  <c r="G46" i="9"/>
  <c r="H46" i="9"/>
  <c r="I46" i="9"/>
  <c r="G47" i="9"/>
  <c r="H47" i="9"/>
  <c r="I47" i="9"/>
  <c r="G48" i="9"/>
  <c r="H48" i="9"/>
  <c r="I48" i="9"/>
  <c r="H38" i="9"/>
  <c r="I38" i="9"/>
  <c r="G38" i="9"/>
  <c r="G27" i="9"/>
  <c r="H27" i="9"/>
  <c r="I27" i="9"/>
  <c r="G28" i="9"/>
  <c r="H28" i="9"/>
  <c r="I28" i="9"/>
  <c r="G29" i="9"/>
  <c r="H29" i="9"/>
  <c r="I29" i="9"/>
  <c r="H30" i="9"/>
  <c r="I30" i="9"/>
  <c r="G31" i="9"/>
  <c r="H31" i="9"/>
  <c r="G32" i="9"/>
  <c r="H32" i="9"/>
  <c r="I32" i="9"/>
  <c r="G33" i="9"/>
  <c r="H33" i="9"/>
  <c r="I33" i="9"/>
  <c r="G34" i="9"/>
  <c r="H34" i="9"/>
  <c r="I34" i="9"/>
  <c r="G35" i="9"/>
  <c r="H35" i="9"/>
  <c r="I35" i="9"/>
  <c r="G36" i="9"/>
  <c r="H36" i="9"/>
  <c r="I36" i="9"/>
  <c r="H26" i="9"/>
  <c r="I26" i="9"/>
  <c r="G26" i="9"/>
  <c r="E69" i="9"/>
  <c r="D69" i="9"/>
  <c r="C69" i="9"/>
  <c r="H68" i="9"/>
  <c r="G68" i="9"/>
  <c r="F68" i="9"/>
  <c r="H67" i="9"/>
  <c r="G67" i="9"/>
  <c r="F67" i="9"/>
  <c r="H66" i="9"/>
  <c r="G66" i="9"/>
  <c r="F66" i="9"/>
  <c r="H65" i="9"/>
  <c r="G65" i="9"/>
  <c r="F65" i="9"/>
  <c r="H64" i="9"/>
  <c r="G64" i="9"/>
  <c r="F64" i="9"/>
  <c r="H63" i="9"/>
  <c r="G63" i="9"/>
  <c r="F63" i="9"/>
  <c r="H62" i="9"/>
  <c r="G62" i="9"/>
  <c r="F62" i="9"/>
  <c r="H61" i="9"/>
  <c r="G61" i="9"/>
  <c r="F61" i="9"/>
  <c r="H60" i="9"/>
  <c r="G60" i="9"/>
  <c r="F60" i="9"/>
  <c r="H59" i="9"/>
  <c r="G59" i="9"/>
  <c r="F59" i="9"/>
  <c r="H58" i="9"/>
  <c r="G58" i="9"/>
  <c r="F58" i="9"/>
  <c r="E54" i="9"/>
  <c r="D54" i="9"/>
  <c r="C54" i="9"/>
  <c r="E53" i="9"/>
  <c r="D53" i="9"/>
  <c r="C53" i="9"/>
  <c r="E24" i="9"/>
  <c r="D24" i="9"/>
  <c r="C24" i="9"/>
  <c r="E23" i="9"/>
  <c r="D23" i="9"/>
  <c r="C23" i="9"/>
  <c r="E20" i="9"/>
  <c r="D20" i="9"/>
  <c r="C20" i="9"/>
  <c r="F16" i="9"/>
  <c r="F15" i="9"/>
  <c r="F14" i="9"/>
  <c r="F13" i="9"/>
  <c r="F12" i="9"/>
  <c r="F11" i="9"/>
  <c r="F10" i="9"/>
  <c r="F9" i="9"/>
  <c r="F8" i="9"/>
  <c r="F7" i="9"/>
  <c r="F6" i="9"/>
  <c r="A2" i="9"/>
  <c r="E45" i="8"/>
  <c r="D45" i="8"/>
  <c r="C45" i="8"/>
  <c r="G34" i="8"/>
  <c r="H34" i="8"/>
  <c r="G35" i="8"/>
  <c r="H35" i="8"/>
  <c r="G36" i="8"/>
  <c r="H36" i="8"/>
  <c r="G37" i="8"/>
  <c r="H37" i="8"/>
  <c r="G38" i="8"/>
  <c r="H38" i="8"/>
  <c r="G39" i="8"/>
  <c r="H39" i="8"/>
  <c r="G40" i="8"/>
  <c r="H40" i="8"/>
  <c r="G41" i="8"/>
  <c r="H41" i="8"/>
  <c r="G42" i="8"/>
  <c r="H42" i="8"/>
  <c r="G43" i="8"/>
  <c r="H43" i="8"/>
  <c r="G44" i="8"/>
  <c r="H44" i="8"/>
  <c r="F35" i="8"/>
  <c r="F36" i="8"/>
  <c r="F37" i="8"/>
  <c r="F38" i="8"/>
  <c r="F39" i="8"/>
  <c r="F40" i="8"/>
  <c r="F41" i="8"/>
  <c r="F42" i="8"/>
  <c r="F43" i="8"/>
  <c r="F44" i="8"/>
  <c r="E30" i="8"/>
  <c r="D30" i="8"/>
  <c r="C30" i="8"/>
  <c r="E29" i="8"/>
  <c r="D29" i="8"/>
  <c r="C29" i="8"/>
  <c r="E28" i="8"/>
  <c r="D28" i="8"/>
  <c r="C28" i="8"/>
  <c r="E27" i="8"/>
  <c r="D27" i="8"/>
  <c r="C27" i="8"/>
  <c r="E24" i="8"/>
  <c r="D24" i="8"/>
  <c r="C24" i="8"/>
  <c r="E23" i="8"/>
  <c r="D23" i="8"/>
  <c r="C23" i="8"/>
  <c r="E20" i="8"/>
  <c r="D20" i="8"/>
  <c r="C20" i="8"/>
  <c r="E18" i="8"/>
  <c r="D18" i="8"/>
  <c r="C18" i="8"/>
  <c r="E17" i="8"/>
  <c r="D17" i="8"/>
  <c r="C17" i="8"/>
  <c r="F16" i="8"/>
  <c r="F15" i="8"/>
  <c r="F14" i="8"/>
  <c r="F13" i="8"/>
  <c r="F12" i="8"/>
  <c r="F11" i="8"/>
  <c r="F10" i="8"/>
  <c r="F9" i="8"/>
  <c r="F8" i="8"/>
  <c r="F7" i="8"/>
  <c r="F6" i="8"/>
  <c r="A2" i="8"/>
  <c r="F30" i="7"/>
  <c r="E30" i="7"/>
  <c r="D30" i="7"/>
  <c r="C30" i="7"/>
  <c r="B30" i="7"/>
  <c r="F29" i="7"/>
  <c r="E29" i="7"/>
  <c r="D29" i="7"/>
  <c r="C29" i="7"/>
  <c r="B29" i="7"/>
  <c r="F28" i="7"/>
  <c r="E28" i="7"/>
  <c r="D28" i="7"/>
  <c r="C28" i="7"/>
  <c r="B28" i="7"/>
  <c r="F27" i="7"/>
  <c r="E27" i="7"/>
  <c r="D27" i="7"/>
  <c r="C27" i="7"/>
  <c r="B27" i="7"/>
  <c r="E24" i="7"/>
  <c r="D24" i="7"/>
  <c r="C24" i="7"/>
  <c r="E23" i="7"/>
  <c r="D23" i="7"/>
  <c r="C23" i="7"/>
  <c r="E20" i="7"/>
  <c r="D20" i="7"/>
  <c r="C20" i="7"/>
  <c r="E18" i="7"/>
  <c r="D18" i="7"/>
  <c r="C18" i="7"/>
  <c r="E17" i="7"/>
  <c r="D17" i="7"/>
  <c r="C17" i="7"/>
  <c r="F16" i="7"/>
  <c r="F15" i="7"/>
  <c r="F14" i="7"/>
  <c r="F13" i="7"/>
  <c r="F12" i="7"/>
  <c r="F11" i="7"/>
  <c r="F10" i="7"/>
  <c r="F9" i="7"/>
  <c r="F8" i="7"/>
  <c r="F7" i="7"/>
  <c r="F6" i="7"/>
  <c r="A2" i="7"/>
  <c r="F30" i="6"/>
  <c r="F29" i="6"/>
  <c r="F28" i="6"/>
  <c r="F27" i="6"/>
  <c r="B30" i="6"/>
  <c r="B29" i="6"/>
  <c r="B28" i="6"/>
  <c r="E30" i="6"/>
  <c r="D30" i="6"/>
  <c r="C30" i="6"/>
  <c r="E29" i="6"/>
  <c r="D29" i="6"/>
  <c r="C29" i="6"/>
  <c r="E28" i="6"/>
  <c r="D28" i="6"/>
  <c r="C28" i="6"/>
  <c r="E27" i="6"/>
  <c r="D27" i="6"/>
  <c r="C27" i="6"/>
  <c r="E24" i="6"/>
  <c r="D24" i="6"/>
  <c r="C24" i="6"/>
  <c r="E23" i="6"/>
  <c r="D23" i="6"/>
  <c r="C23" i="6"/>
  <c r="E20" i="6"/>
  <c r="D20" i="6"/>
  <c r="C20" i="6"/>
  <c r="E18" i="6"/>
  <c r="D18" i="6"/>
  <c r="C18" i="6"/>
  <c r="E17" i="6"/>
  <c r="D17" i="6"/>
  <c r="C17" i="6"/>
  <c r="F16" i="6"/>
  <c r="F15" i="6"/>
  <c r="F14" i="6"/>
  <c r="F13" i="6"/>
  <c r="F12" i="6"/>
  <c r="F11" i="6"/>
  <c r="F10" i="6"/>
  <c r="F9" i="6"/>
  <c r="F8" i="6"/>
  <c r="F7" i="6"/>
  <c r="F6" i="6"/>
  <c r="A2" i="6"/>
  <c r="E30" i="1"/>
  <c r="D30" i="1"/>
  <c r="C30" i="1"/>
  <c r="D29" i="1"/>
  <c r="E29" i="1"/>
  <c r="C29" i="1"/>
  <c r="C28" i="1"/>
  <c r="D28" i="1"/>
  <c r="E28" i="1"/>
  <c r="C27" i="1"/>
  <c r="D27" i="1"/>
  <c r="E27" i="1"/>
  <c r="E18" i="1"/>
  <c r="D18" i="1"/>
  <c r="C18" i="1"/>
  <c r="F7" i="1"/>
  <c r="F8" i="1"/>
  <c r="F9" i="1"/>
  <c r="F10" i="1"/>
  <c r="F11" i="1"/>
  <c r="F12" i="1"/>
  <c r="F13" i="1"/>
  <c r="F14" i="1"/>
  <c r="F15" i="1"/>
  <c r="F16" i="1"/>
  <c r="D23" i="1"/>
  <c r="E23" i="1"/>
  <c r="C23" i="1"/>
  <c r="D24" i="1"/>
  <c r="E24" i="1"/>
  <c r="C24" i="1"/>
  <c r="D20" i="1"/>
  <c r="E20" i="1"/>
  <c r="C20" i="1"/>
  <c r="A2" i="1"/>
  <c r="E51" i="9"/>
  <c r="D51" i="9"/>
  <c r="C51" i="9"/>
  <c r="C52" i="9"/>
  <c r="E52" i="9"/>
  <c r="D52" i="9"/>
</calcChain>
</file>

<file path=xl/sharedStrings.xml><?xml version="1.0" encoding="utf-8"?>
<sst xmlns="http://schemas.openxmlformats.org/spreadsheetml/2006/main" count="493" uniqueCount="100">
  <si>
    <t>Valencia</t>
  </si>
  <si>
    <t>Brazil</t>
  </si>
  <si>
    <t>India</t>
  </si>
  <si>
    <t>China</t>
  </si>
  <si>
    <t>Mexico</t>
  </si>
  <si>
    <t>Spain</t>
  </si>
  <si>
    <t>Egypt</t>
  </si>
  <si>
    <t>Italy</t>
  </si>
  <si>
    <t>Hamlin</t>
  </si>
  <si>
    <t>Belladonna</t>
  </si>
  <si>
    <t>Berna</t>
  </si>
  <si>
    <t>Biondo Commune</t>
  </si>
  <si>
    <t>Gardner</t>
  </si>
  <si>
    <t>Sunstar</t>
  </si>
  <si>
    <t>Mosambi</t>
  </si>
  <si>
    <t>Verna</t>
  </si>
  <si>
    <t>Jincheng</t>
  </si>
  <si>
    <t>Florida</t>
  </si>
  <si>
    <t>Texas</t>
  </si>
  <si>
    <t>Arizona</t>
  </si>
  <si>
    <t>California</t>
  </si>
  <si>
    <t>BAR</t>
  </si>
  <si>
    <t>ACID</t>
  </si>
  <si>
    <t>COLOR</t>
  </si>
  <si>
    <t>ASTRINGENCY</t>
  </si>
  <si>
    <t>品種</t>
    <rPh sb="0" eb="2">
      <t>ヒンシュ</t>
    </rPh>
    <phoneticPr fontId="7"/>
  </si>
  <si>
    <t>原産国</t>
    <rPh sb="0" eb="3">
      <t>ゲンサンコク</t>
    </rPh>
    <phoneticPr fontId="7"/>
  </si>
  <si>
    <t>糖度/酸味比</t>
    <rPh sb="0" eb="2">
      <t>トウド</t>
    </rPh>
    <rPh sb="3" eb="5">
      <t>サンミ</t>
    </rPh>
    <rPh sb="5" eb="6">
      <t>ヒ</t>
    </rPh>
    <phoneticPr fontId="7"/>
  </si>
  <si>
    <t>酸味 (%)</t>
    <rPh sb="0" eb="2">
      <t>サンミ</t>
    </rPh>
    <phoneticPr fontId="7"/>
  </si>
  <si>
    <t>輸送コスト</t>
    <rPh sb="0" eb="2">
      <t>ユソウコスト</t>
    </rPh>
    <phoneticPr fontId="7"/>
  </si>
  <si>
    <t>合計コスト</t>
    <rPh sb="0" eb="2">
      <t>ゴウケイコスト</t>
    </rPh>
    <phoneticPr fontId="7"/>
  </si>
  <si>
    <t>仕入れ検討</t>
    <rPh sb="0" eb="2">
      <t>シイレケントウ</t>
    </rPh>
    <phoneticPr fontId="7"/>
  </si>
  <si>
    <t>1月</t>
    <rPh sb="1" eb="2">
      <t>ガツ</t>
    </rPh>
    <phoneticPr fontId="7"/>
  </si>
  <si>
    <t>2月</t>
    <rPh sb="1" eb="2">
      <t>ガツ</t>
    </rPh>
    <phoneticPr fontId="7"/>
  </si>
  <si>
    <t>3月</t>
    <rPh sb="1" eb="2">
      <t>ガツ</t>
    </rPh>
    <phoneticPr fontId="7"/>
  </si>
  <si>
    <t>合計発注量</t>
    <rPh sb="0" eb="5">
      <t>ゴウケイハッチュウリョウ</t>
    </rPh>
    <phoneticPr fontId="7"/>
  </si>
  <si>
    <t>仕様</t>
    <rPh sb="0" eb="2">
      <t>しよう</t>
    </rPh>
    <phoneticPr fontId="4" type="noConversion"/>
  </si>
  <si>
    <t>月別コスト</t>
    <rPh sb="0" eb="2">
      <t>ツキベツコスト</t>
    </rPh>
    <phoneticPr fontId="7"/>
  </si>
  <si>
    <t>仕入額</t>
    <rPh sb="0" eb="3">
      <t>シイレガク</t>
    </rPh>
    <phoneticPr fontId="7"/>
  </si>
  <si>
    <t>輸送料</t>
    <rPh sb="0" eb="3">
      <t>ユソウリョウ</t>
    </rPh>
    <phoneticPr fontId="7"/>
  </si>
  <si>
    <t>調達ジュース量</t>
    <rPh sb="0" eb="2">
      <t>チョウタツジュースリョウ</t>
    </rPh>
    <phoneticPr fontId="7"/>
  </si>
  <si>
    <t>需要量</t>
    <rPh sb="0" eb="3">
      <t>ジュヨウリョウ</t>
    </rPh>
    <phoneticPr fontId="7"/>
  </si>
  <si>
    <t>バレンシア調達量</t>
    <rPh sb="5" eb="8">
      <t>チョウタツリョウ</t>
    </rPh>
    <phoneticPr fontId="7"/>
  </si>
  <si>
    <t>バレンシア必要量</t>
    <rPh sb="5" eb="8">
      <t>ヒツヨウリョウ</t>
    </rPh>
    <phoneticPr fontId="7"/>
  </si>
  <si>
    <t>品質要件</t>
    <rPh sb="0" eb="4">
      <t>ヒンシツヨウケン</t>
    </rPh>
    <phoneticPr fontId="7"/>
  </si>
  <si>
    <t>糖度/酸味比</t>
    <rPh sb="0" eb="2">
      <t>トウド</t>
    </rPh>
    <phoneticPr fontId="7"/>
  </si>
  <si>
    <t>酸味</t>
    <rPh sb="0" eb="2">
      <t>サンミヨウケン</t>
    </rPh>
    <phoneticPr fontId="7"/>
  </si>
  <si>
    <t>渋み</t>
    <rPh sb="0" eb="1">
      <t>シブミヨウケン</t>
    </rPh>
    <phoneticPr fontId="7"/>
  </si>
  <si>
    <t>色</t>
    <rPh sb="0" eb="1">
      <t>イロヨウケン</t>
    </rPh>
    <phoneticPr fontId="7"/>
  </si>
  <si>
    <t>最小値</t>
    <rPh sb="0" eb="3">
      <t>サイショウチ</t>
    </rPh>
    <phoneticPr fontId="7"/>
  </si>
  <si>
    <t>最大値</t>
    <rPh sb="0" eb="3">
      <t>サイダイチ</t>
    </rPh>
    <phoneticPr fontId="7"/>
  </si>
  <si>
    <t>最大コスト</t>
    <rPh sb="0" eb="2">
      <t>サイダイコスト</t>
    </rPh>
    <phoneticPr fontId="7"/>
  </si>
  <si>
    <t>平均緩和率</t>
    <rPh sb="0" eb="2">
      <t>ヘイキン</t>
    </rPh>
    <rPh sb="2" eb="5">
      <t>カンワリツ</t>
    </rPh>
    <phoneticPr fontId="7"/>
  </si>
  <si>
    <t>仕様</t>
    <rPh sb="0" eb="2">
      <t>シヨウ</t>
    </rPh>
    <phoneticPr fontId="8"/>
  </si>
  <si>
    <t>%緩和</t>
    <rPh sb="1" eb="3">
      <t>カンワ</t>
    </rPh>
    <phoneticPr fontId="7"/>
  </si>
  <si>
    <t>コスト</t>
    <phoneticPr fontId="8"/>
  </si>
  <si>
    <t>品質緩和率</t>
    <phoneticPr fontId="8"/>
  </si>
  <si>
    <t>発注の有無</t>
    <rPh sb="0" eb="2">
      <t>ハッチュウノ</t>
    </rPh>
    <rPh sb="3" eb="5">
      <t>ウム</t>
    </rPh>
    <phoneticPr fontId="7"/>
  </si>
  <si>
    <t>ビッグM</t>
  </si>
  <si>
    <t>発注サプライヤー数</t>
    <rPh sb="0" eb="2">
      <t>ハッチュウサプライヤー</t>
    </rPh>
    <rPh sb="8" eb="9">
      <t>スウ</t>
    </rPh>
    <phoneticPr fontId="7"/>
  </si>
  <si>
    <t>制限4</t>
    <rPh sb="0" eb="2">
      <t>セイゲン</t>
    </rPh>
    <phoneticPr fontId="7"/>
  </si>
  <si>
    <t>脱酸</t>
    <rPh sb="0" eb="2">
      <t>ダツサン</t>
    </rPh>
    <phoneticPr fontId="7"/>
  </si>
  <si>
    <t>インジケーター</t>
  </si>
  <si>
    <t>可能な上限</t>
    <rPh sb="0" eb="2">
      <t>カノウナ</t>
    </rPh>
    <rPh sb="3" eb="5">
      <t>ジョウゲｎ</t>
    </rPh>
    <phoneticPr fontId="7"/>
  </si>
  <si>
    <t>可能な下限</t>
    <rPh sb="0" eb="2">
      <t>カノウ</t>
    </rPh>
    <rPh sb="3" eb="5">
      <t>カゲン</t>
    </rPh>
    <phoneticPr fontId="8"/>
  </si>
  <si>
    <t>削減の合計</t>
    <rPh sb="0" eb="2">
      <t>サクゲンノゴウケイ</t>
    </rPh>
    <phoneticPr fontId="7"/>
  </si>
  <si>
    <t>削減なし</t>
    <rPh sb="0" eb="2">
      <t>サクゲンナシ</t>
    </rPh>
    <phoneticPr fontId="7"/>
  </si>
  <si>
    <t>仕様</t>
    <rPh sb="0" eb="2">
      <t>シヨウ</t>
    </rPh>
    <phoneticPr fontId="7"/>
  </si>
  <si>
    <t>標準偏差</t>
    <rPh sb="0" eb="4">
      <t>ヒョウジュンヘンサ</t>
    </rPh>
    <phoneticPr fontId="7"/>
  </si>
  <si>
    <t>糖度/酸味比</t>
  </si>
  <si>
    <t>酸味 (%)</t>
  </si>
  <si>
    <t>輸送コスト</t>
  </si>
  <si>
    <t>標準偏差</t>
    <rPh sb="0" eb="2">
      <t>ヒョウジュン</t>
    </rPh>
    <rPh sb="2" eb="4">
      <t>ヘンサ</t>
    </rPh>
    <phoneticPr fontId="8"/>
  </si>
  <si>
    <t>シナリオ</t>
  </si>
  <si>
    <t>糖度/酸味比</t>
    <rPh sb="0" eb="2">
      <t>トウド</t>
    </rPh>
    <rPh sb="3" eb="6">
      <t>サンミヒ</t>
    </rPh>
    <phoneticPr fontId="7"/>
  </si>
  <si>
    <t>酸味</t>
    <rPh sb="0" eb="2">
      <t>サンミ</t>
    </rPh>
    <phoneticPr fontId="7"/>
  </si>
  <si>
    <t>渋み</t>
    <rPh sb="0" eb="1">
      <t>シブミ</t>
    </rPh>
    <phoneticPr fontId="7"/>
  </si>
  <si>
    <t>色</t>
    <rPh sb="0" eb="1">
      <t>イロ</t>
    </rPh>
    <phoneticPr fontId="7"/>
  </si>
  <si>
    <t>糖度/酸味比1月</t>
    <rPh sb="0" eb="2">
      <t>トウド</t>
    </rPh>
    <rPh sb="3" eb="6">
      <t>サンミヒ</t>
    </rPh>
    <rPh sb="7" eb="8">
      <t>ガツ</t>
    </rPh>
    <phoneticPr fontId="7"/>
  </si>
  <si>
    <t>糖度/酸味比2月</t>
    <rPh sb="0" eb="2">
      <t>トウド</t>
    </rPh>
    <rPh sb="3" eb="6">
      <t>サンミヒ</t>
    </rPh>
    <rPh sb="7" eb="8">
      <t>ガツ</t>
    </rPh>
    <phoneticPr fontId="7"/>
  </si>
  <si>
    <t>糖度/酸味比3月</t>
    <rPh sb="0" eb="2">
      <t>トウド</t>
    </rPh>
    <rPh sb="3" eb="6">
      <t>サンミヒ</t>
    </rPh>
    <rPh sb="7" eb="8">
      <t>ガツ</t>
    </rPh>
    <phoneticPr fontId="7"/>
  </si>
  <si>
    <t>酸味1月</t>
    <rPh sb="0" eb="2">
      <t>サンミ</t>
    </rPh>
    <rPh sb="3" eb="4">
      <t>ガツ</t>
    </rPh>
    <phoneticPr fontId="7"/>
  </si>
  <si>
    <t>酸味2月</t>
    <rPh sb="0" eb="2">
      <t>サンミ</t>
    </rPh>
    <rPh sb="3" eb="4">
      <t>ガツ</t>
    </rPh>
    <phoneticPr fontId="7"/>
  </si>
  <si>
    <t>酸味3月</t>
    <rPh sb="0" eb="2">
      <t>サンミ</t>
    </rPh>
    <rPh sb="3" eb="4">
      <t>ガツ</t>
    </rPh>
    <phoneticPr fontId="7"/>
  </si>
  <si>
    <t>渋み1月</t>
    <rPh sb="0" eb="1">
      <t>シブミ</t>
    </rPh>
    <rPh sb="3" eb="4">
      <t>ガツ</t>
    </rPh>
    <phoneticPr fontId="7"/>
  </si>
  <si>
    <t>渋み2月</t>
    <rPh sb="0" eb="1">
      <t>シブミ</t>
    </rPh>
    <rPh sb="3" eb="4">
      <t>ガツ</t>
    </rPh>
    <phoneticPr fontId="7"/>
  </si>
  <si>
    <t>渋み3月</t>
    <rPh sb="0" eb="1">
      <t>シブミ</t>
    </rPh>
    <rPh sb="3" eb="4">
      <t>ガツ</t>
    </rPh>
    <phoneticPr fontId="7"/>
  </si>
  <si>
    <t>色1月</t>
    <rPh sb="0" eb="1">
      <t>イロ</t>
    </rPh>
    <rPh sb="2" eb="3">
      <t>ガツ</t>
    </rPh>
    <phoneticPr fontId="7"/>
  </si>
  <si>
    <t>色2月</t>
    <rPh sb="0" eb="1">
      <t>イロ</t>
    </rPh>
    <rPh sb="2" eb="3">
      <t>ガツ</t>
    </rPh>
    <phoneticPr fontId="7"/>
  </si>
  <si>
    <t>色3月</t>
    <rPh sb="0" eb="1">
      <t>イロ</t>
    </rPh>
    <rPh sb="2" eb="3">
      <t>ガツ</t>
    </rPh>
    <phoneticPr fontId="7"/>
  </si>
  <si>
    <t>購入可能量(1,000ガロン)</t>
  </si>
  <si>
    <t>購入可能量(1,000ガロン)</t>
    <rPh sb="0" eb="5">
      <t>コウニュウカノウリョウ</t>
    </rPh>
    <phoneticPr fontId="7"/>
  </si>
  <si>
    <t>渋み (1-10段階)</t>
  </si>
  <si>
    <t>渋み (1-10段階)</t>
    <rPh sb="0" eb="1">
      <t>シブミ</t>
    </rPh>
    <phoneticPr fontId="7"/>
  </si>
  <si>
    <t>色 (1-10段階)</t>
  </si>
  <si>
    <t>色 (1-10段階)</t>
    <rPh sb="0" eb="1">
      <t>イロ</t>
    </rPh>
    <phoneticPr fontId="7"/>
  </si>
  <si>
    <t>価格 (1,000ガロン当たり)</t>
  </si>
  <si>
    <t>価格 (1,000ガロン当たり)</t>
    <rPh sb="0" eb="2">
      <t>カカク</t>
    </rPh>
    <phoneticPr fontId="7"/>
  </si>
  <si>
    <t>最大緩和率</t>
    <rPh sb="0" eb="2">
      <t>サイダイ</t>
    </rPh>
    <rPh sb="2" eb="5">
      <t>カンワリツ</t>
    </rPh>
    <phoneticPr fontId="7"/>
  </si>
  <si>
    <t>最大緩和率</t>
    <rPh sb="0" eb="2">
      <t>サイダイ</t>
    </rPh>
    <rPh sb="2" eb="4">
      <t>カンワ</t>
    </rPh>
    <rPh sb="4" eb="5">
      <t>リツ</t>
    </rPh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</si>
</sst>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_(&quot;$&quot;* #,##0.00_);_(&quot;$&quot;* \(#,##0.00\);_(&quot;$&quot;* &quot;-&quot;??_);_(@_)"/>
    <numFmt numFmtId="177" formatCode="0.0"/>
    <numFmt numFmtId="178" formatCode="_(&quot;$&quot;* #,##0_);_(&quot;$&quot;* \(#,##0\);_(&quot;$&quot;* &quot;-&quot;??_);_(@_)"/>
    <numFmt numFmtId="179" formatCode="0.00000"/>
    <numFmt numFmtId="180" formatCode="0.0%"/>
  </numFmts>
  <fonts count="9" x14ac:knownFonts="1">
    <font>
      <sz val="12"/>
      <color theme="1"/>
      <name val="ＭＳ Ｐゴシック"/>
      <family val="2"/>
      <scheme val="minor"/>
    </font>
    <font>
      <sz val="12"/>
      <color theme="1"/>
      <name val="ＭＳ Ｐゴシック"/>
      <family val="2"/>
      <scheme val="minor"/>
    </font>
    <font>
      <u/>
      <sz val="12"/>
      <color theme="10"/>
      <name val="ＭＳ Ｐゴシック"/>
      <family val="2"/>
      <scheme val="minor"/>
    </font>
    <font>
      <u/>
      <sz val="12"/>
      <color theme="11"/>
      <name val="ＭＳ Ｐゴシック"/>
      <family val="2"/>
      <scheme val="minor"/>
    </font>
    <font>
      <sz val="8"/>
      <name val="ＭＳ Ｐゴシック"/>
      <family val="2"/>
      <scheme val="minor"/>
    </font>
    <font>
      <b/>
      <i/>
      <sz val="12"/>
      <name val="ＭＳ Ｐゴシック"/>
      <family val="2"/>
      <scheme val="minor"/>
    </font>
    <font>
      <b/>
      <i/>
      <sz val="12"/>
      <color theme="1"/>
      <name val="ＭＳ Ｐゴシック"/>
      <family val="2"/>
      <scheme val="minor"/>
    </font>
    <font>
      <b/>
      <sz val="13"/>
      <color theme="3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6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</borders>
  <cellStyleXfs count="33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17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1">
    <xf numFmtId="0" fontId="0" fillId="0" borderId="0" xfId="0"/>
    <xf numFmtId="10" fontId="0" fillId="0" borderId="0" xfId="4" applyNumberFormat="1" applyFont="1"/>
    <xf numFmtId="0" fontId="0" fillId="0" borderId="4" xfId="0" applyBorder="1"/>
    <xf numFmtId="0" fontId="0" fillId="0" borderId="1" xfId="0" applyBorder="1"/>
    <xf numFmtId="0" fontId="0" fillId="0" borderId="5" xfId="0" applyBorder="1"/>
    <xf numFmtId="0" fontId="0" fillId="0" borderId="0" xfId="0" applyBorder="1"/>
    <xf numFmtId="0" fontId="0" fillId="0" borderId="3" xfId="0" applyBorder="1"/>
    <xf numFmtId="0" fontId="0" fillId="0" borderId="0" xfId="0" applyFill="1" applyBorder="1"/>
    <xf numFmtId="177" fontId="0" fillId="0" borderId="4" xfId="0" applyNumberFormat="1" applyBorder="1"/>
    <xf numFmtId="1" fontId="0" fillId="0" borderId="4" xfId="0" applyNumberFormat="1" applyBorder="1"/>
    <xf numFmtId="177" fontId="0" fillId="0" borderId="7" xfId="0" applyNumberFormat="1" applyBorder="1"/>
    <xf numFmtId="177" fontId="0" fillId="0" borderId="8" xfId="0" applyNumberFormat="1" applyBorder="1"/>
    <xf numFmtId="177" fontId="0" fillId="0" borderId="9" xfId="0" applyNumberFormat="1" applyBorder="1"/>
    <xf numFmtId="177" fontId="0" fillId="0" borderId="0" xfId="0" applyNumberFormat="1" applyBorder="1"/>
    <xf numFmtId="177" fontId="0" fillId="0" borderId="2" xfId="0" applyNumberFormat="1" applyBorder="1"/>
    <xf numFmtId="177" fontId="0" fillId="0" borderId="5" xfId="0" applyNumberFormat="1" applyBorder="1"/>
    <xf numFmtId="177" fontId="0" fillId="0" borderId="1" xfId="0" applyNumberFormat="1" applyBorder="1"/>
    <xf numFmtId="177" fontId="0" fillId="0" borderId="3" xfId="0" applyNumberFormat="1" applyBorder="1"/>
    <xf numFmtId="0" fontId="0" fillId="0" borderId="10" xfId="0" applyBorder="1"/>
    <xf numFmtId="177" fontId="0" fillId="0" borderId="11" xfId="0" applyNumberFormat="1" applyBorder="1"/>
    <xf numFmtId="177" fontId="0" fillId="0" borderId="10" xfId="0" applyNumberFormat="1" applyBorder="1"/>
    <xf numFmtId="178" fontId="0" fillId="0" borderId="4" xfId="3" applyNumberFormat="1" applyFont="1" applyBorder="1"/>
    <xf numFmtId="178" fontId="0" fillId="0" borderId="0" xfId="3" applyNumberFormat="1" applyFont="1" applyBorder="1"/>
    <xf numFmtId="178" fontId="0" fillId="0" borderId="5" xfId="3" applyNumberFormat="1" applyFont="1" applyBorder="1"/>
    <xf numFmtId="178" fontId="0" fillId="0" borderId="1" xfId="3" applyNumberFormat="1" applyFont="1" applyBorder="1"/>
    <xf numFmtId="177" fontId="0" fillId="0" borderId="0" xfId="0" applyNumberFormat="1"/>
    <xf numFmtId="178" fontId="0" fillId="0" borderId="0" xfId="3" applyNumberFormat="1" applyFont="1"/>
    <xf numFmtId="0" fontId="0" fillId="0" borderId="12" xfId="0" applyBorder="1"/>
    <xf numFmtId="0" fontId="0" fillId="0" borderId="13" xfId="0" applyBorder="1"/>
    <xf numFmtId="0" fontId="0" fillId="0" borderId="14" xfId="0" applyBorder="1"/>
    <xf numFmtId="177" fontId="0" fillId="0" borderId="12" xfId="0" applyNumberFormat="1" applyBorder="1"/>
    <xf numFmtId="177" fontId="0" fillId="0" borderId="13" xfId="0" applyNumberFormat="1" applyBorder="1"/>
    <xf numFmtId="177" fontId="0" fillId="0" borderId="14" xfId="0" applyNumberForma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2" xfId="0" applyBorder="1"/>
    <xf numFmtId="0" fontId="0" fillId="2" borderId="0" xfId="0" applyFill="1"/>
    <xf numFmtId="0" fontId="0" fillId="2" borderId="0" xfId="0" applyFill="1" applyAlignment="1">
      <alignment wrapText="1"/>
    </xf>
    <xf numFmtId="0" fontId="0" fillId="2" borderId="7" xfId="0" applyFill="1" applyBorder="1"/>
    <xf numFmtId="0" fontId="0" fillId="2" borderId="8" xfId="0" applyFill="1" applyBorder="1"/>
    <xf numFmtId="10" fontId="0" fillId="2" borderId="8" xfId="4" applyNumberFormat="1" applyFont="1" applyFill="1" applyBorder="1"/>
    <xf numFmtId="178" fontId="0" fillId="2" borderId="8" xfId="3" applyNumberFormat="1" applyFont="1" applyFill="1" applyBorder="1"/>
    <xf numFmtId="178" fontId="0" fillId="2" borderId="9" xfId="3" applyNumberFormat="1" applyFont="1" applyFill="1" applyBorder="1"/>
    <xf numFmtId="0" fontId="0" fillId="2" borderId="4" xfId="0" applyFill="1" applyBorder="1"/>
    <xf numFmtId="0" fontId="0" fillId="2" borderId="0" xfId="0" applyFill="1" applyBorder="1"/>
    <xf numFmtId="10" fontId="0" fillId="2" borderId="0" xfId="4" applyNumberFormat="1" applyFont="1" applyFill="1" applyBorder="1"/>
    <xf numFmtId="178" fontId="0" fillId="2" borderId="0" xfId="3" applyNumberFormat="1" applyFont="1" applyFill="1" applyBorder="1"/>
    <xf numFmtId="178" fontId="0" fillId="2" borderId="2" xfId="3" applyNumberFormat="1" applyFont="1" applyFill="1" applyBorder="1"/>
    <xf numFmtId="0" fontId="0" fillId="2" borderId="5" xfId="0" applyFill="1" applyBorder="1"/>
    <xf numFmtId="0" fontId="0" fillId="2" borderId="1" xfId="0" applyFill="1" applyBorder="1"/>
    <xf numFmtId="10" fontId="0" fillId="2" borderId="1" xfId="4" applyNumberFormat="1" applyFont="1" applyFill="1" applyBorder="1"/>
    <xf numFmtId="178" fontId="0" fillId="2" borderId="1" xfId="3" applyNumberFormat="1" applyFont="1" applyFill="1" applyBorder="1"/>
    <xf numFmtId="178" fontId="0" fillId="2" borderId="3" xfId="3" applyNumberFormat="1" applyFont="1" applyFill="1" applyBorder="1"/>
    <xf numFmtId="178" fontId="5" fillId="3" borderId="6" xfId="0" applyNumberFormat="1" applyFont="1" applyFill="1" applyBorder="1"/>
    <xf numFmtId="1" fontId="0" fillId="0" borderId="7" xfId="0" applyNumberFormat="1" applyBorder="1"/>
    <xf numFmtId="1" fontId="0" fillId="0" borderId="8" xfId="0" applyNumberFormat="1" applyBorder="1"/>
    <xf numFmtId="1" fontId="0" fillId="0" borderId="9" xfId="0" applyNumberFormat="1" applyBorder="1"/>
    <xf numFmtId="1" fontId="0" fillId="0" borderId="0" xfId="0" applyNumberFormat="1" applyBorder="1"/>
    <xf numFmtId="1" fontId="0" fillId="0" borderId="2" xfId="0" applyNumberFormat="1" applyBorder="1"/>
    <xf numFmtId="1" fontId="0" fillId="0" borderId="5" xfId="0" applyNumberFormat="1" applyBorder="1"/>
    <xf numFmtId="1" fontId="0" fillId="0" borderId="1" xfId="0" applyNumberFormat="1" applyBorder="1"/>
    <xf numFmtId="1" fontId="0" fillId="0" borderId="3" xfId="0" applyNumberFormat="1" applyBorder="1"/>
    <xf numFmtId="0" fontId="0" fillId="2" borderId="15" xfId="0" applyFill="1" applyBorder="1" applyAlignment="1">
      <alignment wrapText="1"/>
    </xf>
    <xf numFmtId="0" fontId="0" fillId="2" borderId="16" xfId="0" applyFill="1" applyBorder="1" applyAlignment="1">
      <alignment wrapText="1"/>
    </xf>
    <xf numFmtId="0" fontId="0" fillId="2" borderId="17" xfId="0" applyFill="1" applyBorder="1" applyAlignment="1">
      <alignment wrapText="1"/>
    </xf>
    <xf numFmtId="176" fontId="0" fillId="2" borderId="0" xfId="3" applyFont="1" applyFill="1" applyBorder="1"/>
    <xf numFmtId="176" fontId="0" fillId="2" borderId="2" xfId="3" applyFont="1" applyFill="1" applyBorder="1"/>
    <xf numFmtId="176" fontId="0" fillId="2" borderId="1" xfId="3" applyFont="1" applyFill="1" applyBorder="1"/>
    <xf numFmtId="176" fontId="0" fillId="2" borderId="3" xfId="3" applyFont="1" applyFill="1" applyBorder="1"/>
    <xf numFmtId="179" fontId="0" fillId="0" borderId="0" xfId="0" applyNumberFormat="1"/>
    <xf numFmtId="9" fontId="0" fillId="0" borderId="0" xfId="4" applyFont="1"/>
    <xf numFmtId="180" fontId="6" fillId="3" borderId="6" xfId="4" applyNumberFormat="1" applyFont="1" applyFill="1" applyBorder="1"/>
    <xf numFmtId="176" fontId="0" fillId="0" borderId="0" xfId="0" applyNumberFormat="1"/>
    <xf numFmtId="177" fontId="0" fillId="0" borderId="18" xfId="0" applyNumberFormat="1" applyBorder="1"/>
    <xf numFmtId="0" fontId="0" fillId="2" borderId="9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5" xfId="0" applyFill="1" applyBorder="1" applyAlignment="1">
      <alignment wrapText="1"/>
    </xf>
    <xf numFmtId="0" fontId="0" fillId="2" borderId="1" xfId="0" applyFill="1" applyBorder="1" applyAlignment="1">
      <alignment wrapText="1"/>
    </xf>
    <xf numFmtId="0" fontId="0" fillId="2" borderId="3" xfId="0" applyFill="1" applyBorder="1" applyAlignment="1">
      <alignment wrapText="1"/>
    </xf>
  </cellXfs>
  <cellStyles count="333">
    <cellStyle name="パーセント" xfId="4" builtinId="5"/>
    <cellStyle name="ハイパーリンク" xfId="1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ハイパーリンク" xfId="21" builtinId="8" hidden="1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ハイパーリンク" xfId="31" builtinId="8" hidden="1"/>
    <cellStyle name="ハイパーリンク" xfId="33" builtinId="8" hidden="1"/>
    <cellStyle name="ハイパーリンク" xfId="35" builtinId="8" hidden="1"/>
    <cellStyle name="ハイパーリンク" xfId="37" builtinId="8" hidden="1"/>
    <cellStyle name="ハイパーリンク" xfId="39" builtinId="8" hidden="1"/>
    <cellStyle name="ハイパーリンク" xfId="41" builtinId="8" hidden="1"/>
    <cellStyle name="ハイパーリンク" xfId="43" builtinId="8" hidden="1"/>
    <cellStyle name="ハイパーリンク" xfId="45" builtinId="8" hidden="1"/>
    <cellStyle name="ハイパーリンク" xfId="47" builtinId="8" hidden="1"/>
    <cellStyle name="ハイパーリンク" xfId="49" builtinId="8" hidden="1"/>
    <cellStyle name="ハイパーリンク" xfId="51" builtinId="8" hidden="1"/>
    <cellStyle name="ハイパーリンク" xfId="53" builtinId="8" hidden="1"/>
    <cellStyle name="ハイパーリンク" xfId="55" builtinId="8" hidden="1"/>
    <cellStyle name="ハイパーリンク" xfId="57" builtinId="8" hidden="1"/>
    <cellStyle name="ハイパーリンク" xfId="59" builtinId="8" hidden="1"/>
    <cellStyle name="ハイパーリンク" xfId="61" builtinId="8" hidden="1"/>
    <cellStyle name="ハイパーリンク" xfId="63" builtinId="8" hidden="1"/>
    <cellStyle name="ハイパーリンク" xfId="65" builtinId="8" hidden="1"/>
    <cellStyle name="ハイパーリンク" xfId="67" builtinId="8" hidden="1"/>
    <cellStyle name="ハイパーリンク" xfId="69" builtinId="8" hidden="1"/>
    <cellStyle name="ハイパーリンク" xfId="71" builtinId="8" hidden="1"/>
    <cellStyle name="ハイパーリンク" xfId="73" builtinId="8" hidden="1"/>
    <cellStyle name="ハイパーリンク" xfId="75" builtinId="8" hidden="1"/>
    <cellStyle name="ハイパーリンク" xfId="77" builtinId="8" hidden="1"/>
    <cellStyle name="ハイパーリンク" xfId="79" builtinId="8" hidden="1"/>
    <cellStyle name="ハイパーリンク" xfId="81" builtinId="8" hidden="1"/>
    <cellStyle name="ハイパーリンク" xfId="83" builtinId="8" hidden="1"/>
    <cellStyle name="ハイパーリンク" xfId="85" builtinId="8" hidden="1"/>
    <cellStyle name="ハイパーリンク" xfId="87" builtinId="8" hidden="1"/>
    <cellStyle name="ハイパーリンク" xfId="89" builtinId="8" hidden="1"/>
    <cellStyle name="ハイパーリンク" xfId="91" builtinId="8" hidden="1"/>
    <cellStyle name="ハイパーリンク" xfId="93" builtinId="8" hidden="1"/>
    <cellStyle name="ハイパーリンク" xfId="95" builtinId="8" hidden="1"/>
    <cellStyle name="ハイパーリンク" xfId="97" builtinId="8" hidden="1"/>
    <cellStyle name="ハイパーリンク" xfId="99" builtinId="8" hidden="1"/>
    <cellStyle name="ハイパーリンク" xfId="101" builtinId="8" hidden="1"/>
    <cellStyle name="ハイパーリンク" xfId="103" builtinId="8" hidden="1"/>
    <cellStyle name="ハイパーリンク" xfId="105" builtinId="8" hidden="1"/>
    <cellStyle name="ハイパーリンク" xfId="107" builtinId="8" hidden="1"/>
    <cellStyle name="ハイパーリンク" xfId="109" builtinId="8" hidden="1"/>
    <cellStyle name="ハイパーリンク" xfId="111" builtinId="8" hidden="1"/>
    <cellStyle name="ハイパーリンク" xfId="113" builtinId="8" hidden="1"/>
    <cellStyle name="ハイパーリンク" xfId="115" builtinId="8" hidden="1"/>
    <cellStyle name="ハイパーリンク" xfId="117" builtinId="8" hidden="1"/>
    <cellStyle name="ハイパーリンク" xfId="119" builtinId="8" hidden="1"/>
    <cellStyle name="ハイパーリンク" xfId="121" builtinId="8" hidden="1"/>
    <cellStyle name="ハイパーリンク" xfId="123" builtinId="8" hidden="1"/>
    <cellStyle name="ハイパーリンク" xfId="125" builtinId="8" hidden="1"/>
    <cellStyle name="ハイパーリンク" xfId="127" builtinId="8" hidden="1"/>
    <cellStyle name="ハイパーリンク" xfId="129" builtinId="8" hidden="1"/>
    <cellStyle name="ハイパーリンク" xfId="131" builtinId="8" hidden="1"/>
    <cellStyle name="ハイパーリンク" xfId="133" builtinId="8" hidden="1"/>
    <cellStyle name="ハイパーリンク" xfId="135" builtinId="8" hidden="1"/>
    <cellStyle name="ハイパーリンク" xfId="137" builtinId="8" hidden="1"/>
    <cellStyle name="ハイパーリンク" xfId="139" builtinId="8" hidden="1"/>
    <cellStyle name="ハイパーリンク" xfId="141" builtinId="8" hidden="1"/>
    <cellStyle name="ハイパーリンク" xfId="143" builtinId="8" hidden="1"/>
    <cellStyle name="ハイパーリンク" xfId="145" builtinId="8" hidden="1"/>
    <cellStyle name="ハイパーリンク" xfId="147" builtinId="8" hidden="1"/>
    <cellStyle name="ハイパーリンク" xfId="149" builtinId="8" hidden="1"/>
    <cellStyle name="ハイパーリンク" xfId="151" builtinId="8" hidden="1"/>
    <cellStyle name="ハイパーリンク" xfId="153" builtinId="8" hidden="1"/>
    <cellStyle name="ハイパーリンク" xfId="155" builtinId="8" hidden="1"/>
    <cellStyle name="ハイパーリンク" xfId="157" builtinId="8" hidden="1"/>
    <cellStyle name="ハイパーリンク" xfId="159" builtinId="8" hidden="1"/>
    <cellStyle name="ハイパーリンク" xfId="161" builtinId="8" hidden="1"/>
    <cellStyle name="ハイパーリンク" xfId="163" builtinId="8" hidden="1"/>
    <cellStyle name="ハイパーリンク" xfId="165" builtinId="8" hidden="1"/>
    <cellStyle name="ハイパーリンク" xfId="167" builtinId="8" hidden="1"/>
    <cellStyle name="ハイパーリンク" xfId="169" builtinId="8" hidden="1"/>
    <cellStyle name="ハイパーリンク" xfId="171" builtinId="8" hidden="1"/>
    <cellStyle name="ハイパーリンク" xfId="173" builtinId="8" hidden="1"/>
    <cellStyle name="ハイパーリンク" xfId="175" builtinId="8" hidden="1"/>
    <cellStyle name="ハイパーリンク" xfId="177" builtinId="8" hidden="1"/>
    <cellStyle name="ハイパーリンク" xfId="179" builtinId="8" hidden="1"/>
    <cellStyle name="ハイパーリンク" xfId="181" builtinId="8" hidden="1"/>
    <cellStyle name="ハイパーリンク" xfId="183" builtinId="8" hidden="1"/>
    <cellStyle name="ハイパーリンク" xfId="185" builtinId="8" hidden="1"/>
    <cellStyle name="ハイパーリンク" xfId="187" builtinId="8" hidden="1"/>
    <cellStyle name="ハイパーリンク" xfId="189" builtinId="8" hidden="1"/>
    <cellStyle name="ハイパーリンク" xfId="191" builtinId="8" hidden="1"/>
    <cellStyle name="ハイパーリンク" xfId="193" builtinId="8" hidden="1"/>
    <cellStyle name="ハイパーリンク" xfId="195" builtinId="8" hidden="1"/>
    <cellStyle name="ハイパーリンク" xfId="197" builtinId="8" hidden="1"/>
    <cellStyle name="ハイパーリンク" xfId="199" builtinId="8" hidden="1"/>
    <cellStyle name="ハイパーリンク" xfId="201" builtinId="8" hidden="1"/>
    <cellStyle name="ハイパーリンク" xfId="203" builtinId="8" hidden="1"/>
    <cellStyle name="ハイパーリンク" xfId="205" builtinId="8" hidden="1"/>
    <cellStyle name="ハイパーリンク" xfId="207" builtinId="8" hidden="1"/>
    <cellStyle name="ハイパーリンク" xfId="209" builtinId="8" hidden="1"/>
    <cellStyle name="ハイパーリンク" xfId="211" builtinId="8" hidden="1"/>
    <cellStyle name="ハイパーリンク" xfId="213" builtinId="8" hidden="1"/>
    <cellStyle name="ハイパーリンク" xfId="215" builtinId="8" hidden="1"/>
    <cellStyle name="ハイパーリンク" xfId="217" builtinId="8" hidden="1"/>
    <cellStyle name="ハイパーリンク" xfId="219" builtinId="8" hidden="1"/>
    <cellStyle name="ハイパーリンク" xfId="221" builtinId="8" hidden="1"/>
    <cellStyle name="ハイパーリンク" xfId="223" builtinId="8" hidden="1"/>
    <cellStyle name="ハイパーリンク" xfId="225" builtinId="8" hidden="1"/>
    <cellStyle name="ハイパーリンク" xfId="227" builtinId="8" hidden="1"/>
    <cellStyle name="ハイパーリンク" xfId="229" builtinId="8" hidden="1"/>
    <cellStyle name="ハイパーリンク" xfId="231" builtinId="8" hidden="1"/>
    <cellStyle name="ハイパーリンク" xfId="233" builtinId="8" hidden="1"/>
    <cellStyle name="ハイパーリンク" xfId="235" builtinId="8" hidden="1"/>
    <cellStyle name="ハイパーリンク" xfId="237" builtinId="8" hidden="1"/>
    <cellStyle name="ハイパーリンク" xfId="239" builtinId="8" hidden="1"/>
    <cellStyle name="ハイパーリンク" xfId="241" builtinId="8" hidden="1"/>
    <cellStyle name="ハイパーリンク" xfId="243" builtinId="8" hidden="1"/>
    <cellStyle name="ハイパーリンク" xfId="245" builtinId="8" hidden="1"/>
    <cellStyle name="ハイパーリンク" xfId="247" builtinId="8" hidden="1"/>
    <cellStyle name="ハイパーリンク" xfId="249" builtinId="8" hidden="1"/>
    <cellStyle name="ハイパーリンク" xfId="251" builtinId="8" hidden="1"/>
    <cellStyle name="ハイパーリンク" xfId="253" builtinId="8" hidden="1"/>
    <cellStyle name="ハイパーリンク" xfId="255" builtinId="8" hidden="1"/>
    <cellStyle name="ハイパーリンク" xfId="257" builtinId="8" hidden="1"/>
    <cellStyle name="ハイパーリンク" xfId="259" builtinId="8" hidden="1"/>
    <cellStyle name="ハイパーリンク" xfId="261" builtinId="8" hidden="1"/>
    <cellStyle name="ハイパーリンク" xfId="263" builtinId="8" hidden="1"/>
    <cellStyle name="ハイパーリンク" xfId="265" builtinId="8" hidden="1"/>
    <cellStyle name="ハイパーリンク" xfId="267" builtinId="8" hidden="1"/>
    <cellStyle name="ハイパーリンク" xfId="269" builtinId="8" hidden="1"/>
    <cellStyle name="ハイパーリンク" xfId="271" builtinId="8" hidden="1"/>
    <cellStyle name="ハイパーリンク" xfId="273" builtinId="8" hidden="1"/>
    <cellStyle name="ハイパーリンク" xfId="275" builtinId="8" hidden="1"/>
    <cellStyle name="ハイパーリンク" xfId="277" builtinId="8" hidden="1"/>
    <cellStyle name="ハイパーリンク" xfId="279" builtinId="8" hidden="1"/>
    <cellStyle name="ハイパーリンク" xfId="281" builtinId="8" hidden="1"/>
    <cellStyle name="ハイパーリンク" xfId="283" builtinId="8" hidden="1"/>
    <cellStyle name="ハイパーリンク" xfId="285" builtinId="8" hidden="1"/>
    <cellStyle name="ハイパーリンク" xfId="287" builtinId="8" hidden="1"/>
    <cellStyle name="ハイパーリンク" xfId="289" builtinId="8" hidden="1"/>
    <cellStyle name="ハイパーリンク" xfId="291" builtinId="8" hidden="1"/>
    <cellStyle name="ハイパーリンク" xfId="293" builtinId="8" hidden="1"/>
    <cellStyle name="ハイパーリンク" xfId="295" builtinId="8" hidden="1"/>
    <cellStyle name="ハイパーリンク" xfId="297" builtinId="8" hidden="1"/>
    <cellStyle name="ハイパーリンク" xfId="299" builtinId="8" hidden="1"/>
    <cellStyle name="ハイパーリンク" xfId="301" builtinId="8" hidden="1"/>
    <cellStyle name="ハイパーリンク" xfId="303" builtinId="8" hidden="1"/>
    <cellStyle name="ハイパーリンク" xfId="305" builtinId="8" hidden="1"/>
    <cellStyle name="ハイパーリンク" xfId="307" builtinId="8" hidden="1"/>
    <cellStyle name="ハイパーリンク" xfId="309" builtinId="8" hidden="1"/>
    <cellStyle name="ハイパーリンク" xfId="311" builtinId="8" hidden="1"/>
    <cellStyle name="ハイパーリンク" xfId="313" builtinId="8" hidden="1"/>
    <cellStyle name="ハイパーリンク" xfId="315" builtinId="8" hidden="1"/>
    <cellStyle name="ハイパーリンク" xfId="317" builtinId="8" hidden="1"/>
    <cellStyle name="ハイパーリンク" xfId="319" builtinId="8" hidden="1"/>
    <cellStyle name="ハイパーリンク" xfId="321" builtinId="8" hidden="1"/>
    <cellStyle name="ハイパーリンク" xfId="323" builtinId="8" hidden="1"/>
    <cellStyle name="ハイパーリンク" xfId="325" builtinId="8" hidden="1"/>
    <cellStyle name="ハイパーリンク" xfId="327" builtinId="8" hidden="1"/>
    <cellStyle name="ハイパーリンク" xfId="329" builtinId="8" hidden="1"/>
    <cellStyle name="ハイパーリンク" xfId="331" builtinId="8" hidden="1"/>
    <cellStyle name="通貨 [0.00]" xfId="3" builtinId="4"/>
    <cellStyle name="標準" xfId="0" builtinId="0"/>
    <cellStyle name="表示済みのハイパーリンク" xfId="2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  <cellStyle name="表示済みのハイパーリンク" xfId="22" builtinId="9" hidden="1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0" builtinId="9" hidden="1"/>
    <cellStyle name="表示済みのハイパーリンク" xfId="32" builtinId="9" hidden="1"/>
    <cellStyle name="表示済みのハイパーリンク" xfId="34" builtinId="9" hidden="1"/>
    <cellStyle name="表示済みのハイパーリンク" xfId="36" builtinId="9" hidden="1"/>
    <cellStyle name="表示済みのハイパーリンク" xfId="38" builtinId="9" hidden="1"/>
    <cellStyle name="表示済みのハイパーリンク" xfId="40" builtinId="9" hidden="1"/>
    <cellStyle name="表示済みのハイパーリンク" xfId="42" builtinId="9" hidden="1"/>
    <cellStyle name="表示済みのハイパーリンク" xfId="44" builtinId="9" hidden="1"/>
    <cellStyle name="表示済みのハイパーリンク" xfId="46" builtinId="9" hidden="1"/>
    <cellStyle name="表示済みのハイパーリンク" xfId="48" builtinId="9" hidden="1"/>
    <cellStyle name="表示済みのハイパーリンク" xfId="50" builtinId="9" hidden="1"/>
    <cellStyle name="表示済みのハイパーリンク" xfId="52" builtinId="9" hidden="1"/>
    <cellStyle name="表示済みのハイパーリンク" xfId="54" builtinId="9" hidden="1"/>
    <cellStyle name="表示済みのハイパーリンク" xfId="56" builtinId="9" hidden="1"/>
    <cellStyle name="表示済みのハイパーリンク" xfId="58" builtinId="9" hidden="1"/>
    <cellStyle name="表示済みのハイパーリンク" xfId="60" builtinId="9" hidden="1"/>
    <cellStyle name="表示済みのハイパーリンク" xfId="62" builtinId="9" hidden="1"/>
    <cellStyle name="表示済みのハイパーリンク" xfId="64" builtinId="9" hidden="1"/>
    <cellStyle name="表示済みのハイパーリンク" xfId="66" builtinId="9" hidden="1"/>
    <cellStyle name="表示済みのハイパーリンク" xfId="68" builtinId="9" hidden="1"/>
    <cellStyle name="表示済みのハイパーリンク" xfId="70" builtinId="9" hidden="1"/>
    <cellStyle name="表示済みのハイパーリンク" xfId="72" builtinId="9" hidden="1"/>
    <cellStyle name="表示済みのハイパーリンク" xfId="74" builtinId="9" hidden="1"/>
    <cellStyle name="表示済みのハイパーリンク" xfId="76" builtinId="9" hidden="1"/>
    <cellStyle name="表示済みのハイパーリンク" xfId="78" builtinId="9" hidden="1"/>
    <cellStyle name="表示済みのハイパーリンク" xfId="80" builtinId="9" hidden="1"/>
    <cellStyle name="表示済みのハイパーリンク" xfId="82" builtinId="9" hidden="1"/>
    <cellStyle name="表示済みのハイパーリンク" xfId="84" builtinId="9" hidden="1"/>
    <cellStyle name="表示済みのハイパーリンク" xfId="86" builtinId="9" hidden="1"/>
    <cellStyle name="表示済みのハイパーリンク" xfId="88" builtinId="9" hidden="1"/>
    <cellStyle name="表示済みのハイパーリンク" xfId="90" builtinId="9" hidden="1"/>
    <cellStyle name="表示済みのハイパーリンク" xfId="92" builtinId="9" hidden="1"/>
    <cellStyle name="表示済みのハイパーリンク" xfId="94" builtinId="9" hidden="1"/>
    <cellStyle name="表示済みのハイパーリンク" xfId="96" builtinId="9" hidden="1"/>
    <cellStyle name="表示済みのハイパーリンク" xfId="98" builtinId="9" hidden="1"/>
    <cellStyle name="表示済みのハイパーリンク" xfId="100" builtinId="9" hidden="1"/>
    <cellStyle name="表示済みのハイパーリンク" xfId="102" builtinId="9" hidden="1"/>
    <cellStyle name="表示済みのハイパーリンク" xfId="104" builtinId="9" hidden="1"/>
    <cellStyle name="表示済みのハイパーリンク" xfId="106" builtinId="9" hidden="1"/>
    <cellStyle name="表示済みのハイパーリンク" xfId="108" builtinId="9" hidden="1"/>
    <cellStyle name="表示済みのハイパーリンク" xfId="110" builtinId="9" hidden="1"/>
    <cellStyle name="表示済みのハイパーリンク" xfId="112" builtinId="9" hidden="1"/>
    <cellStyle name="表示済みのハイパーリンク" xfId="114" builtinId="9" hidden="1"/>
    <cellStyle name="表示済みのハイパーリンク" xfId="116" builtinId="9" hidden="1"/>
    <cellStyle name="表示済みのハイパーリンク" xfId="118" builtinId="9" hidden="1"/>
    <cellStyle name="表示済みのハイパーリンク" xfId="120" builtinId="9" hidden="1"/>
    <cellStyle name="表示済みのハイパーリンク" xfId="122" builtinId="9" hidden="1"/>
    <cellStyle name="表示済みのハイパーリンク" xfId="124" builtinId="9" hidden="1"/>
    <cellStyle name="表示済みのハイパーリンク" xfId="126" builtinId="9" hidden="1"/>
    <cellStyle name="表示済みのハイパーリンク" xfId="128" builtinId="9" hidden="1"/>
    <cellStyle name="表示済みのハイパーリンク" xfId="130" builtinId="9" hidden="1"/>
    <cellStyle name="表示済みのハイパーリンク" xfId="132" builtinId="9" hidden="1"/>
    <cellStyle name="表示済みのハイパーリンク" xfId="134" builtinId="9" hidden="1"/>
    <cellStyle name="表示済みのハイパーリンク" xfId="136" builtinId="9" hidden="1"/>
    <cellStyle name="表示済みのハイパーリンク" xfId="138" builtinId="9" hidden="1"/>
    <cellStyle name="表示済みのハイパーリンク" xfId="140" builtinId="9" hidden="1"/>
    <cellStyle name="表示済みのハイパーリンク" xfId="142" builtinId="9" hidden="1"/>
    <cellStyle name="表示済みのハイパーリンク" xfId="144" builtinId="9" hidden="1"/>
    <cellStyle name="表示済みのハイパーリンク" xfId="146" builtinId="9" hidden="1"/>
    <cellStyle name="表示済みのハイパーリンク" xfId="148" builtinId="9" hidden="1"/>
    <cellStyle name="表示済みのハイパーリンク" xfId="150" builtinId="9" hidden="1"/>
    <cellStyle name="表示済みのハイパーリンク" xfId="152" builtinId="9" hidden="1"/>
    <cellStyle name="表示済みのハイパーリンク" xfId="154" builtinId="9" hidden="1"/>
    <cellStyle name="表示済みのハイパーリンク" xfId="156" builtinId="9" hidden="1"/>
    <cellStyle name="表示済みのハイパーリンク" xfId="158" builtinId="9" hidden="1"/>
    <cellStyle name="表示済みのハイパーリンク" xfId="160" builtinId="9" hidden="1"/>
    <cellStyle name="表示済みのハイパーリンク" xfId="162" builtinId="9" hidden="1"/>
    <cellStyle name="表示済みのハイパーリンク" xfId="164" builtinId="9" hidden="1"/>
    <cellStyle name="表示済みのハイパーリンク" xfId="166" builtinId="9" hidden="1"/>
    <cellStyle name="表示済みのハイパーリンク" xfId="168" builtinId="9" hidden="1"/>
    <cellStyle name="表示済みのハイパーリンク" xfId="170" builtinId="9" hidden="1"/>
    <cellStyle name="表示済みのハイパーリンク" xfId="172" builtinId="9" hidden="1"/>
    <cellStyle name="表示済みのハイパーリンク" xfId="174" builtinId="9" hidden="1"/>
    <cellStyle name="表示済みのハイパーリンク" xfId="176" builtinId="9" hidden="1"/>
    <cellStyle name="表示済みのハイパーリンク" xfId="178" builtinId="9" hidden="1"/>
    <cellStyle name="表示済みのハイパーリンク" xfId="180" builtinId="9" hidden="1"/>
    <cellStyle name="表示済みのハイパーリンク" xfId="182" builtinId="9" hidden="1"/>
    <cellStyle name="表示済みのハイパーリンク" xfId="184" builtinId="9" hidden="1"/>
    <cellStyle name="表示済みのハイパーリンク" xfId="186" builtinId="9" hidden="1"/>
    <cellStyle name="表示済みのハイパーリンク" xfId="188" builtinId="9" hidden="1"/>
    <cellStyle name="表示済みのハイパーリンク" xfId="190" builtinId="9" hidden="1"/>
    <cellStyle name="表示済みのハイパーリンク" xfId="192" builtinId="9" hidden="1"/>
    <cellStyle name="表示済みのハイパーリンク" xfId="194" builtinId="9" hidden="1"/>
    <cellStyle name="表示済みのハイパーリンク" xfId="196" builtinId="9" hidden="1"/>
    <cellStyle name="表示済みのハイパーリンク" xfId="198" builtinId="9" hidden="1"/>
    <cellStyle name="表示済みのハイパーリンク" xfId="200" builtinId="9" hidden="1"/>
    <cellStyle name="表示済みのハイパーリンク" xfId="202" builtinId="9" hidden="1"/>
    <cellStyle name="表示済みのハイパーリンク" xfId="204" builtinId="9" hidden="1"/>
    <cellStyle name="表示済みのハイパーリンク" xfId="206" builtinId="9" hidden="1"/>
    <cellStyle name="表示済みのハイパーリンク" xfId="208" builtinId="9" hidden="1"/>
    <cellStyle name="表示済みのハイパーリンク" xfId="210" builtinId="9" hidden="1"/>
    <cellStyle name="表示済みのハイパーリンク" xfId="212" builtinId="9" hidden="1"/>
    <cellStyle name="表示済みのハイパーリンク" xfId="214" builtinId="9" hidden="1"/>
    <cellStyle name="表示済みのハイパーリンク" xfId="216" builtinId="9" hidden="1"/>
    <cellStyle name="表示済みのハイパーリンク" xfId="218" builtinId="9" hidden="1"/>
    <cellStyle name="表示済みのハイパーリンク" xfId="220" builtinId="9" hidden="1"/>
    <cellStyle name="表示済みのハイパーリンク" xfId="222" builtinId="9" hidden="1"/>
    <cellStyle name="表示済みのハイパーリンク" xfId="224" builtinId="9" hidden="1"/>
    <cellStyle name="表示済みのハイパーリンク" xfId="226" builtinId="9" hidden="1"/>
    <cellStyle name="表示済みのハイパーリンク" xfId="228" builtinId="9" hidden="1"/>
    <cellStyle name="表示済みのハイパーリンク" xfId="230" builtinId="9" hidden="1"/>
    <cellStyle name="表示済みのハイパーリンク" xfId="232" builtinId="9" hidden="1"/>
    <cellStyle name="表示済みのハイパーリンク" xfId="234" builtinId="9" hidden="1"/>
    <cellStyle name="表示済みのハイパーリンク" xfId="236" builtinId="9" hidden="1"/>
    <cellStyle name="表示済みのハイパーリンク" xfId="238" builtinId="9" hidden="1"/>
    <cellStyle name="表示済みのハイパーリンク" xfId="240" builtinId="9" hidden="1"/>
    <cellStyle name="表示済みのハイパーリンク" xfId="242" builtinId="9" hidden="1"/>
    <cellStyle name="表示済みのハイパーリンク" xfId="244" builtinId="9" hidden="1"/>
    <cellStyle name="表示済みのハイパーリンク" xfId="246" builtinId="9" hidden="1"/>
    <cellStyle name="表示済みのハイパーリンク" xfId="248" builtinId="9" hidden="1"/>
    <cellStyle name="表示済みのハイパーリンク" xfId="250" builtinId="9" hidden="1"/>
    <cellStyle name="表示済みのハイパーリンク" xfId="252" builtinId="9" hidden="1"/>
    <cellStyle name="表示済みのハイパーリンク" xfId="254" builtinId="9" hidden="1"/>
    <cellStyle name="表示済みのハイパーリンク" xfId="256" builtinId="9" hidden="1"/>
    <cellStyle name="表示済みのハイパーリンク" xfId="258" builtinId="9" hidden="1"/>
    <cellStyle name="表示済みのハイパーリンク" xfId="260" builtinId="9" hidden="1"/>
    <cellStyle name="表示済みのハイパーリンク" xfId="262" builtinId="9" hidden="1"/>
    <cellStyle name="表示済みのハイパーリンク" xfId="264" builtinId="9" hidden="1"/>
    <cellStyle name="表示済みのハイパーリンク" xfId="266" builtinId="9" hidden="1"/>
    <cellStyle name="表示済みのハイパーリンク" xfId="268" builtinId="9" hidden="1"/>
    <cellStyle name="表示済みのハイパーリンク" xfId="270" builtinId="9" hidden="1"/>
    <cellStyle name="表示済みのハイパーリンク" xfId="272" builtinId="9" hidden="1"/>
    <cellStyle name="表示済みのハイパーリンク" xfId="274" builtinId="9" hidden="1"/>
    <cellStyle name="表示済みのハイパーリンク" xfId="276" builtinId="9" hidden="1"/>
    <cellStyle name="表示済みのハイパーリンク" xfId="278" builtinId="9" hidden="1"/>
    <cellStyle name="表示済みのハイパーリンク" xfId="280" builtinId="9" hidden="1"/>
    <cellStyle name="表示済みのハイパーリンク" xfId="282" builtinId="9" hidden="1"/>
    <cellStyle name="表示済みのハイパーリンク" xfId="284" builtinId="9" hidden="1"/>
    <cellStyle name="表示済みのハイパーリンク" xfId="286" builtinId="9" hidden="1"/>
    <cellStyle name="表示済みのハイパーリンク" xfId="288" builtinId="9" hidden="1"/>
    <cellStyle name="表示済みのハイパーリンク" xfId="290" builtinId="9" hidden="1"/>
    <cellStyle name="表示済みのハイパーリンク" xfId="292" builtinId="9" hidden="1"/>
    <cellStyle name="表示済みのハイパーリンク" xfId="294" builtinId="9" hidden="1"/>
    <cellStyle name="表示済みのハイパーリンク" xfId="296" builtinId="9" hidden="1"/>
    <cellStyle name="表示済みのハイパーリンク" xfId="298" builtinId="9" hidden="1"/>
    <cellStyle name="表示済みのハイパーリンク" xfId="300" builtinId="9" hidden="1"/>
    <cellStyle name="表示済みのハイパーリンク" xfId="302" builtinId="9" hidden="1"/>
    <cellStyle name="表示済みのハイパーリンク" xfId="304" builtinId="9" hidden="1"/>
    <cellStyle name="表示済みのハイパーリンク" xfId="306" builtinId="9" hidden="1"/>
    <cellStyle name="表示済みのハイパーリンク" xfId="308" builtinId="9" hidden="1"/>
    <cellStyle name="表示済みのハイパーリンク" xfId="310" builtinId="9" hidden="1"/>
    <cellStyle name="表示済みのハイパーリンク" xfId="312" builtinId="9" hidden="1"/>
    <cellStyle name="表示済みのハイパーリンク" xfId="314" builtinId="9" hidden="1"/>
    <cellStyle name="表示済みのハイパーリンク" xfId="316" builtinId="9" hidden="1"/>
    <cellStyle name="表示済みのハイパーリンク" xfId="318" builtinId="9" hidden="1"/>
    <cellStyle name="表示済みのハイパーリンク" xfId="320" builtinId="9" hidden="1"/>
    <cellStyle name="表示済みのハイパーリンク" xfId="322" builtinId="9" hidden="1"/>
    <cellStyle name="表示済みのハイパーリンク" xfId="324" builtinId="9" hidden="1"/>
    <cellStyle name="表示済みのハイパーリンク" xfId="326" builtinId="9" hidden="1"/>
    <cellStyle name="表示済みのハイパーリンク" xfId="328" builtinId="9" hidden="1"/>
    <cellStyle name="表示済みのハイパーリンク" xfId="330" builtinId="9" hidden="1"/>
    <cellStyle name="表示済みのハイパーリンク" xfId="332" builtinId="9" hidde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600" b="1"/>
              <a:t>コスト対品質緩和率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考察!$B$1</c:f>
              <c:strCache>
                <c:ptCount val="1"/>
                <c:pt idx="0">
                  <c:v>品質緩和率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考察!$A$2:$A$8</c:f>
              <c:numCache>
                <c:formatCode>_("$"* #,##0_);_("$"* \(#,##0\);_("$"* "-"??_);_(@_)</c:formatCode>
                <c:ptCount val="7"/>
                <c:pt idx="0">
                  <c:v>1227560.0000000002</c:v>
                </c:pt>
                <c:pt idx="1">
                  <c:v>1210000</c:v>
                </c:pt>
                <c:pt idx="2">
                  <c:v>1190000</c:v>
                </c:pt>
                <c:pt idx="3">
                  <c:v>1170000</c:v>
                </c:pt>
                <c:pt idx="4">
                  <c:v>1150000</c:v>
                </c:pt>
                <c:pt idx="5">
                  <c:v>1130000</c:v>
                </c:pt>
                <c:pt idx="6">
                  <c:v>1110000</c:v>
                </c:pt>
              </c:numCache>
            </c:numRef>
          </c:xVal>
          <c:yVal>
            <c:numRef>
              <c:f>考察!$B$2:$B$8</c:f>
              <c:numCache>
                <c:formatCode>0%</c:formatCode>
                <c:ptCount val="7"/>
                <c:pt idx="0">
                  <c:v>0</c:v>
                </c:pt>
                <c:pt idx="1">
                  <c:v>5.3830014224773105E-2</c:v>
                </c:pt>
                <c:pt idx="2">
                  <c:v>0.16611009327112261</c:v>
                </c:pt>
                <c:pt idx="3">
                  <c:v>0.34765572951094631</c:v>
                </c:pt>
                <c:pt idx="4">
                  <c:v>0.53703007518737822</c:v>
                </c:pt>
                <c:pt idx="5">
                  <c:v>0.84473684210527233</c:v>
                </c:pt>
                <c:pt idx="6">
                  <c:v>1.7010267857110548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FF-4038-B586-4B841FF593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7606111"/>
        <c:axId val="1726917807"/>
      </c:scatterChart>
      <c:valAx>
        <c:axId val="1827606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100" b="1"/>
                  <a:t>コスト</a:t>
                </a:r>
                <a:endParaRPr lang="en-US" altLang="ja-JP" sz="11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26917807"/>
        <c:crosses val="autoZero"/>
        <c:crossBetween val="midCat"/>
      </c:valAx>
      <c:valAx>
        <c:axId val="1726917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eaVert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100" b="1"/>
                  <a:t>品質緩和率</a:t>
                </a:r>
                <a:endParaRPr lang="en-US" altLang="ja-JP" sz="11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eaVert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76061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90485</xdr:colOff>
      <xdr:row>0</xdr:row>
      <xdr:rowOff>71435</xdr:rowOff>
    </xdr:from>
    <xdr:to>
      <xdr:col>9</xdr:col>
      <xdr:colOff>371475</xdr:colOff>
      <xdr:row>24</xdr:row>
      <xdr:rowOff>171450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8CFE830B-7ECB-4C6F-8809-A4AF1B3F38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tabSelected="1" zoomScale="125" zoomScaleNormal="125" zoomScalePageLayoutView="125" workbookViewId="0"/>
  </sheetViews>
  <sheetFormatPr defaultColWidth="11" defaultRowHeight="14.25" x14ac:dyDescent="0.15"/>
  <cols>
    <col min="1" max="1" width="18" bestFit="1" customWidth="1"/>
    <col min="4" max="4" width="11.75" customWidth="1"/>
  </cols>
  <sheetData>
    <row r="1" spans="1:9" ht="42.75" x14ac:dyDescent="0.15">
      <c r="A1" s="63" t="s">
        <v>25</v>
      </c>
      <c r="B1" s="64" t="s">
        <v>26</v>
      </c>
      <c r="C1" s="63" t="s">
        <v>91</v>
      </c>
      <c r="D1" s="64" t="s">
        <v>27</v>
      </c>
      <c r="E1" s="64" t="s">
        <v>28</v>
      </c>
      <c r="F1" s="64" t="s">
        <v>93</v>
      </c>
      <c r="G1" s="64" t="s">
        <v>95</v>
      </c>
      <c r="H1" s="64" t="s">
        <v>97</v>
      </c>
      <c r="I1" s="65" t="s">
        <v>29</v>
      </c>
    </row>
    <row r="2" spans="1:9" x14ac:dyDescent="0.15">
      <c r="A2" s="44" t="s">
        <v>8</v>
      </c>
      <c r="B2" s="45" t="s">
        <v>1</v>
      </c>
      <c r="C2" s="44">
        <v>672</v>
      </c>
      <c r="D2" s="45">
        <v>10.5</v>
      </c>
      <c r="E2" s="46">
        <v>6.0000000000000001E-3</v>
      </c>
      <c r="F2" s="45">
        <v>3</v>
      </c>
      <c r="G2" s="45">
        <v>3</v>
      </c>
      <c r="H2" s="66">
        <v>500</v>
      </c>
      <c r="I2" s="67">
        <v>100</v>
      </c>
    </row>
    <row r="3" spans="1:9" x14ac:dyDescent="0.15">
      <c r="A3" s="44" t="s">
        <v>14</v>
      </c>
      <c r="B3" s="45" t="s">
        <v>2</v>
      </c>
      <c r="C3" s="44">
        <v>400</v>
      </c>
      <c r="D3" s="45">
        <v>6.5</v>
      </c>
      <c r="E3" s="46">
        <v>1.4E-2</v>
      </c>
      <c r="F3" s="45">
        <v>7</v>
      </c>
      <c r="G3" s="45">
        <v>1</v>
      </c>
      <c r="H3" s="66">
        <v>310</v>
      </c>
      <c r="I3" s="67">
        <v>150</v>
      </c>
    </row>
    <row r="4" spans="1:9" x14ac:dyDescent="0.15">
      <c r="A4" s="44" t="s">
        <v>0</v>
      </c>
      <c r="B4" s="45" t="s">
        <v>17</v>
      </c>
      <c r="C4" s="44">
        <v>1200</v>
      </c>
      <c r="D4" s="45">
        <v>12</v>
      </c>
      <c r="E4" s="46">
        <v>9.4999999999999998E-3</v>
      </c>
      <c r="F4" s="45">
        <v>3</v>
      </c>
      <c r="G4" s="45">
        <v>3</v>
      </c>
      <c r="H4" s="66">
        <v>750</v>
      </c>
      <c r="I4" s="67">
        <v>0</v>
      </c>
    </row>
    <row r="5" spans="1:9" x14ac:dyDescent="0.15">
      <c r="A5" s="44" t="s">
        <v>8</v>
      </c>
      <c r="B5" s="45" t="s">
        <v>20</v>
      </c>
      <c r="C5" s="44">
        <v>168</v>
      </c>
      <c r="D5" s="45">
        <v>11</v>
      </c>
      <c r="E5" s="46">
        <v>0.01</v>
      </c>
      <c r="F5" s="45">
        <v>3</v>
      </c>
      <c r="G5" s="45">
        <v>5</v>
      </c>
      <c r="H5" s="66">
        <v>600</v>
      </c>
      <c r="I5" s="67">
        <v>60</v>
      </c>
    </row>
    <row r="6" spans="1:9" x14ac:dyDescent="0.15">
      <c r="A6" s="44" t="s">
        <v>12</v>
      </c>
      <c r="B6" s="45" t="s">
        <v>19</v>
      </c>
      <c r="C6" s="44">
        <v>84</v>
      </c>
      <c r="D6" s="45">
        <v>12</v>
      </c>
      <c r="E6" s="46">
        <v>7.0000000000000001E-3</v>
      </c>
      <c r="F6" s="45">
        <v>1</v>
      </c>
      <c r="G6" s="45">
        <v>5</v>
      </c>
      <c r="H6" s="66">
        <v>600</v>
      </c>
      <c r="I6" s="67">
        <v>75</v>
      </c>
    </row>
    <row r="7" spans="1:9" x14ac:dyDescent="0.15">
      <c r="A7" s="44" t="s">
        <v>13</v>
      </c>
      <c r="B7" s="45" t="s">
        <v>18</v>
      </c>
      <c r="C7" s="44">
        <v>210</v>
      </c>
      <c r="D7" s="45">
        <v>10</v>
      </c>
      <c r="E7" s="46">
        <v>7.0000000000000001E-3</v>
      </c>
      <c r="F7" s="45">
        <v>1</v>
      </c>
      <c r="G7" s="45">
        <v>5</v>
      </c>
      <c r="H7" s="66">
        <v>625</v>
      </c>
      <c r="I7" s="67">
        <v>50</v>
      </c>
    </row>
    <row r="8" spans="1:9" x14ac:dyDescent="0.15">
      <c r="A8" s="44" t="s">
        <v>16</v>
      </c>
      <c r="B8" s="45" t="s">
        <v>3</v>
      </c>
      <c r="C8" s="44">
        <v>588</v>
      </c>
      <c r="D8" s="45">
        <v>9</v>
      </c>
      <c r="E8" s="46">
        <v>1.35E-2</v>
      </c>
      <c r="F8" s="45">
        <v>7</v>
      </c>
      <c r="G8" s="45">
        <v>3</v>
      </c>
      <c r="H8" s="66">
        <v>440</v>
      </c>
      <c r="I8" s="67">
        <v>120</v>
      </c>
    </row>
    <row r="9" spans="1:9" x14ac:dyDescent="0.15">
      <c r="A9" s="44" t="s">
        <v>10</v>
      </c>
      <c r="B9" s="45" t="s">
        <v>5</v>
      </c>
      <c r="C9" s="44">
        <v>168</v>
      </c>
      <c r="D9" s="45">
        <v>15</v>
      </c>
      <c r="E9" s="46">
        <v>1.0999999999999999E-2</v>
      </c>
      <c r="F9" s="45">
        <v>4</v>
      </c>
      <c r="G9" s="45">
        <v>8</v>
      </c>
      <c r="H9" s="66">
        <v>600</v>
      </c>
      <c r="I9" s="67">
        <v>110</v>
      </c>
    </row>
    <row r="10" spans="1:9" x14ac:dyDescent="0.15">
      <c r="A10" s="44" t="s">
        <v>15</v>
      </c>
      <c r="B10" s="45" t="s">
        <v>4</v>
      </c>
      <c r="C10" s="44">
        <v>300</v>
      </c>
      <c r="D10" s="45">
        <v>8</v>
      </c>
      <c r="E10" s="46">
        <v>1.2999999999999999E-2</v>
      </c>
      <c r="F10" s="45">
        <v>8</v>
      </c>
      <c r="G10" s="45">
        <v>3</v>
      </c>
      <c r="H10" s="66">
        <v>300</v>
      </c>
      <c r="I10" s="67">
        <v>90</v>
      </c>
    </row>
    <row r="11" spans="1:9" x14ac:dyDescent="0.15">
      <c r="A11" s="44" t="s">
        <v>11</v>
      </c>
      <c r="B11" s="45" t="s">
        <v>6</v>
      </c>
      <c r="C11" s="44">
        <v>210</v>
      </c>
      <c r="D11" s="45">
        <v>13</v>
      </c>
      <c r="E11" s="46">
        <v>1.2999999999999999E-2</v>
      </c>
      <c r="F11" s="45">
        <v>3</v>
      </c>
      <c r="G11" s="45">
        <v>5</v>
      </c>
      <c r="H11" s="66">
        <v>460</v>
      </c>
      <c r="I11" s="67">
        <v>130</v>
      </c>
    </row>
    <row r="12" spans="1:9" x14ac:dyDescent="0.15">
      <c r="A12" s="49" t="s">
        <v>9</v>
      </c>
      <c r="B12" s="50" t="s">
        <v>7</v>
      </c>
      <c r="C12" s="49">
        <v>180</v>
      </c>
      <c r="D12" s="50">
        <v>14</v>
      </c>
      <c r="E12" s="51">
        <v>5.0000000000000001E-3</v>
      </c>
      <c r="F12" s="50">
        <v>3</v>
      </c>
      <c r="G12" s="50">
        <v>9</v>
      </c>
      <c r="H12" s="68">
        <v>505</v>
      </c>
      <c r="I12" s="69">
        <v>115</v>
      </c>
    </row>
  </sheetData>
  <phoneticPr fontId="8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workbookViewId="0"/>
  </sheetViews>
  <sheetFormatPr defaultColWidth="11" defaultRowHeight="14.25" x14ac:dyDescent="0.15"/>
  <cols>
    <col min="1" max="1" width="19.125" bestFit="1" customWidth="1"/>
    <col min="2" max="2" width="9" bestFit="1" customWidth="1"/>
    <col min="3" max="3" width="14.125" bestFit="1" customWidth="1"/>
    <col min="4" max="5" width="13" customWidth="1"/>
    <col min="6" max="6" width="12.625" bestFit="1" customWidth="1"/>
    <col min="7" max="8" width="10.875" customWidth="1"/>
    <col min="9" max="9" width="9.5" customWidth="1"/>
    <col min="10" max="10" width="10.875" customWidth="1"/>
    <col min="11" max="12" width="10.125" customWidth="1"/>
    <col min="13" max="13" width="9" bestFit="1" customWidth="1"/>
  </cols>
  <sheetData>
    <row r="1" spans="1:13" x14ac:dyDescent="0.15">
      <c r="A1" t="s">
        <v>30</v>
      </c>
      <c r="G1" s="37"/>
      <c r="H1" s="37"/>
      <c r="I1" s="37"/>
      <c r="J1" s="37"/>
      <c r="K1" s="37"/>
      <c r="L1" s="37"/>
      <c r="M1" s="37"/>
    </row>
    <row r="2" spans="1:13" x14ac:dyDescent="0.15">
      <c r="A2" s="54">
        <f>SUM(C17:E18)</f>
        <v>0</v>
      </c>
      <c r="C2" s="73"/>
      <c r="F2" s="7"/>
      <c r="G2" s="37"/>
      <c r="H2" s="37"/>
      <c r="I2" s="37"/>
      <c r="J2" s="37"/>
      <c r="K2" s="37"/>
      <c r="L2" s="37"/>
      <c r="M2" s="37"/>
    </row>
    <row r="3" spans="1:13" x14ac:dyDescent="0.15">
      <c r="G3" s="37"/>
      <c r="H3" s="37"/>
      <c r="I3" s="37"/>
      <c r="J3" s="37"/>
      <c r="K3" s="37"/>
      <c r="L3" s="37"/>
      <c r="M3" s="37"/>
    </row>
    <row r="4" spans="1:13" x14ac:dyDescent="0.15">
      <c r="A4" t="s">
        <v>31</v>
      </c>
      <c r="G4" s="37" t="s">
        <v>36</v>
      </c>
      <c r="H4" s="37"/>
      <c r="I4" s="37"/>
      <c r="J4" s="37"/>
      <c r="K4" s="37"/>
      <c r="L4" s="37"/>
      <c r="M4" s="37"/>
    </row>
    <row r="5" spans="1:13" ht="49.5" customHeight="1" x14ac:dyDescent="0.15">
      <c r="A5" s="3" t="s">
        <v>25</v>
      </c>
      <c r="B5" s="3" t="s">
        <v>26</v>
      </c>
      <c r="C5" s="4" t="s">
        <v>32</v>
      </c>
      <c r="D5" s="3" t="s">
        <v>33</v>
      </c>
      <c r="E5" s="3" t="s">
        <v>34</v>
      </c>
      <c r="F5" s="7" t="s">
        <v>35</v>
      </c>
      <c r="G5" s="38" t="s">
        <v>91</v>
      </c>
      <c r="H5" s="38" t="s">
        <v>27</v>
      </c>
      <c r="I5" s="38" t="s">
        <v>28</v>
      </c>
      <c r="J5" s="38" t="s">
        <v>93</v>
      </c>
      <c r="K5" s="38" t="s">
        <v>95</v>
      </c>
      <c r="L5" s="38" t="s">
        <v>97</v>
      </c>
      <c r="M5" s="38" t="s">
        <v>29</v>
      </c>
    </row>
    <row r="6" spans="1:13" x14ac:dyDescent="0.15">
      <c r="A6" t="s">
        <v>8</v>
      </c>
      <c r="B6" t="s">
        <v>1</v>
      </c>
      <c r="C6" s="10">
        <v>0</v>
      </c>
      <c r="D6" s="11">
        <v>0</v>
      </c>
      <c r="E6" s="11">
        <v>0</v>
      </c>
      <c r="F6" s="30">
        <f>SUM(C6:E6)</f>
        <v>0</v>
      </c>
      <c r="G6" s="39">
        <v>672</v>
      </c>
      <c r="H6" s="40">
        <v>10.5</v>
      </c>
      <c r="I6" s="41">
        <v>6.0000000000000001E-3</v>
      </c>
      <c r="J6" s="40">
        <v>3</v>
      </c>
      <c r="K6" s="40">
        <v>3</v>
      </c>
      <c r="L6" s="42">
        <v>500</v>
      </c>
      <c r="M6" s="43">
        <v>100</v>
      </c>
    </row>
    <row r="7" spans="1:13" x14ac:dyDescent="0.15">
      <c r="A7" t="s">
        <v>14</v>
      </c>
      <c r="B7" t="s">
        <v>2</v>
      </c>
      <c r="C7" s="8">
        <v>0</v>
      </c>
      <c r="D7" s="13">
        <v>0</v>
      </c>
      <c r="E7" s="13">
        <v>0</v>
      </c>
      <c r="F7" s="31">
        <f t="shared" ref="F7:F16" si="0">SUM(C7:E7)</f>
        <v>0</v>
      </c>
      <c r="G7" s="44">
        <v>400</v>
      </c>
      <c r="H7" s="45">
        <v>6.5</v>
      </c>
      <c r="I7" s="46">
        <v>1.4E-2</v>
      </c>
      <c r="J7" s="45">
        <v>7</v>
      </c>
      <c r="K7" s="45">
        <v>1</v>
      </c>
      <c r="L7" s="47">
        <v>310</v>
      </c>
      <c r="M7" s="48">
        <v>150</v>
      </c>
    </row>
    <row r="8" spans="1:13" x14ac:dyDescent="0.15">
      <c r="A8" t="s">
        <v>0</v>
      </c>
      <c r="B8" t="s">
        <v>17</v>
      </c>
      <c r="C8" s="8">
        <v>0</v>
      </c>
      <c r="D8" s="13">
        <v>0</v>
      </c>
      <c r="E8" s="13">
        <v>0</v>
      </c>
      <c r="F8" s="31">
        <f t="shared" si="0"/>
        <v>0</v>
      </c>
      <c r="G8" s="44">
        <v>1200</v>
      </c>
      <c r="H8" s="45">
        <v>12</v>
      </c>
      <c r="I8" s="46">
        <v>9.4999999999999998E-3</v>
      </c>
      <c r="J8" s="45">
        <v>3</v>
      </c>
      <c r="K8" s="45">
        <v>3</v>
      </c>
      <c r="L8" s="47">
        <v>750</v>
      </c>
      <c r="M8" s="48">
        <v>0</v>
      </c>
    </row>
    <row r="9" spans="1:13" x14ac:dyDescent="0.15">
      <c r="A9" t="s">
        <v>8</v>
      </c>
      <c r="B9" t="s">
        <v>20</v>
      </c>
      <c r="C9" s="8">
        <v>0</v>
      </c>
      <c r="D9" s="13">
        <v>0</v>
      </c>
      <c r="E9" s="13">
        <v>0</v>
      </c>
      <c r="F9" s="31">
        <f t="shared" si="0"/>
        <v>0</v>
      </c>
      <c r="G9" s="44">
        <v>168</v>
      </c>
      <c r="H9" s="45">
        <v>11</v>
      </c>
      <c r="I9" s="46">
        <v>0.01</v>
      </c>
      <c r="J9" s="45">
        <v>3</v>
      </c>
      <c r="K9" s="45">
        <v>5</v>
      </c>
      <c r="L9" s="47">
        <v>600</v>
      </c>
      <c r="M9" s="48">
        <v>60</v>
      </c>
    </row>
    <row r="10" spans="1:13" x14ac:dyDescent="0.15">
      <c r="A10" t="s">
        <v>12</v>
      </c>
      <c r="B10" t="s">
        <v>19</v>
      </c>
      <c r="C10" s="8">
        <v>0</v>
      </c>
      <c r="D10" s="13">
        <v>0</v>
      </c>
      <c r="E10" s="13">
        <v>0</v>
      </c>
      <c r="F10" s="31">
        <f t="shared" si="0"/>
        <v>0</v>
      </c>
      <c r="G10" s="44">
        <v>84</v>
      </c>
      <c r="H10" s="45">
        <v>12</v>
      </c>
      <c r="I10" s="46">
        <v>7.0000000000000001E-3</v>
      </c>
      <c r="J10" s="45">
        <v>1</v>
      </c>
      <c r="K10" s="45">
        <v>5</v>
      </c>
      <c r="L10" s="47">
        <v>600</v>
      </c>
      <c r="M10" s="48">
        <v>75</v>
      </c>
    </row>
    <row r="11" spans="1:13" x14ac:dyDescent="0.15">
      <c r="A11" t="s">
        <v>13</v>
      </c>
      <c r="B11" t="s">
        <v>18</v>
      </c>
      <c r="C11" s="8">
        <v>0</v>
      </c>
      <c r="D11" s="13">
        <v>0</v>
      </c>
      <c r="E11" s="13">
        <v>0</v>
      </c>
      <c r="F11" s="31">
        <f t="shared" si="0"/>
        <v>0</v>
      </c>
      <c r="G11" s="44">
        <v>210</v>
      </c>
      <c r="H11" s="45">
        <v>10</v>
      </c>
      <c r="I11" s="46">
        <v>7.0000000000000001E-3</v>
      </c>
      <c r="J11" s="45">
        <v>1</v>
      </c>
      <c r="K11" s="45">
        <v>5</v>
      </c>
      <c r="L11" s="47">
        <v>625</v>
      </c>
      <c r="M11" s="48">
        <v>50</v>
      </c>
    </row>
    <row r="12" spans="1:13" x14ac:dyDescent="0.15">
      <c r="A12" t="s">
        <v>16</v>
      </c>
      <c r="B12" t="s">
        <v>3</v>
      </c>
      <c r="C12" s="8">
        <v>0</v>
      </c>
      <c r="D12" s="13">
        <v>0</v>
      </c>
      <c r="E12" s="13">
        <v>0</v>
      </c>
      <c r="F12" s="31">
        <f t="shared" si="0"/>
        <v>0</v>
      </c>
      <c r="G12" s="44">
        <v>588</v>
      </c>
      <c r="H12" s="45">
        <v>9</v>
      </c>
      <c r="I12" s="46">
        <v>1.35E-2</v>
      </c>
      <c r="J12" s="45">
        <v>7</v>
      </c>
      <c r="K12" s="45">
        <v>3</v>
      </c>
      <c r="L12" s="47">
        <v>440</v>
      </c>
      <c r="M12" s="48">
        <v>120</v>
      </c>
    </row>
    <row r="13" spans="1:13" x14ac:dyDescent="0.15">
      <c r="A13" t="s">
        <v>10</v>
      </c>
      <c r="B13" t="s">
        <v>5</v>
      </c>
      <c r="C13" s="8">
        <v>0</v>
      </c>
      <c r="D13" s="13">
        <v>0</v>
      </c>
      <c r="E13" s="13">
        <v>0</v>
      </c>
      <c r="F13" s="31">
        <f t="shared" si="0"/>
        <v>0</v>
      </c>
      <c r="G13" s="44">
        <v>168</v>
      </c>
      <c r="H13" s="45">
        <v>15</v>
      </c>
      <c r="I13" s="46">
        <v>1.0999999999999999E-2</v>
      </c>
      <c r="J13" s="45">
        <v>4</v>
      </c>
      <c r="K13" s="45">
        <v>8</v>
      </c>
      <c r="L13" s="47">
        <v>600</v>
      </c>
      <c r="M13" s="48">
        <v>110</v>
      </c>
    </row>
    <row r="14" spans="1:13" x14ac:dyDescent="0.15">
      <c r="A14" t="s">
        <v>15</v>
      </c>
      <c r="B14" t="s">
        <v>4</v>
      </c>
      <c r="C14" s="8">
        <v>0</v>
      </c>
      <c r="D14" s="13">
        <v>0</v>
      </c>
      <c r="E14" s="13">
        <v>0</v>
      </c>
      <c r="F14" s="31">
        <f t="shared" si="0"/>
        <v>0</v>
      </c>
      <c r="G14" s="44">
        <v>300</v>
      </c>
      <c r="H14" s="45">
        <v>8</v>
      </c>
      <c r="I14" s="46">
        <v>1.2999999999999999E-2</v>
      </c>
      <c r="J14" s="45">
        <v>8</v>
      </c>
      <c r="K14" s="45">
        <v>3</v>
      </c>
      <c r="L14" s="47">
        <v>300</v>
      </c>
      <c r="M14" s="48">
        <v>90</v>
      </c>
    </row>
    <row r="15" spans="1:13" x14ac:dyDescent="0.15">
      <c r="A15" t="s">
        <v>11</v>
      </c>
      <c r="B15" t="s">
        <v>6</v>
      </c>
      <c r="C15" s="8">
        <v>0</v>
      </c>
      <c r="D15" s="13">
        <v>0</v>
      </c>
      <c r="E15" s="13">
        <v>0</v>
      </c>
      <c r="F15" s="31">
        <f t="shared" si="0"/>
        <v>0</v>
      </c>
      <c r="G15" s="44">
        <v>210</v>
      </c>
      <c r="H15" s="45">
        <v>13</v>
      </c>
      <c r="I15" s="46">
        <v>1.2999999999999999E-2</v>
      </c>
      <c r="J15" s="45">
        <v>3</v>
      </c>
      <c r="K15" s="45">
        <v>5</v>
      </c>
      <c r="L15" s="47">
        <v>460</v>
      </c>
      <c r="M15" s="48">
        <v>130</v>
      </c>
    </row>
    <row r="16" spans="1:13" ht="15" thickBot="1" x14ac:dyDescent="0.2">
      <c r="A16" s="18" t="s">
        <v>9</v>
      </c>
      <c r="B16" s="18" t="s">
        <v>7</v>
      </c>
      <c r="C16" s="19">
        <v>0</v>
      </c>
      <c r="D16" s="20">
        <v>0</v>
      </c>
      <c r="E16" s="20">
        <v>0</v>
      </c>
      <c r="F16" s="32">
        <f t="shared" si="0"/>
        <v>0</v>
      </c>
      <c r="G16" s="49">
        <v>180</v>
      </c>
      <c r="H16" s="50">
        <v>14</v>
      </c>
      <c r="I16" s="51">
        <v>5.0000000000000001E-3</v>
      </c>
      <c r="J16" s="50">
        <v>3</v>
      </c>
      <c r="K16" s="50">
        <v>9</v>
      </c>
      <c r="L16" s="52">
        <v>505</v>
      </c>
      <c r="M16" s="53">
        <v>115</v>
      </c>
    </row>
    <row r="17" spans="1:7" x14ac:dyDescent="0.15">
      <c r="A17" s="7" t="s">
        <v>37</v>
      </c>
      <c r="B17" t="s">
        <v>38</v>
      </c>
      <c r="C17" s="21">
        <f>SUMPRODUCT(C6:C16,$L6:$L16)</f>
        <v>0</v>
      </c>
      <c r="D17" s="21">
        <f t="shared" ref="D17:E17" si="1">SUMPRODUCT(D6:D16,$L6:$L16)</f>
        <v>0</v>
      </c>
      <c r="E17" s="21">
        <f t="shared" si="1"/>
        <v>0</v>
      </c>
      <c r="F17" s="8"/>
      <c r="G17" s="5"/>
    </row>
    <row r="18" spans="1:7" x14ac:dyDescent="0.15">
      <c r="B18" t="s">
        <v>39</v>
      </c>
      <c r="C18" s="23">
        <f>SUMPRODUCT(C6:C16,M6:M16)</f>
        <v>0</v>
      </c>
      <c r="D18" s="24">
        <f>SUMPRODUCT(D6:D16,M6:M16)</f>
        <v>0</v>
      </c>
      <c r="E18" s="24">
        <f>SUMPRODUCT(E6:E16,M6:M16)</f>
        <v>0</v>
      </c>
      <c r="F18" s="8"/>
      <c r="G18" s="5"/>
    </row>
    <row r="19" spans="1:7" x14ac:dyDescent="0.15">
      <c r="B19" s="5"/>
      <c r="F19" s="5"/>
    </row>
    <row r="20" spans="1:7" x14ac:dyDescent="0.15">
      <c r="A20" t="s">
        <v>40</v>
      </c>
      <c r="C20" s="10">
        <f>SUM(C6:C16)</f>
        <v>0</v>
      </c>
      <c r="D20" s="11">
        <f t="shared" ref="D20:E20" si="2">SUM(D6:D16)</f>
        <v>0</v>
      </c>
      <c r="E20" s="12">
        <f t="shared" si="2"/>
        <v>0</v>
      </c>
    </row>
    <row r="21" spans="1:7" x14ac:dyDescent="0.15">
      <c r="A21" t="s">
        <v>41</v>
      </c>
      <c r="C21" s="4">
        <v>600</v>
      </c>
      <c r="D21" s="3">
        <v>600</v>
      </c>
      <c r="E21" s="6">
        <v>700</v>
      </c>
    </row>
    <row r="23" spans="1:7" x14ac:dyDescent="0.15">
      <c r="A23" t="s">
        <v>42</v>
      </c>
      <c r="C23" s="10">
        <f>C8</f>
        <v>0</v>
      </c>
      <c r="D23" s="11">
        <f t="shared" ref="D23:E23" si="3">D8</f>
        <v>0</v>
      </c>
      <c r="E23" s="12">
        <f t="shared" si="3"/>
        <v>0</v>
      </c>
    </row>
    <row r="24" spans="1:7" x14ac:dyDescent="0.15">
      <c r="A24" t="s">
        <v>43</v>
      </c>
      <c r="C24" s="4">
        <f>0.4*C21</f>
        <v>240</v>
      </c>
      <c r="D24" s="3">
        <f t="shared" ref="D24:E24" si="4">0.4*D21</f>
        <v>240</v>
      </c>
      <c r="E24" s="6">
        <f t="shared" si="4"/>
        <v>280</v>
      </c>
    </row>
    <row r="26" spans="1:7" x14ac:dyDescent="0.15">
      <c r="A26" s="3" t="s">
        <v>44</v>
      </c>
      <c r="B26" s="3" t="s">
        <v>49</v>
      </c>
      <c r="C26" s="3"/>
      <c r="D26" s="3"/>
      <c r="E26" s="3"/>
      <c r="F26" s="3" t="s">
        <v>50</v>
      </c>
    </row>
    <row r="27" spans="1:7" x14ac:dyDescent="0.15">
      <c r="A27" t="s">
        <v>45</v>
      </c>
      <c r="B27" s="27">
        <v>11.5</v>
      </c>
      <c r="C27" s="33">
        <f>SUMPRODUCT(C$6:C$16,$H$6:$H$16)/C$21</f>
        <v>0</v>
      </c>
      <c r="D27" s="34">
        <f t="shared" ref="D27:E27" si="5">SUMPRODUCT(D$6:D$16,$H$6:$H$16)/D$21</f>
        <v>0</v>
      </c>
      <c r="E27" s="35">
        <f t="shared" si="5"/>
        <v>0</v>
      </c>
      <c r="F27" s="27">
        <v>12.5</v>
      </c>
    </row>
    <row r="28" spans="1:7" x14ac:dyDescent="0.15">
      <c r="A28" t="s">
        <v>46</v>
      </c>
      <c r="B28" s="28">
        <v>7.4999999999999997E-3</v>
      </c>
      <c r="C28" s="2">
        <f>SUMPRODUCT(C$6:C$16,$I$6:$I$16)/C$21</f>
        <v>0</v>
      </c>
      <c r="D28" s="5">
        <f t="shared" ref="D28:E28" si="6">SUMPRODUCT(D$6:D$16,$I$6:$I$16)/D$21</f>
        <v>0</v>
      </c>
      <c r="E28" s="36">
        <f t="shared" si="6"/>
        <v>0</v>
      </c>
      <c r="F28" s="28">
        <v>0.01</v>
      </c>
    </row>
    <row r="29" spans="1:7" x14ac:dyDescent="0.15">
      <c r="A29" t="s">
        <v>47</v>
      </c>
      <c r="B29" s="28">
        <v>0</v>
      </c>
      <c r="C29" s="2">
        <f>SUMPRODUCT(C$6:C$16,$J$6:$J$16)/C$21</f>
        <v>0</v>
      </c>
      <c r="D29" s="5">
        <f t="shared" ref="D29:E29" si="7">SUMPRODUCT(D$6:D$16,$J$6:$J$16)/D$21</f>
        <v>0</v>
      </c>
      <c r="E29" s="36">
        <f t="shared" si="7"/>
        <v>0</v>
      </c>
      <c r="F29" s="28">
        <v>4</v>
      </c>
    </row>
    <row r="30" spans="1:7" x14ac:dyDescent="0.15">
      <c r="A30" s="6" t="s">
        <v>48</v>
      </c>
      <c r="B30" s="29">
        <v>4.5</v>
      </c>
      <c r="C30" s="4">
        <f>SUMPRODUCT(C$6:C$16,$K$6:$K$16)/C$21</f>
        <v>0</v>
      </c>
      <c r="D30" s="3">
        <f>SUMPRODUCT(D$6:D$16,$K$6:$K$16)/D$21</f>
        <v>0</v>
      </c>
      <c r="E30" s="6">
        <f>SUMPRODUCT(E$6:E$16,$K$6:$K$16)/E$21</f>
        <v>0</v>
      </c>
      <c r="F30" s="29">
        <v>5.5</v>
      </c>
    </row>
  </sheetData>
  <phoneticPr fontId="4" type="noConversion"/>
  <conditionalFormatting sqref="C6:E16">
    <cfRule type="colorScale" priority="1">
      <colorScale>
        <cfvo type="min"/>
        <cfvo type="max"/>
        <color rgb="FFFCFCFF"/>
        <color rgb="FF63BE7B"/>
      </colorScale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workbookViewId="0"/>
  </sheetViews>
  <sheetFormatPr defaultColWidth="11" defaultRowHeight="14.25" x14ac:dyDescent="0.15"/>
  <cols>
    <col min="1" max="1" width="19.125" bestFit="1" customWidth="1"/>
    <col min="2" max="2" width="12.5" bestFit="1" customWidth="1"/>
    <col min="3" max="3" width="12.875" customWidth="1"/>
    <col min="4" max="4" width="17.125" bestFit="1" customWidth="1"/>
    <col min="5" max="5" width="13" customWidth="1"/>
    <col min="6" max="6" width="12.625" bestFit="1" customWidth="1"/>
    <col min="7" max="8" width="10.875" customWidth="1"/>
    <col min="9" max="9" width="9.5" customWidth="1"/>
    <col min="10" max="10" width="10.875" customWidth="1"/>
    <col min="11" max="12" width="10.125" customWidth="1"/>
    <col min="13" max="13" width="9" bestFit="1" customWidth="1"/>
  </cols>
  <sheetData>
    <row r="1" spans="1:13" x14ac:dyDescent="0.15">
      <c r="A1" t="s">
        <v>30</v>
      </c>
      <c r="B1" t="s">
        <v>51</v>
      </c>
      <c r="D1" t="s">
        <v>52</v>
      </c>
      <c r="G1" s="37"/>
      <c r="H1" s="37"/>
      <c r="I1" s="37"/>
      <c r="J1" s="37"/>
      <c r="K1" s="37"/>
      <c r="L1" s="37"/>
      <c r="M1" s="37"/>
    </row>
    <row r="2" spans="1:13" x14ac:dyDescent="0.15">
      <c r="A2" s="54">
        <f>SUM(C17:E18)</f>
        <v>0</v>
      </c>
      <c r="B2" s="26">
        <v>1170000</v>
      </c>
      <c r="D2" s="72">
        <f>AVERAGE(G27:G30)</f>
        <v>0</v>
      </c>
      <c r="F2" s="7"/>
      <c r="G2" s="37"/>
      <c r="H2" s="37"/>
      <c r="I2" s="37"/>
      <c r="J2" s="37"/>
      <c r="K2" s="37"/>
      <c r="L2" s="37"/>
      <c r="M2" s="37"/>
    </row>
    <row r="3" spans="1:13" x14ac:dyDescent="0.15">
      <c r="G3" s="37"/>
      <c r="H3" s="37"/>
      <c r="I3" s="37"/>
      <c r="J3" s="37"/>
      <c r="K3" s="37"/>
      <c r="L3" s="37"/>
      <c r="M3" s="37"/>
    </row>
    <row r="4" spans="1:13" x14ac:dyDescent="0.15">
      <c r="A4" t="s">
        <v>31</v>
      </c>
      <c r="G4" s="37" t="s">
        <v>53</v>
      </c>
      <c r="H4" s="37"/>
      <c r="I4" s="37"/>
      <c r="J4" s="37"/>
      <c r="K4" s="37"/>
      <c r="L4" s="37"/>
      <c r="M4" s="37"/>
    </row>
    <row r="5" spans="1:13" ht="51" customHeight="1" x14ac:dyDescent="0.15">
      <c r="A5" s="3" t="s">
        <v>25</v>
      </c>
      <c r="B5" s="3" t="s">
        <v>26</v>
      </c>
      <c r="C5" s="4" t="s">
        <v>32</v>
      </c>
      <c r="D5" s="3" t="s">
        <v>33</v>
      </c>
      <c r="E5" s="3" t="s">
        <v>34</v>
      </c>
      <c r="F5" s="7" t="s">
        <v>35</v>
      </c>
      <c r="G5" s="38" t="s">
        <v>91</v>
      </c>
      <c r="H5" s="38" t="s">
        <v>27</v>
      </c>
      <c r="I5" s="38" t="s">
        <v>28</v>
      </c>
      <c r="J5" s="38" t="s">
        <v>93</v>
      </c>
      <c r="K5" s="38" t="s">
        <v>95</v>
      </c>
      <c r="L5" s="38" t="s">
        <v>97</v>
      </c>
      <c r="M5" s="38" t="s">
        <v>29</v>
      </c>
    </row>
    <row r="6" spans="1:13" x14ac:dyDescent="0.15">
      <c r="A6" t="s">
        <v>8</v>
      </c>
      <c r="B6" t="s">
        <v>1</v>
      </c>
      <c r="C6" s="10">
        <v>0</v>
      </c>
      <c r="D6" s="11">
        <v>0</v>
      </c>
      <c r="E6" s="11">
        <v>0</v>
      </c>
      <c r="F6" s="30">
        <f>SUM(C6:E6)</f>
        <v>0</v>
      </c>
      <c r="G6" s="39">
        <v>672</v>
      </c>
      <c r="H6" s="40">
        <v>10.5</v>
      </c>
      <c r="I6" s="41">
        <v>6.0000000000000001E-3</v>
      </c>
      <c r="J6" s="40">
        <v>3</v>
      </c>
      <c r="K6" s="40">
        <v>3</v>
      </c>
      <c r="L6" s="42">
        <v>500</v>
      </c>
      <c r="M6" s="43">
        <v>100</v>
      </c>
    </row>
    <row r="7" spans="1:13" x14ac:dyDescent="0.15">
      <c r="A7" t="s">
        <v>14</v>
      </c>
      <c r="B7" t="s">
        <v>2</v>
      </c>
      <c r="C7" s="8">
        <v>0</v>
      </c>
      <c r="D7" s="13">
        <v>0</v>
      </c>
      <c r="E7" s="13">
        <v>0</v>
      </c>
      <c r="F7" s="31">
        <f t="shared" ref="F7:F16" si="0">SUM(C7:E7)</f>
        <v>0</v>
      </c>
      <c r="G7" s="44">
        <v>400</v>
      </c>
      <c r="H7" s="45">
        <v>6.5</v>
      </c>
      <c r="I7" s="46">
        <v>1.4E-2</v>
      </c>
      <c r="J7" s="45">
        <v>7</v>
      </c>
      <c r="K7" s="45">
        <v>1</v>
      </c>
      <c r="L7" s="47">
        <v>310</v>
      </c>
      <c r="M7" s="48">
        <v>150</v>
      </c>
    </row>
    <row r="8" spans="1:13" x14ac:dyDescent="0.15">
      <c r="A8" t="s">
        <v>0</v>
      </c>
      <c r="B8" t="s">
        <v>17</v>
      </c>
      <c r="C8" s="8">
        <v>0</v>
      </c>
      <c r="D8" s="13">
        <v>0</v>
      </c>
      <c r="E8" s="13">
        <v>0</v>
      </c>
      <c r="F8" s="31">
        <f t="shared" si="0"/>
        <v>0</v>
      </c>
      <c r="G8" s="44">
        <v>1200</v>
      </c>
      <c r="H8" s="45">
        <v>12</v>
      </c>
      <c r="I8" s="46">
        <v>9.4999999999999998E-3</v>
      </c>
      <c r="J8" s="45">
        <v>3</v>
      </c>
      <c r="K8" s="45">
        <v>3</v>
      </c>
      <c r="L8" s="47">
        <v>750</v>
      </c>
      <c r="M8" s="48">
        <v>0</v>
      </c>
    </row>
    <row r="9" spans="1:13" x14ac:dyDescent="0.15">
      <c r="A9" t="s">
        <v>8</v>
      </c>
      <c r="B9" t="s">
        <v>20</v>
      </c>
      <c r="C9" s="8">
        <v>0</v>
      </c>
      <c r="D9" s="13">
        <v>0</v>
      </c>
      <c r="E9" s="13">
        <v>0</v>
      </c>
      <c r="F9" s="31">
        <f t="shared" si="0"/>
        <v>0</v>
      </c>
      <c r="G9" s="44">
        <v>168</v>
      </c>
      <c r="H9" s="45">
        <v>11</v>
      </c>
      <c r="I9" s="46">
        <v>0.01</v>
      </c>
      <c r="J9" s="45">
        <v>3</v>
      </c>
      <c r="K9" s="45">
        <v>5</v>
      </c>
      <c r="L9" s="47">
        <v>600</v>
      </c>
      <c r="M9" s="48">
        <v>60</v>
      </c>
    </row>
    <row r="10" spans="1:13" x14ac:dyDescent="0.15">
      <c r="A10" t="s">
        <v>12</v>
      </c>
      <c r="B10" t="s">
        <v>19</v>
      </c>
      <c r="C10" s="8">
        <v>0</v>
      </c>
      <c r="D10" s="13">
        <v>0</v>
      </c>
      <c r="E10" s="13">
        <v>0</v>
      </c>
      <c r="F10" s="31">
        <f t="shared" si="0"/>
        <v>0</v>
      </c>
      <c r="G10" s="44">
        <v>84</v>
      </c>
      <c r="H10" s="45">
        <v>12</v>
      </c>
      <c r="I10" s="46">
        <v>7.0000000000000001E-3</v>
      </c>
      <c r="J10" s="45">
        <v>1</v>
      </c>
      <c r="K10" s="45">
        <v>5</v>
      </c>
      <c r="L10" s="47">
        <v>600</v>
      </c>
      <c r="M10" s="48">
        <v>75</v>
      </c>
    </row>
    <row r="11" spans="1:13" x14ac:dyDescent="0.15">
      <c r="A11" t="s">
        <v>13</v>
      </c>
      <c r="B11" t="s">
        <v>18</v>
      </c>
      <c r="C11" s="8">
        <v>0</v>
      </c>
      <c r="D11" s="13">
        <v>0</v>
      </c>
      <c r="E11" s="13">
        <v>0</v>
      </c>
      <c r="F11" s="31">
        <f t="shared" si="0"/>
        <v>0</v>
      </c>
      <c r="G11" s="44">
        <v>210</v>
      </c>
      <c r="H11" s="45">
        <v>10</v>
      </c>
      <c r="I11" s="46">
        <v>7.0000000000000001E-3</v>
      </c>
      <c r="J11" s="45">
        <v>1</v>
      </c>
      <c r="K11" s="45">
        <v>5</v>
      </c>
      <c r="L11" s="47">
        <v>625</v>
      </c>
      <c r="M11" s="48">
        <v>50</v>
      </c>
    </row>
    <row r="12" spans="1:13" x14ac:dyDescent="0.15">
      <c r="A12" t="s">
        <v>16</v>
      </c>
      <c r="B12" t="s">
        <v>3</v>
      </c>
      <c r="C12" s="8">
        <v>0</v>
      </c>
      <c r="D12" s="13">
        <v>0</v>
      </c>
      <c r="E12" s="13">
        <v>0</v>
      </c>
      <c r="F12" s="31">
        <f t="shared" si="0"/>
        <v>0</v>
      </c>
      <c r="G12" s="44">
        <v>588</v>
      </c>
      <c r="H12" s="45">
        <v>9</v>
      </c>
      <c r="I12" s="46">
        <v>1.35E-2</v>
      </c>
      <c r="J12" s="45">
        <v>7</v>
      </c>
      <c r="K12" s="45">
        <v>3</v>
      </c>
      <c r="L12" s="47">
        <v>440</v>
      </c>
      <c r="M12" s="48">
        <v>120</v>
      </c>
    </row>
    <row r="13" spans="1:13" x14ac:dyDescent="0.15">
      <c r="A13" t="s">
        <v>10</v>
      </c>
      <c r="B13" t="s">
        <v>5</v>
      </c>
      <c r="C13" s="8">
        <v>0</v>
      </c>
      <c r="D13" s="13">
        <v>0</v>
      </c>
      <c r="E13" s="13">
        <v>0</v>
      </c>
      <c r="F13" s="31">
        <f t="shared" si="0"/>
        <v>0</v>
      </c>
      <c r="G13" s="44">
        <v>168</v>
      </c>
      <c r="H13" s="45">
        <v>15</v>
      </c>
      <c r="I13" s="46">
        <v>1.0999999999999999E-2</v>
      </c>
      <c r="J13" s="45">
        <v>4</v>
      </c>
      <c r="K13" s="45">
        <v>8</v>
      </c>
      <c r="L13" s="47">
        <v>600</v>
      </c>
      <c r="M13" s="48">
        <v>110</v>
      </c>
    </row>
    <row r="14" spans="1:13" x14ac:dyDescent="0.15">
      <c r="A14" t="s">
        <v>15</v>
      </c>
      <c r="B14" t="s">
        <v>4</v>
      </c>
      <c r="C14" s="8">
        <v>0</v>
      </c>
      <c r="D14" s="13">
        <v>0</v>
      </c>
      <c r="E14" s="13">
        <v>0</v>
      </c>
      <c r="F14" s="31">
        <f t="shared" si="0"/>
        <v>0</v>
      </c>
      <c r="G14" s="44">
        <v>300</v>
      </c>
      <c r="H14" s="45">
        <v>8</v>
      </c>
      <c r="I14" s="46">
        <v>1.2999999999999999E-2</v>
      </c>
      <c r="J14" s="45">
        <v>8</v>
      </c>
      <c r="K14" s="45">
        <v>3</v>
      </c>
      <c r="L14" s="47">
        <v>300</v>
      </c>
      <c r="M14" s="48">
        <v>90</v>
      </c>
    </row>
    <row r="15" spans="1:13" x14ac:dyDescent="0.15">
      <c r="A15" t="s">
        <v>11</v>
      </c>
      <c r="B15" t="s">
        <v>6</v>
      </c>
      <c r="C15" s="8">
        <v>0</v>
      </c>
      <c r="D15" s="13">
        <v>0</v>
      </c>
      <c r="E15" s="13">
        <v>0</v>
      </c>
      <c r="F15" s="31">
        <f t="shared" si="0"/>
        <v>0</v>
      </c>
      <c r="G15" s="44">
        <v>210</v>
      </c>
      <c r="H15" s="45">
        <v>13</v>
      </c>
      <c r="I15" s="46">
        <v>1.2999999999999999E-2</v>
      </c>
      <c r="J15" s="45">
        <v>3</v>
      </c>
      <c r="K15" s="45">
        <v>5</v>
      </c>
      <c r="L15" s="47">
        <v>460</v>
      </c>
      <c r="M15" s="48">
        <v>130</v>
      </c>
    </row>
    <row r="16" spans="1:13" ht="15" thickBot="1" x14ac:dyDescent="0.2">
      <c r="A16" s="18" t="s">
        <v>9</v>
      </c>
      <c r="B16" s="18" t="s">
        <v>7</v>
      </c>
      <c r="C16" s="19">
        <v>0</v>
      </c>
      <c r="D16" s="20">
        <v>0</v>
      </c>
      <c r="E16" s="20">
        <v>0</v>
      </c>
      <c r="F16" s="32">
        <f t="shared" si="0"/>
        <v>0</v>
      </c>
      <c r="G16" s="49">
        <v>180</v>
      </c>
      <c r="H16" s="50">
        <v>14</v>
      </c>
      <c r="I16" s="51">
        <v>5.0000000000000001E-3</v>
      </c>
      <c r="J16" s="50">
        <v>3</v>
      </c>
      <c r="K16" s="50">
        <v>9</v>
      </c>
      <c r="L16" s="52">
        <v>505</v>
      </c>
      <c r="M16" s="53">
        <v>115</v>
      </c>
    </row>
    <row r="17" spans="1:9" x14ac:dyDescent="0.15">
      <c r="A17" s="7" t="s">
        <v>37</v>
      </c>
      <c r="B17" t="s">
        <v>38</v>
      </c>
      <c r="C17" s="21">
        <f>SUMPRODUCT(C6:C16,L6:L16)</f>
        <v>0</v>
      </c>
      <c r="D17" s="22">
        <f>SUMPRODUCT(D6:D16,L6:L16)</f>
        <v>0</v>
      </c>
      <c r="E17" s="22">
        <f>SUMPRODUCT(E6:E16,L6:L16)</f>
        <v>0</v>
      </c>
      <c r="F17" s="8"/>
      <c r="G17" s="5"/>
    </row>
    <row r="18" spans="1:9" x14ac:dyDescent="0.15">
      <c r="B18" t="s">
        <v>39</v>
      </c>
      <c r="C18" s="23">
        <f>SUMPRODUCT(C6:C16,M6:M16)</f>
        <v>0</v>
      </c>
      <c r="D18" s="24">
        <f>SUMPRODUCT(D6:D16,M6:M16)</f>
        <v>0</v>
      </c>
      <c r="E18" s="24">
        <f>SUMPRODUCT(E6:E16,M6:M16)</f>
        <v>0</v>
      </c>
      <c r="F18" s="8"/>
      <c r="G18" s="5"/>
    </row>
    <row r="19" spans="1:9" x14ac:dyDescent="0.15">
      <c r="B19" s="5"/>
      <c r="F19" s="5"/>
    </row>
    <row r="20" spans="1:9" x14ac:dyDescent="0.15">
      <c r="A20" t="s">
        <v>40</v>
      </c>
      <c r="C20" s="10">
        <f>SUM(C6:C16)</f>
        <v>0</v>
      </c>
      <c r="D20" s="11">
        <f t="shared" ref="D20:E20" si="1">SUM(D6:D16)</f>
        <v>0</v>
      </c>
      <c r="E20" s="12">
        <f t="shared" si="1"/>
        <v>0</v>
      </c>
    </row>
    <row r="21" spans="1:9" x14ac:dyDescent="0.15">
      <c r="A21" t="s">
        <v>41</v>
      </c>
      <c r="C21" s="4">
        <v>600</v>
      </c>
      <c r="D21" s="3">
        <v>600</v>
      </c>
      <c r="E21" s="6">
        <v>700</v>
      </c>
    </row>
    <row r="23" spans="1:9" x14ac:dyDescent="0.15">
      <c r="A23" t="s">
        <v>42</v>
      </c>
      <c r="C23" s="10">
        <f>C8</f>
        <v>0</v>
      </c>
      <c r="D23" s="11">
        <f t="shared" ref="D23:E23" si="2">D8</f>
        <v>0</v>
      </c>
      <c r="E23" s="12">
        <f t="shared" si="2"/>
        <v>0</v>
      </c>
    </row>
    <row r="24" spans="1:9" x14ac:dyDescent="0.15">
      <c r="A24" t="s">
        <v>43</v>
      </c>
      <c r="C24" s="4">
        <f>0.4*C21</f>
        <v>240</v>
      </c>
      <c r="D24" s="3">
        <f t="shared" ref="D24:E24" si="3">0.4*D21</f>
        <v>240</v>
      </c>
      <c r="E24" s="6">
        <f t="shared" si="3"/>
        <v>280</v>
      </c>
    </row>
    <row r="26" spans="1:9" x14ac:dyDescent="0.15">
      <c r="A26" s="3" t="s">
        <v>44</v>
      </c>
      <c r="B26" s="3" t="s">
        <v>49</v>
      </c>
      <c r="C26" s="3"/>
      <c r="D26" s="3"/>
      <c r="E26" s="3"/>
      <c r="F26" s="3" t="s">
        <v>50</v>
      </c>
      <c r="G26" t="s">
        <v>54</v>
      </c>
      <c r="H26" t="s">
        <v>49</v>
      </c>
      <c r="I26" t="s">
        <v>50</v>
      </c>
    </row>
    <row r="27" spans="1:9" x14ac:dyDescent="0.15">
      <c r="A27" t="s">
        <v>45</v>
      </c>
      <c r="B27" s="27">
        <f>H27-G27*(I27-H27)</f>
        <v>11.5</v>
      </c>
      <c r="C27" s="33">
        <f>SUMPRODUCT(C$6:C$16,$H$6:$H$16)/C$21</f>
        <v>0</v>
      </c>
      <c r="D27" s="34">
        <f t="shared" ref="D27:E27" si="4">SUMPRODUCT(D$6:D$16,$H$6:$H$16)/D$21</f>
        <v>0</v>
      </c>
      <c r="E27" s="35">
        <f t="shared" si="4"/>
        <v>0</v>
      </c>
      <c r="F27" s="27">
        <f>I27+G27*(I27-H27)</f>
        <v>12.5</v>
      </c>
      <c r="G27" s="27">
        <v>0</v>
      </c>
      <c r="H27" s="33">
        <v>11.5</v>
      </c>
      <c r="I27" s="35">
        <v>12.5</v>
      </c>
    </row>
    <row r="28" spans="1:9" x14ac:dyDescent="0.15">
      <c r="A28" t="s">
        <v>46</v>
      </c>
      <c r="B28" s="28">
        <f t="shared" ref="B28:B30" si="5">H28-G28*(I28-H28)</f>
        <v>7.4999999999999997E-3</v>
      </c>
      <c r="C28" s="2">
        <f>SUMPRODUCT(C$6:C$16,$I$6:$I$16)/C$21</f>
        <v>0</v>
      </c>
      <c r="D28" s="5">
        <f t="shared" ref="D28:E28" si="6">SUMPRODUCT(D$6:D$16,$I$6:$I$16)/D$21</f>
        <v>0</v>
      </c>
      <c r="E28" s="36">
        <f t="shared" si="6"/>
        <v>0</v>
      </c>
      <c r="F28" s="28">
        <f t="shared" ref="F28:F30" si="7">I28+G28*(I28-H28)</f>
        <v>0.01</v>
      </c>
      <c r="G28" s="28">
        <v>0</v>
      </c>
      <c r="H28" s="2">
        <v>7.4999999999999997E-3</v>
      </c>
      <c r="I28" s="36">
        <v>0.01</v>
      </c>
    </row>
    <row r="29" spans="1:9" x14ac:dyDescent="0.15">
      <c r="A29" t="s">
        <v>47</v>
      </c>
      <c r="B29" s="28">
        <f t="shared" si="5"/>
        <v>0</v>
      </c>
      <c r="C29" s="2">
        <f>SUMPRODUCT(C$6:C$16,$J$6:$J$16)/C$21</f>
        <v>0</v>
      </c>
      <c r="D29" s="5">
        <f t="shared" ref="D29:E29" si="8">SUMPRODUCT(D$6:D$16,$J$6:$J$16)/D$21</f>
        <v>0</v>
      </c>
      <c r="E29" s="36">
        <f t="shared" si="8"/>
        <v>0</v>
      </c>
      <c r="F29" s="28">
        <f t="shared" si="7"/>
        <v>4</v>
      </c>
      <c r="G29" s="28">
        <v>0</v>
      </c>
      <c r="H29" s="2">
        <v>0</v>
      </c>
      <c r="I29" s="36">
        <v>4</v>
      </c>
    </row>
    <row r="30" spans="1:9" x14ac:dyDescent="0.15">
      <c r="A30" s="6" t="s">
        <v>48</v>
      </c>
      <c r="B30" s="29">
        <f t="shared" si="5"/>
        <v>4.5</v>
      </c>
      <c r="C30" s="4">
        <f>SUMPRODUCT(C$6:C$16,$K$6:$K$16)/C$21</f>
        <v>0</v>
      </c>
      <c r="D30" s="3">
        <f>SUMPRODUCT(D$6:D$16,$K$6:$K$16)/D$21</f>
        <v>0</v>
      </c>
      <c r="E30" s="6">
        <f>SUMPRODUCT(E$6:E$16,$K$6:$K$16)/E$21</f>
        <v>0</v>
      </c>
      <c r="F30" s="29">
        <f t="shared" si="7"/>
        <v>5.5</v>
      </c>
      <c r="G30" s="29">
        <v>0</v>
      </c>
      <c r="H30" s="4">
        <v>4.5</v>
      </c>
      <c r="I30" s="6">
        <v>5.5</v>
      </c>
    </row>
  </sheetData>
  <phoneticPr fontId="8"/>
  <conditionalFormatting sqref="C6:E16">
    <cfRule type="colorScale" priority="1">
      <colorScale>
        <cfvo type="min"/>
        <cfvo type="max"/>
        <color rgb="FFFCFCFF"/>
        <color rgb="FF63BE7B"/>
      </colorScale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/>
  </sheetViews>
  <sheetFormatPr defaultColWidth="11" defaultRowHeight="14.25" x14ac:dyDescent="0.15"/>
  <cols>
    <col min="1" max="1" width="15.125" style="26" bestFit="1" customWidth="1"/>
    <col min="2" max="2" width="10.875" style="71"/>
  </cols>
  <sheetData>
    <row r="1" spans="1:2" x14ac:dyDescent="0.15">
      <c r="A1" s="26" t="s">
        <v>55</v>
      </c>
      <c r="B1" s="71" t="s">
        <v>56</v>
      </c>
    </row>
    <row r="2" spans="1:2" x14ac:dyDescent="0.15">
      <c r="A2" s="26">
        <v>1227560.0000000002</v>
      </c>
      <c r="B2" s="71">
        <v>0</v>
      </c>
    </row>
    <row r="3" spans="1:2" x14ac:dyDescent="0.15">
      <c r="A3" s="26">
        <v>1210000</v>
      </c>
      <c r="B3" s="71">
        <v>5.3830014224773105E-2</v>
      </c>
    </row>
    <row r="4" spans="1:2" x14ac:dyDescent="0.15">
      <c r="A4" s="26">
        <v>1190000</v>
      </c>
      <c r="B4" s="71">
        <v>0.16611009327112261</v>
      </c>
    </row>
    <row r="5" spans="1:2" x14ac:dyDescent="0.15">
      <c r="A5" s="26">
        <v>1170000</v>
      </c>
      <c r="B5" s="71">
        <v>0.34765572951094631</v>
      </c>
    </row>
    <row r="6" spans="1:2" x14ac:dyDescent="0.15">
      <c r="A6" s="26">
        <v>1150000</v>
      </c>
      <c r="B6" s="71">
        <v>0.53703007518737822</v>
      </c>
    </row>
    <row r="7" spans="1:2" x14ac:dyDescent="0.15">
      <c r="A7" s="26">
        <v>1130000</v>
      </c>
      <c r="B7" s="71">
        <v>0.84473684210527233</v>
      </c>
    </row>
    <row r="8" spans="1:2" x14ac:dyDescent="0.15">
      <c r="A8" s="26">
        <v>1110000</v>
      </c>
      <c r="B8" s="71">
        <v>1.7010267857110548</v>
      </c>
    </row>
  </sheetData>
  <phoneticPr fontId="8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workbookViewId="0">
      <pane ySplit="2" topLeftCell="A3" activePane="bottomLeft" state="frozen"/>
      <selection pane="bottomLeft"/>
    </sheetView>
  </sheetViews>
  <sheetFormatPr defaultColWidth="11" defaultRowHeight="14.25" x14ac:dyDescent="0.15"/>
  <cols>
    <col min="1" max="1" width="19.125" bestFit="1" customWidth="1"/>
    <col min="2" max="2" width="12.5" bestFit="1" customWidth="1"/>
    <col min="3" max="3" width="12.875" customWidth="1"/>
    <col min="4" max="4" width="17.125" bestFit="1" customWidth="1"/>
    <col min="5" max="5" width="13" customWidth="1"/>
    <col min="6" max="6" width="12.625" bestFit="1" customWidth="1"/>
    <col min="7" max="8" width="10.875" customWidth="1"/>
    <col min="9" max="9" width="9.5" customWidth="1"/>
    <col min="10" max="10" width="10.875" customWidth="1"/>
    <col min="11" max="12" width="10.125" customWidth="1"/>
    <col min="13" max="13" width="9" bestFit="1" customWidth="1"/>
  </cols>
  <sheetData>
    <row r="1" spans="1:13" x14ac:dyDescent="0.15">
      <c r="A1" t="s">
        <v>30</v>
      </c>
      <c r="B1" t="s">
        <v>51</v>
      </c>
      <c r="D1" t="s">
        <v>99</v>
      </c>
      <c r="G1" s="37"/>
      <c r="H1" s="37"/>
      <c r="I1" s="37"/>
      <c r="J1" s="37"/>
      <c r="K1" s="37"/>
      <c r="L1" s="37"/>
      <c r="M1" s="37"/>
    </row>
    <row r="2" spans="1:13" x14ac:dyDescent="0.15">
      <c r="A2" s="54">
        <f>SUM(C17:E18)</f>
        <v>0</v>
      </c>
      <c r="B2" s="26">
        <v>1170000</v>
      </c>
      <c r="D2" s="72">
        <v>0</v>
      </c>
      <c r="F2" s="7"/>
      <c r="G2" s="37"/>
      <c r="H2" s="37"/>
      <c r="I2" s="37"/>
      <c r="J2" s="37"/>
      <c r="K2" s="37"/>
      <c r="L2" s="37"/>
      <c r="M2" s="37"/>
    </row>
    <row r="3" spans="1:13" x14ac:dyDescent="0.15">
      <c r="G3" s="37"/>
      <c r="H3" s="37"/>
      <c r="I3" s="37"/>
      <c r="J3" s="37"/>
      <c r="K3" s="37"/>
      <c r="L3" s="37"/>
      <c r="M3" s="37"/>
    </row>
    <row r="4" spans="1:13" x14ac:dyDescent="0.15">
      <c r="A4" t="s">
        <v>31</v>
      </c>
      <c r="G4" s="37" t="s">
        <v>53</v>
      </c>
      <c r="H4" s="37"/>
      <c r="I4" s="37"/>
      <c r="J4" s="37"/>
      <c r="K4" s="37"/>
      <c r="L4" s="37"/>
      <c r="M4" s="37"/>
    </row>
    <row r="5" spans="1:13" ht="45" customHeight="1" x14ac:dyDescent="0.15">
      <c r="A5" s="3" t="s">
        <v>25</v>
      </c>
      <c r="B5" s="3" t="s">
        <v>26</v>
      </c>
      <c r="C5" s="4" t="s">
        <v>32</v>
      </c>
      <c r="D5" s="3" t="s">
        <v>33</v>
      </c>
      <c r="E5" s="3" t="s">
        <v>34</v>
      </c>
      <c r="F5" s="7" t="s">
        <v>35</v>
      </c>
      <c r="G5" s="38" t="s">
        <v>91</v>
      </c>
      <c r="H5" s="38" t="s">
        <v>27</v>
      </c>
      <c r="I5" s="38" t="s">
        <v>28</v>
      </c>
      <c r="J5" s="38" t="s">
        <v>93</v>
      </c>
      <c r="K5" s="38" t="s">
        <v>95</v>
      </c>
      <c r="L5" s="38" t="s">
        <v>97</v>
      </c>
      <c r="M5" s="38" t="s">
        <v>29</v>
      </c>
    </row>
    <row r="6" spans="1:13" x14ac:dyDescent="0.15">
      <c r="A6" t="s">
        <v>8</v>
      </c>
      <c r="B6" t="s">
        <v>1</v>
      </c>
      <c r="C6" s="10">
        <v>0</v>
      </c>
      <c r="D6" s="11">
        <v>0</v>
      </c>
      <c r="E6" s="11">
        <v>0</v>
      </c>
      <c r="F6" s="30">
        <f>SUM(C6:E6)</f>
        <v>0</v>
      </c>
      <c r="G6" s="39">
        <v>672</v>
      </c>
      <c r="H6" s="40">
        <v>10.5</v>
      </c>
      <c r="I6" s="41">
        <v>6.0000000000000001E-3</v>
      </c>
      <c r="J6" s="40">
        <v>3</v>
      </c>
      <c r="K6" s="40">
        <v>3</v>
      </c>
      <c r="L6" s="42">
        <v>500</v>
      </c>
      <c r="M6" s="43">
        <v>100</v>
      </c>
    </row>
    <row r="7" spans="1:13" x14ac:dyDescent="0.15">
      <c r="A7" t="s">
        <v>14</v>
      </c>
      <c r="B7" t="s">
        <v>2</v>
      </c>
      <c r="C7" s="8">
        <v>0</v>
      </c>
      <c r="D7" s="13">
        <v>0</v>
      </c>
      <c r="E7" s="13">
        <v>0</v>
      </c>
      <c r="F7" s="31">
        <f t="shared" ref="F7:F16" si="0">SUM(C7:E7)</f>
        <v>0</v>
      </c>
      <c r="G7" s="44">
        <v>400</v>
      </c>
      <c r="H7" s="45">
        <v>6.5</v>
      </c>
      <c r="I7" s="46">
        <v>1.4E-2</v>
      </c>
      <c r="J7" s="45">
        <v>7</v>
      </c>
      <c r="K7" s="45">
        <v>1</v>
      </c>
      <c r="L7" s="47">
        <v>310</v>
      </c>
      <c r="M7" s="48">
        <v>150</v>
      </c>
    </row>
    <row r="8" spans="1:13" x14ac:dyDescent="0.15">
      <c r="A8" t="s">
        <v>0</v>
      </c>
      <c r="B8" t="s">
        <v>17</v>
      </c>
      <c r="C8" s="8">
        <v>0</v>
      </c>
      <c r="D8" s="13">
        <v>0</v>
      </c>
      <c r="E8" s="13">
        <v>0</v>
      </c>
      <c r="F8" s="31">
        <f t="shared" si="0"/>
        <v>0</v>
      </c>
      <c r="G8" s="44">
        <v>1200</v>
      </c>
      <c r="H8" s="45">
        <v>12</v>
      </c>
      <c r="I8" s="46">
        <v>9.4999999999999998E-3</v>
      </c>
      <c r="J8" s="45">
        <v>3</v>
      </c>
      <c r="K8" s="45">
        <v>3</v>
      </c>
      <c r="L8" s="47">
        <v>750</v>
      </c>
      <c r="M8" s="48">
        <v>0</v>
      </c>
    </row>
    <row r="9" spans="1:13" x14ac:dyDescent="0.15">
      <c r="A9" t="s">
        <v>8</v>
      </c>
      <c r="B9" t="s">
        <v>20</v>
      </c>
      <c r="C9" s="8">
        <v>0</v>
      </c>
      <c r="D9" s="13">
        <v>0</v>
      </c>
      <c r="E9" s="13">
        <v>0</v>
      </c>
      <c r="F9" s="31">
        <f t="shared" si="0"/>
        <v>0</v>
      </c>
      <c r="G9" s="44">
        <v>168</v>
      </c>
      <c r="H9" s="45">
        <v>11</v>
      </c>
      <c r="I9" s="46">
        <v>0.01</v>
      </c>
      <c r="J9" s="45">
        <v>3</v>
      </c>
      <c r="K9" s="45">
        <v>5</v>
      </c>
      <c r="L9" s="47">
        <v>600</v>
      </c>
      <c r="M9" s="48">
        <v>60</v>
      </c>
    </row>
    <row r="10" spans="1:13" x14ac:dyDescent="0.15">
      <c r="A10" t="s">
        <v>12</v>
      </c>
      <c r="B10" t="s">
        <v>19</v>
      </c>
      <c r="C10" s="8">
        <v>0</v>
      </c>
      <c r="D10" s="13">
        <v>0</v>
      </c>
      <c r="E10" s="13">
        <v>0</v>
      </c>
      <c r="F10" s="31">
        <f t="shared" si="0"/>
        <v>0</v>
      </c>
      <c r="G10" s="44">
        <v>84</v>
      </c>
      <c r="H10" s="45">
        <v>12</v>
      </c>
      <c r="I10" s="46">
        <v>7.0000000000000001E-3</v>
      </c>
      <c r="J10" s="45">
        <v>1</v>
      </c>
      <c r="K10" s="45">
        <v>5</v>
      </c>
      <c r="L10" s="47">
        <v>600</v>
      </c>
      <c r="M10" s="48">
        <v>75</v>
      </c>
    </row>
    <row r="11" spans="1:13" x14ac:dyDescent="0.15">
      <c r="A11" t="s">
        <v>13</v>
      </c>
      <c r="B11" t="s">
        <v>18</v>
      </c>
      <c r="C11" s="8">
        <v>0</v>
      </c>
      <c r="D11" s="13">
        <v>0</v>
      </c>
      <c r="E11" s="13">
        <v>0</v>
      </c>
      <c r="F11" s="31">
        <f t="shared" si="0"/>
        <v>0</v>
      </c>
      <c r="G11" s="44">
        <v>210</v>
      </c>
      <c r="H11" s="45">
        <v>10</v>
      </c>
      <c r="I11" s="46">
        <v>7.0000000000000001E-3</v>
      </c>
      <c r="J11" s="45">
        <v>1</v>
      </c>
      <c r="K11" s="45">
        <v>5</v>
      </c>
      <c r="L11" s="47">
        <v>625</v>
      </c>
      <c r="M11" s="48">
        <v>50</v>
      </c>
    </row>
    <row r="12" spans="1:13" x14ac:dyDescent="0.15">
      <c r="A12" t="s">
        <v>16</v>
      </c>
      <c r="B12" t="s">
        <v>3</v>
      </c>
      <c r="C12" s="8">
        <v>0</v>
      </c>
      <c r="D12" s="13">
        <v>0</v>
      </c>
      <c r="E12" s="13">
        <v>0</v>
      </c>
      <c r="F12" s="31">
        <f t="shared" si="0"/>
        <v>0</v>
      </c>
      <c r="G12" s="44">
        <v>588</v>
      </c>
      <c r="H12" s="45">
        <v>9</v>
      </c>
      <c r="I12" s="46">
        <v>1.35E-2</v>
      </c>
      <c r="J12" s="45">
        <v>7</v>
      </c>
      <c r="K12" s="45">
        <v>3</v>
      </c>
      <c r="L12" s="47">
        <v>440</v>
      </c>
      <c r="M12" s="48">
        <v>120</v>
      </c>
    </row>
    <row r="13" spans="1:13" x14ac:dyDescent="0.15">
      <c r="A13" t="s">
        <v>10</v>
      </c>
      <c r="B13" t="s">
        <v>5</v>
      </c>
      <c r="C13" s="8">
        <v>0</v>
      </c>
      <c r="D13" s="13">
        <v>0</v>
      </c>
      <c r="E13" s="13">
        <v>0</v>
      </c>
      <c r="F13" s="31">
        <f t="shared" si="0"/>
        <v>0</v>
      </c>
      <c r="G13" s="44">
        <v>168</v>
      </c>
      <c r="H13" s="45">
        <v>15</v>
      </c>
      <c r="I13" s="46">
        <v>1.0999999999999999E-2</v>
      </c>
      <c r="J13" s="45">
        <v>4</v>
      </c>
      <c r="K13" s="45">
        <v>8</v>
      </c>
      <c r="L13" s="47">
        <v>600</v>
      </c>
      <c r="M13" s="48">
        <v>110</v>
      </c>
    </row>
    <row r="14" spans="1:13" x14ac:dyDescent="0.15">
      <c r="A14" t="s">
        <v>15</v>
      </c>
      <c r="B14" t="s">
        <v>4</v>
      </c>
      <c r="C14" s="8">
        <v>0</v>
      </c>
      <c r="D14" s="13">
        <v>0</v>
      </c>
      <c r="E14" s="13">
        <v>0</v>
      </c>
      <c r="F14" s="31">
        <f t="shared" si="0"/>
        <v>0</v>
      </c>
      <c r="G14" s="44">
        <v>300</v>
      </c>
      <c r="H14" s="45">
        <v>8</v>
      </c>
      <c r="I14" s="46">
        <v>1.2999999999999999E-2</v>
      </c>
      <c r="J14" s="45">
        <v>8</v>
      </c>
      <c r="K14" s="45">
        <v>3</v>
      </c>
      <c r="L14" s="47">
        <v>300</v>
      </c>
      <c r="M14" s="48">
        <v>90</v>
      </c>
    </row>
    <row r="15" spans="1:13" x14ac:dyDescent="0.15">
      <c r="A15" t="s">
        <v>11</v>
      </c>
      <c r="B15" t="s">
        <v>6</v>
      </c>
      <c r="C15" s="8">
        <v>0</v>
      </c>
      <c r="D15" s="13">
        <v>0</v>
      </c>
      <c r="E15" s="13">
        <v>0</v>
      </c>
      <c r="F15" s="31">
        <f t="shared" si="0"/>
        <v>0</v>
      </c>
      <c r="G15" s="44">
        <v>210</v>
      </c>
      <c r="H15" s="45">
        <v>13</v>
      </c>
      <c r="I15" s="46">
        <v>1.2999999999999999E-2</v>
      </c>
      <c r="J15" s="45">
        <v>3</v>
      </c>
      <c r="K15" s="45">
        <v>5</v>
      </c>
      <c r="L15" s="47">
        <v>460</v>
      </c>
      <c r="M15" s="48">
        <v>130</v>
      </c>
    </row>
    <row r="16" spans="1:13" ht="15" thickBot="1" x14ac:dyDescent="0.2">
      <c r="A16" s="18" t="s">
        <v>9</v>
      </c>
      <c r="B16" s="18" t="s">
        <v>7</v>
      </c>
      <c r="C16" s="19">
        <v>0</v>
      </c>
      <c r="D16" s="20">
        <v>0</v>
      </c>
      <c r="E16" s="20">
        <v>0</v>
      </c>
      <c r="F16" s="32">
        <f t="shared" si="0"/>
        <v>0</v>
      </c>
      <c r="G16" s="49">
        <v>180</v>
      </c>
      <c r="H16" s="50">
        <v>14</v>
      </c>
      <c r="I16" s="51">
        <v>5.0000000000000001E-3</v>
      </c>
      <c r="J16" s="50">
        <v>3</v>
      </c>
      <c r="K16" s="50">
        <v>9</v>
      </c>
      <c r="L16" s="52">
        <v>505</v>
      </c>
      <c r="M16" s="53">
        <v>115</v>
      </c>
    </row>
    <row r="17" spans="1:9" x14ac:dyDescent="0.15">
      <c r="A17" s="7" t="s">
        <v>37</v>
      </c>
      <c r="B17" t="s">
        <v>38</v>
      </c>
      <c r="C17" s="21">
        <f>SUMPRODUCT(C6:C16,L6:L16)</f>
        <v>0</v>
      </c>
      <c r="D17" s="22">
        <f>SUMPRODUCT(D6:D16,L6:L16)</f>
        <v>0</v>
      </c>
      <c r="E17" s="22">
        <f>SUMPRODUCT(E6:E16,L6:L16)</f>
        <v>0</v>
      </c>
      <c r="F17" s="8"/>
      <c r="G17" s="5"/>
    </row>
    <row r="18" spans="1:9" x14ac:dyDescent="0.15">
      <c r="B18" t="s">
        <v>39</v>
      </c>
      <c r="C18" s="23">
        <f>SUMPRODUCT(C6:C16,M6:M16)</f>
        <v>0</v>
      </c>
      <c r="D18" s="24">
        <f>SUMPRODUCT(D6:D16,M6:M16)</f>
        <v>0</v>
      </c>
      <c r="E18" s="24">
        <f>SUMPRODUCT(E6:E16,M6:M16)</f>
        <v>0</v>
      </c>
      <c r="F18" s="8"/>
      <c r="G18" s="5"/>
    </row>
    <row r="19" spans="1:9" x14ac:dyDescent="0.15">
      <c r="B19" s="5"/>
      <c r="F19" s="5"/>
    </row>
    <row r="20" spans="1:9" x14ac:dyDescent="0.15">
      <c r="A20" t="s">
        <v>40</v>
      </c>
      <c r="C20" s="10">
        <f>SUM(C6:C16)</f>
        <v>0</v>
      </c>
      <c r="D20" s="11">
        <f t="shared" ref="D20:E20" si="1">SUM(D6:D16)</f>
        <v>0</v>
      </c>
      <c r="E20" s="12">
        <f t="shared" si="1"/>
        <v>0</v>
      </c>
    </row>
    <row r="21" spans="1:9" x14ac:dyDescent="0.15">
      <c r="A21" t="s">
        <v>41</v>
      </c>
      <c r="C21" s="4">
        <v>600</v>
      </c>
      <c r="D21" s="3">
        <v>600</v>
      </c>
      <c r="E21" s="6">
        <v>700</v>
      </c>
    </row>
    <row r="23" spans="1:9" x14ac:dyDescent="0.15">
      <c r="A23" t="s">
        <v>42</v>
      </c>
      <c r="C23" s="10">
        <f>C8</f>
        <v>0</v>
      </c>
      <c r="D23" s="11">
        <f t="shared" ref="D23:E23" si="2">D8</f>
        <v>0</v>
      </c>
      <c r="E23" s="12">
        <f t="shared" si="2"/>
        <v>0</v>
      </c>
    </row>
    <row r="24" spans="1:9" x14ac:dyDescent="0.15">
      <c r="A24" t="s">
        <v>43</v>
      </c>
      <c r="C24" s="4">
        <f>0.4*C21</f>
        <v>240</v>
      </c>
      <c r="D24" s="3">
        <f t="shared" ref="D24:E24" si="3">0.4*D21</f>
        <v>240</v>
      </c>
      <c r="E24" s="6">
        <f t="shared" si="3"/>
        <v>280</v>
      </c>
    </row>
    <row r="26" spans="1:9" x14ac:dyDescent="0.15">
      <c r="A26" s="3" t="s">
        <v>44</v>
      </c>
      <c r="B26" s="3" t="s">
        <v>49</v>
      </c>
      <c r="C26" s="3"/>
      <c r="D26" s="3"/>
      <c r="E26" s="3"/>
      <c r="F26" s="3" t="s">
        <v>50</v>
      </c>
      <c r="G26" t="s">
        <v>54</v>
      </c>
      <c r="H26" t="s">
        <v>49</v>
      </c>
      <c r="I26" t="s">
        <v>50</v>
      </c>
    </row>
    <row r="27" spans="1:9" x14ac:dyDescent="0.15">
      <c r="A27" t="s">
        <v>45</v>
      </c>
      <c r="B27" s="27">
        <f>H27-G27*(I27-H27)</f>
        <v>11.5</v>
      </c>
      <c r="C27" s="33">
        <f>SUMPRODUCT(C$6:C$16,$H$6:$H$16)/C$21</f>
        <v>0</v>
      </c>
      <c r="D27" s="34">
        <f t="shared" ref="D27:E27" si="4">SUMPRODUCT(D$6:D$16,$H$6:$H$16)/D$21</f>
        <v>0</v>
      </c>
      <c r="E27" s="35">
        <f t="shared" si="4"/>
        <v>0</v>
      </c>
      <c r="F27" s="27">
        <f>I27+G27*(I27-H27)</f>
        <v>12.5</v>
      </c>
      <c r="G27" s="27">
        <v>0</v>
      </c>
      <c r="H27" s="33">
        <v>11.5</v>
      </c>
      <c r="I27" s="35">
        <v>12.5</v>
      </c>
    </row>
    <row r="28" spans="1:9" x14ac:dyDescent="0.15">
      <c r="A28" t="s">
        <v>46</v>
      </c>
      <c r="B28" s="28">
        <f t="shared" ref="B28:B30" si="5">H28-G28*(I28-H28)</f>
        <v>7.4999999999999997E-3</v>
      </c>
      <c r="C28" s="2">
        <f>SUMPRODUCT(C$6:C$16,$I$6:$I$16)/C$21</f>
        <v>0</v>
      </c>
      <c r="D28" s="5">
        <f t="shared" ref="D28:E28" si="6">SUMPRODUCT(D$6:D$16,$I$6:$I$16)/D$21</f>
        <v>0</v>
      </c>
      <c r="E28" s="36">
        <f t="shared" si="6"/>
        <v>0</v>
      </c>
      <c r="F28" s="28">
        <f t="shared" ref="F28:F30" si="7">I28+G28*(I28-H28)</f>
        <v>0.01</v>
      </c>
      <c r="G28" s="28">
        <v>0</v>
      </c>
      <c r="H28" s="2">
        <v>7.4999999999999997E-3</v>
      </c>
      <c r="I28" s="36">
        <v>0.01</v>
      </c>
    </row>
    <row r="29" spans="1:9" x14ac:dyDescent="0.15">
      <c r="A29" t="s">
        <v>47</v>
      </c>
      <c r="B29" s="28">
        <f t="shared" si="5"/>
        <v>0</v>
      </c>
      <c r="C29" s="2">
        <f>SUMPRODUCT(C$6:C$16,$J$6:$J$16)/C$21</f>
        <v>0</v>
      </c>
      <c r="D29" s="5">
        <f t="shared" ref="D29:E29" si="8">SUMPRODUCT(D$6:D$16,$J$6:$J$16)/D$21</f>
        <v>0</v>
      </c>
      <c r="E29" s="36">
        <f t="shared" si="8"/>
        <v>0</v>
      </c>
      <c r="F29" s="28">
        <f t="shared" si="7"/>
        <v>4</v>
      </c>
      <c r="G29" s="28">
        <v>0</v>
      </c>
      <c r="H29" s="2">
        <v>0</v>
      </c>
      <c r="I29" s="36">
        <v>4</v>
      </c>
    </row>
    <row r="30" spans="1:9" x14ac:dyDescent="0.15">
      <c r="A30" s="6" t="s">
        <v>48</v>
      </c>
      <c r="B30" s="29">
        <f t="shared" si="5"/>
        <v>4.5</v>
      </c>
      <c r="C30" s="4">
        <f>SUMPRODUCT(C$6:C$16,$K$6:$K$16)/C$21</f>
        <v>0</v>
      </c>
      <c r="D30" s="3">
        <f>SUMPRODUCT(D$6:D$16,$K$6:$K$16)/D$21</f>
        <v>0</v>
      </c>
      <c r="E30" s="6">
        <f>SUMPRODUCT(E$6:E$16,$K$6:$K$16)/E$21</f>
        <v>0</v>
      </c>
      <c r="F30" s="29">
        <f t="shared" si="7"/>
        <v>5.5</v>
      </c>
      <c r="G30" s="29">
        <v>0</v>
      </c>
      <c r="H30" s="4">
        <v>4.5</v>
      </c>
      <c r="I30" s="6">
        <v>5.5</v>
      </c>
    </row>
  </sheetData>
  <phoneticPr fontId="8"/>
  <conditionalFormatting sqref="C6:E16">
    <cfRule type="colorScale" priority="1">
      <colorScale>
        <cfvo type="min"/>
        <cfvo type="max"/>
        <color rgb="FFFCFCFF"/>
        <color rgb="FF63BE7B"/>
      </colorScale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"/>
  <sheetViews>
    <sheetView workbookViewId="0">
      <pane ySplit="2" topLeftCell="A3" activePane="bottomLeft" state="frozen"/>
      <selection pane="bottomLeft"/>
    </sheetView>
  </sheetViews>
  <sheetFormatPr defaultColWidth="11" defaultRowHeight="14.25" x14ac:dyDescent="0.15"/>
  <cols>
    <col min="1" max="1" width="19.125" bestFit="1" customWidth="1"/>
    <col min="2" max="2" width="9" bestFit="1" customWidth="1"/>
    <col min="3" max="3" width="12.875" customWidth="1"/>
    <col min="4" max="5" width="13" customWidth="1"/>
    <col min="6" max="6" width="12.625" bestFit="1" customWidth="1"/>
    <col min="7" max="8" width="10.875" customWidth="1"/>
    <col min="9" max="9" width="9.5" customWidth="1"/>
    <col min="10" max="10" width="10.875" customWidth="1"/>
    <col min="11" max="12" width="10.125" customWidth="1"/>
    <col min="13" max="13" width="9" bestFit="1" customWidth="1"/>
  </cols>
  <sheetData>
    <row r="1" spans="1:13" x14ac:dyDescent="0.15">
      <c r="A1" t="s">
        <v>30</v>
      </c>
      <c r="G1" s="37"/>
      <c r="H1" s="37"/>
      <c r="I1" s="37"/>
      <c r="J1" s="37"/>
      <c r="K1" s="37"/>
      <c r="L1" s="37"/>
      <c r="M1" s="37"/>
    </row>
    <row r="2" spans="1:13" x14ac:dyDescent="0.15">
      <c r="A2" s="54">
        <f>SUM(C17:E18)</f>
        <v>0</v>
      </c>
      <c r="F2" s="7"/>
      <c r="G2" s="37"/>
      <c r="H2" s="37"/>
      <c r="I2" s="37"/>
      <c r="J2" s="37"/>
      <c r="K2" s="37"/>
      <c r="L2" s="37"/>
      <c r="M2" s="37"/>
    </row>
    <row r="3" spans="1:13" x14ac:dyDescent="0.15">
      <c r="G3" s="37"/>
      <c r="H3" s="37"/>
      <c r="I3" s="37"/>
      <c r="J3" s="37"/>
      <c r="K3" s="37"/>
      <c r="L3" s="37"/>
      <c r="M3" s="37"/>
    </row>
    <row r="4" spans="1:13" x14ac:dyDescent="0.15">
      <c r="A4" t="s">
        <v>31</v>
      </c>
      <c r="G4" s="37" t="s">
        <v>53</v>
      </c>
      <c r="H4" s="37"/>
      <c r="I4" s="37"/>
      <c r="J4" s="37"/>
      <c r="K4" s="37"/>
      <c r="L4" s="37"/>
      <c r="M4" s="37"/>
    </row>
    <row r="5" spans="1:13" ht="50.25" customHeight="1" x14ac:dyDescent="0.15">
      <c r="A5" s="3" t="s">
        <v>25</v>
      </c>
      <c r="B5" s="3" t="s">
        <v>26</v>
      </c>
      <c r="C5" s="4" t="s">
        <v>32</v>
      </c>
      <c r="D5" s="3" t="s">
        <v>33</v>
      </c>
      <c r="E5" s="3" t="s">
        <v>34</v>
      </c>
      <c r="F5" s="7" t="s">
        <v>35</v>
      </c>
      <c r="G5" s="38" t="s">
        <v>91</v>
      </c>
      <c r="H5" s="38" t="s">
        <v>27</v>
      </c>
      <c r="I5" s="38" t="s">
        <v>28</v>
      </c>
      <c r="J5" s="38" t="s">
        <v>93</v>
      </c>
      <c r="K5" s="38" t="s">
        <v>95</v>
      </c>
      <c r="L5" s="38" t="s">
        <v>97</v>
      </c>
      <c r="M5" s="38" t="s">
        <v>29</v>
      </c>
    </row>
    <row r="6" spans="1:13" x14ac:dyDescent="0.15">
      <c r="A6" t="s">
        <v>8</v>
      </c>
      <c r="B6" t="s">
        <v>1</v>
      </c>
      <c r="C6" s="10">
        <v>0</v>
      </c>
      <c r="D6" s="11">
        <v>0</v>
      </c>
      <c r="E6" s="11">
        <v>0</v>
      </c>
      <c r="F6" s="30">
        <f>SUM(C6:E6)</f>
        <v>0</v>
      </c>
      <c r="G6" s="39">
        <v>672</v>
      </c>
      <c r="H6" s="40">
        <v>10.5</v>
      </c>
      <c r="I6" s="41">
        <v>6.0000000000000001E-3</v>
      </c>
      <c r="J6" s="40">
        <v>3</v>
      </c>
      <c r="K6" s="40">
        <v>3</v>
      </c>
      <c r="L6" s="42">
        <v>500</v>
      </c>
      <c r="M6" s="43">
        <v>100</v>
      </c>
    </row>
    <row r="7" spans="1:13" x14ac:dyDescent="0.15">
      <c r="A7" t="s">
        <v>14</v>
      </c>
      <c r="B7" t="s">
        <v>2</v>
      </c>
      <c r="C7" s="8">
        <v>0</v>
      </c>
      <c r="D7" s="13">
        <v>0</v>
      </c>
      <c r="E7" s="13">
        <v>0</v>
      </c>
      <c r="F7" s="31">
        <f t="shared" ref="F7:F16" si="0">SUM(C7:E7)</f>
        <v>0</v>
      </c>
      <c r="G7" s="44">
        <v>400</v>
      </c>
      <c r="H7" s="45">
        <v>6.5</v>
      </c>
      <c r="I7" s="46">
        <v>1.4E-2</v>
      </c>
      <c r="J7" s="45">
        <v>7</v>
      </c>
      <c r="K7" s="45">
        <v>1</v>
      </c>
      <c r="L7" s="47">
        <v>310</v>
      </c>
      <c r="M7" s="48">
        <v>150</v>
      </c>
    </row>
    <row r="8" spans="1:13" x14ac:dyDescent="0.15">
      <c r="A8" t="s">
        <v>0</v>
      </c>
      <c r="B8" t="s">
        <v>17</v>
      </c>
      <c r="C8" s="8">
        <v>0</v>
      </c>
      <c r="D8" s="13">
        <v>0</v>
      </c>
      <c r="E8" s="13">
        <v>0</v>
      </c>
      <c r="F8" s="31">
        <f t="shared" si="0"/>
        <v>0</v>
      </c>
      <c r="G8" s="44">
        <v>1200</v>
      </c>
      <c r="H8" s="45">
        <v>12</v>
      </c>
      <c r="I8" s="46">
        <v>9.4999999999999998E-3</v>
      </c>
      <c r="J8" s="45">
        <v>3</v>
      </c>
      <c r="K8" s="45">
        <v>3</v>
      </c>
      <c r="L8" s="47">
        <v>750</v>
      </c>
      <c r="M8" s="48">
        <v>0</v>
      </c>
    </row>
    <row r="9" spans="1:13" x14ac:dyDescent="0.15">
      <c r="A9" t="s">
        <v>8</v>
      </c>
      <c r="B9" t="s">
        <v>20</v>
      </c>
      <c r="C9" s="8">
        <v>0</v>
      </c>
      <c r="D9" s="13">
        <v>0</v>
      </c>
      <c r="E9" s="13">
        <v>0</v>
      </c>
      <c r="F9" s="31">
        <f t="shared" si="0"/>
        <v>0</v>
      </c>
      <c r="G9" s="44">
        <v>168</v>
      </c>
      <c r="H9" s="45">
        <v>11</v>
      </c>
      <c r="I9" s="46">
        <v>0.01</v>
      </c>
      <c r="J9" s="45">
        <v>3</v>
      </c>
      <c r="K9" s="45">
        <v>5</v>
      </c>
      <c r="L9" s="47">
        <v>600</v>
      </c>
      <c r="M9" s="48">
        <v>60</v>
      </c>
    </row>
    <row r="10" spans="1:13" x14ac:dyDescent="0.15">
      <c r="A10" t="s">
        <v>12</v>
      </c>
      <c r="B10" t="s">
        <v>19</v>
      </c>
      <c r="C10" s="8">
        <v>0</v>
      </c>
      <c r="D10" s="13">
        <v>0</v>
      </c>
      <c r="E10" s="13">
        <v>0</v>
      </c>
      <c r="F10" s="31">
        <f t="shared" si="0"/>
        <v>0</v>
      </c>
      <c r="G10" s="44">
        <v>84</v>
      </c>
      <c r="H10" s="45">
        <v>12</v>
      </c>
      <c r="I10" s="46">
        <v>7.0000000000000001E-3</v>
      </c>
      <c r="J10" s="45">
        <v>1</v>
      </c>
      <c r="K10" s="45">
        <v>5</v>
      </c>
      <c r="L10" s="47">
        <v>600</v>
      </c>
      <c r="M10" s="48">
        <v>75</v>
      </c>
    </row>
    <row r="11" spans="1:13" x14ac:dyDescent="0.15">
      <c r="A11" t="s">
        <v>13</v>
      </c>
      <c r="B11" t="s">
        <v>18</v>
      </c>
      <c r="C11" s="8">
        <v>0</v>
      </c>
      <c r="D11" s="13">
        <v>0</v>
      </c>
      <c r="E11" s="13">
        <v>0</v>
      </c>
      <c r="F11" s="31">
        <f t="shared" si="0"/>
        <v>0</v>
      </c>
      <c r="G11" s="44">
        <v>210</v>
      </c>
      <c r="H11" s="45">
        <v>10</v>
      </c>
      <c r="I11" s="46">
        <v>7.0000000000000001E-3</v>
      </c>
      <c r="J11" s="45">
        <v>1</v>
      </c>
      <c r="K11" s="45">
        <v>5</v>
      </c>
      <c r="L11" s="47">
        <v>625</v>
      </c>
      <c r="M11" s="48">
        <v>50</v>
      </c>
    </row>
    <row r="12" spans="1:13" x14ac:dyDescent="0.15">
      <c r="A12" t="s">
        <v>16</v>
      </c>
      <c r="B12" t="s">
        <v>3</v>
      </c>
      <c r="C12" s="8">
        <v>0</v>
      </c>
      <c r="D12" s="13">
        <v>0</v>
      </c>
      <c r="E12" s="13">
        <v>0</v>
      </c>
      <c r="F12" s="31">
        <f t="shared" si="0"/>
        <v>0</v>
      </c>
      <c r="G12" s="44">
        <v>588</v>
      </c>
      <c r="H12" s="45">
        <v>9</v>
      </c>
      <c r="I12" s="46">
        <v>1.35E-2</v>
      </c>
      <c r="J12" s="45">
        <v>7</v>
      </c>
      <c r="K12" s="45">
        <v>3</v>
      </c>
      <c r="L12" s="47">
        <v>440</v>
      </c>
      <c r="M12" s="48">
        <v>120</v>
      </c>
    </row>
    <row r="13" spans="1:13" x14ac:dyDescent="0.15">
      <c r="A13" t="s">
        <v>10</v>
      </c>
      <c r="B13" t="s">
        <v>5</v>
      </c>
      <c r="C13" s="8">
        <v>0</v>
      </c>
      <c r="D13" s="13">
        <v>0</v>
      </c>
      <c r="E13" s="13">
        <v>0</v>
      </c>
      <c r="F13" s="31">
        <f t="shared" si="0"/>
        <v>0</v>
      </c>
      <c r="G13" s="44">
        <v>168</v>
      </c>
      <c r="H13" s="45">
        <v>15</v>
      </c>
      <c r="I13" s="46">
        <v>1.0999999999999999E-2</v>
      </c>
      <c r="J13" s="45">
        <v>4</v>
      </c>
      <c r="K13" s="45">
        <v>8</v>
      </c>
      <c r="L13" s="47">
        <v>600</v>
      </c>
      <c r="M13" s="48">
        <v>110</v>
      </c>
    </row>
    <row r="14" spans="1:13" x14ac:dyDescent="0.15">
      <c r="A14" t="s">
        <v>15</v>
      </c>
      <c r="B14" t="s">
        <v>4</v>
      </c>
      <c r="C14" s="8">
        <v>0</v>
      </c>
      <c r="D14" s="13">
        <v>0</v>
      </c>
      <c r="E14" s="13">
        <v>0</v>
      </c>
      <c r="F14" s="31">
        <f t="shared" si="0"/>
        <v>0</v>
      </c>
      <c r="G14" s="44">
        <v>300</v>
      </c>
      <c r="H14" s="45">
        <v>8</v>
      </c>
      <c r="I14" s="46">
        <v>1.2999999999999999E-2</v>
      </c>
      <c r="J14" s="45">
        <v>8</v>
      </c>
      <c r="K14" s="45">
        <v>3</v>
      </c>
      <c r="L14" s="47">
        <v>300</v>
      </c>
      <c r="M14" s="48">
        <v>90</v>
      </c>
    </row>
    <row r="15" spans="1:13" x14ac:dyDescent="0.15">
      <c r="A15" t="s">
        <v>11</v>
      </c>
      <c r="B15" t="s">
        <v>6</v>
      </c>
      <c r="C15" s="8">
        <v>0</v>
      </c>
      <c r="D15" s="13">
        <v>0</v>
      </c>
      <c r="E15" s="13">
        <v>0</v>
      </c>
      <c r="F15" s="31">
        <f t="shared" si="0"/>
        <v>0</v>
      </c>
      <c r="G15" s="44">
        <v>210</v>
      </c>
      <c r="H15" s="45">
        <v>13</v>
      </c>
      <c r="I15" s="46">
        <v>1.2999999999999999E-2</v>
      </c>
      <c r="J15" s="45">
        <v>3</v>
      </c>
      <c r="K15" s="45">
        <v>5</v>
      </c>
      <c r="L15" s="47">
        <v>460</v>
      </c>
      <c r="M15" s="48">
        <v>130</v>
      </c>
    </row>
    <row r="16" spans="1:13" ht="15" thickBot="1" x14ac:dyDescent="0.2">
      <c r="A16" s="18" t="s">
        <v>9</v>
      </c>
      <c r="B16" s="18" t="s">
        <v>7</v>
      </c>
      <c r="C16" s="19">
        <v>0</v>
      </c>
      <c r="D16" s="20">
        <v>0</v>
      </c>
      <c r="E16" s="20">
        <v>0</v>
      </c>
      <c r="F16" s="32">
        <f t="shared" si="0"/>
        <v>0</v>
      </c>
      <c r="G16" s="49">
        <v>180</v>
      </c>
      <c r="H16" s="50">
        <v>14</v>
      </c>
      <c r="I16" s="51">
        <v>5.0000000000000001E-3</v>
      </c>
      <c r="J16" s="50">
        <v>3</v>
      </c>
      <c r="K16" s="50">
        <v>9</v>
      </c>
      <c r="L16" s="52">
        <v>505</v>
      </c>
      <c r="M16" s="53">
        <v>115</v>
      </c>
    </row>
    <row r="17" spans="1:7" x14ac:dyDescent="0.15">
      <c r="A17" s="7" t="s">
        <v>37</v>
      </c>
      <c r="B17" t="s">
        <v>38</v>
      </c>
      <c r="C17" s="21">
        <f>SUMPRODUCT(C6:C16,L6:L16)</f>
        <v>0</v>
      </c>
      <c r="D17" s="22">
        <f>SUMPRODUCT(D6:D16,L6:L16)</f>
        <v>0</v>
      </c>
      <c r="E17" s="22">
        <f>SUMPRODUCT(E6:E16,L6:L16)</f>
        <v>0</v>
      </c>
      <c r="F17" s="8"/>
      <c r="G17" s="5"/>
    </row>
    <row r="18" spans="1:7" x14ac:dyDescent="0.15">
      <c r="B18" t="s">
        <v>39</v>
      </c>
      <c r="C18" s="23">
        <f>SUMPRODUCT(C6:C16,M6:M16)</f>
        <v>0</v>
      </c>
      <c r="D18" s="24">
        <f>SUMPRODUCT(D6:D16,M6:M16)</f>
        <v>0</v>
      </c>
      <c r="E18" s="24">
        <f>SUMPRODUCT(E6:E16,M6:M16)</f>
        <v>0</v>
      </c>
      <c r="F18" s="8"/>
      <c r="G18" s="5"/>
    </row>
    <row r="19" spans="1:7" x14ac:dyDescent="0.15">
      <c r="B19" s="5"/>
      <c r="F19" s="5"/>
    </row>
    <row r="20" spans="1:7" x14ac:dyDescent="0.15">
      <c r="A20" t="s">
        <v>40</v>
      </c>
      <c r="C20" s="10">
        <f>SUM(C6:C16)</f>
        <v>0</v>
      </c>
      <c r="D20" s="11">
        <f t="shared" ref="D20:E20" si="1">SUM(D6:D16)</f>
        <v>0</v>
      </c>
      <c r="E20" s="12">
        <f t="shared" si="1"/>
        <v>0</v>
      </c>
    </row>
    <row r="21" spans="1:7" x14ac:dyDescent="0.15">
      <c r="A21" t="s">
        <v>41</v>
      </c>
      <c r="C21" s="4">
        <v>600</v>
      </c>
      <c r="D21" s="3">
        <v>600</v>
      </c>
      <c r="E21" s="6">
        <v>700</v>
      </c>
    </row>
    <row r="23" spans="1:7" x14ac:dyDescent="0.15">
      <c r="A23" t="s">
        <v>42</v>
      </c>
      <c r="C23" s="10">
        <f>C8</f>
        <v>0</v>
      </c>
      <c r="D23" s="11">
        <f t="shared" ref="D23:E23" si="2">D8</f>
        <v>0</v>
      </c>
      <c r="E23" s="12">
        <f t="shared" si="2"/>
        <v>0</v>
      </c>
    </row>
    <row r="24" spans="1:7" x14ac:dyDescent="0.15">
      <c r="A24" t="s">
        <v>43</v>
      </c>
      <c r="C24" s="4">
        <f>0.4*C21</f>
        <v>240</v>
      </c>
      <c r="D24" s="3">
        <f t="shared" ref="D24:E24" si="3">0.4*D21</f>
        <v>240</v>
      </c>
      <c r="E24" s="6">
        <f t="shared" si="3"/>
        <v>280</v>
      </c>
    </row>
    <row r="26" spans="1:7" x14ac:dyDescent="0.15">
      <c r="A26" s="3" t="s">
        <v>44</v>
      </c>
      <c r="B26" s="3" t="s">
        <v>49</v>
      </c>
      <c r="C26" s="3"/>
      <c r="D26" s="3"/>
      <c r="E26" s="3"/>
      <c r="F26" s="3" t="s">
        <v>50</v>
      </c>
    </row>
    <row r="27" spans="1:7" x14ac:dyDescent="0.15">
      <c r="A27" t="s">
        <v>21</v>
      </c>
      <c r="B27" s="27">
        <v>11.5</v>
      </c>
      <c r="C27" s="33">
        <f>SUMPRODUCT(C$6:C$16,$H$6:$H$16)/C$21</f>
        <v>0</v>
      </c>
      <c r="D27" s="34">
        <f t="shared" ref="D27:E27" si="4">SUMPRODUCT(D$6:D$16,$H$6:$H$16)/D$21</f>
        <v>0</v>
      </c>
      <c r="E27" s="35">
        <f t="shared" si="4"/>
        <v>0</v>
      </c>
      <c r="F27" s="27">
        <v>12.5</v>
      </c>
    </row>
    <row r="28" spans="1:7" x14ac:dyDescent="0.15">
      <c r="A28" t="s">
        <v>22</v>
      </c>
      <c r="B28" s="28">
        <v>7.4999999999999997E-3</v>
      </c>
      <c r="C28" s="2">
        <f>SUMPRODUCT(C$6:C$16,$I$6:$I$16)/C$21</f>
        <v>0</v>
      </c>
      <c r="D28" s="5">
        <f t="shared" ref="D28:E28" si="5">SUMPRODUCT(D$6:D$16,$I$6:$I$16)/D$21</f>
        <v>0</v>
      </c>
      <c r="E28" s="36">
        <f t="shared" si="5"/>
        <v>0</v>
      </c>
      <c r="F28" s="28">
        <v>0.01</v>
      </c>
    </row>
    <row r="29" spans="1:7" x14ac:dyDescent="0.15">
      <c r="A29" t="s">
        <v>24</v>
      </c>
      <c r="B29" s="28">
        <v>0</v>
      </c>
      <c r="C29" s="2">
        <f>SUMPRODUCT(C$6:C$16,$J$6:$J$16)/C$21</f>
        <v>0</v>
      </c>
      <c r="D29" s="5">
        <f t="shared" ref="D29:E29" si="6">SUMPRODUCT(D$6:D$16,$J$6:$J$16)/D$21</f>
        <v>0</v>
      </c>
      <c r="E29" s="36">
        <f t="shared" si="6"/>
        <v>0</v>
      </c>
      <c r="F29" s="28">
        <v>4</v>
      </c>
    </row>
    <row r="30" spans="1:7" x14ac:dyDescent="0.15">
      <c r="A30" s="6" t="s">
        <v>23</v>
      </c>
      <c r="B30" s="29">
        <v>4.5</v>
      </c>
      <c r="C30" s="4">
        <f>SUMPRODUCT(C$6:C$16,$K$6:$K$16)/C$21</f>
        <v>0</v>
      </c>
      <c r="D30" s="3">
        <f>SUMPRODUCT(D$6:D$16,$K$6:$K$16)/D$21</f>
        <v>0</v>
      </c>
      <c r="E30" s="6">
        <f>SUMPRODUCT(E$6:E$16,$K$6:$K$16)/E$21</f>
        <v>0</v>
      </c>
      <c r="F30" s="29">
        <v>5.5</v>
      </c>
    </row>
    <row r="32" spans="1:7" x14ac:dyDescent="0.15">
      <c r="A32" t="s">
        <v>57</v>
      </c>
      <c r="F32" t="s">
        <v>58</v>
      </c>
    </row>
    <row r="33" spans="1:8" x14ac:dyDescent="0.15">
      <c r="A33" s="3" t="s">
        <v>25</v>
      </c>
      <c r="B33" s="3" t="s">
        <v>26</v>
      </c>
      <c r="C33" s="4" t="s">
        <v>32</v>
      </c>
      <c r="D33" s="3" t="s">
        <v>33</v>
      </c>
      <c r="E33" s="3" t="s">
        <v>34</v>
      </c>
      <c r="F33" s="2" t="s">
        <v>32</v>
      </c>
      <c r="G33" s="5" t="s">
        <v>33</v>
      </c>
      <c r="H33" s="5" t="s">
        <v>34</v>
      </c>
    </row>
    <row r="34" spans="1:8" x14ac:dyDescent="0.15">
      <c r="A34" t="s">
        <v>8</v>
      </c>
      <c r="B34" t="s">
        <v>1</v>
      </c>
      <c r="C34" s="10">
        <v>0</v>
      </c>
      <c r="D34" s="11">
        <v>0</v>
      </c>
      <c r="E34" s="12">
        <v>0</v>
      </c>
      <c r="F34" s="10">
        <f t="shared" ref="F34:F44" si="7">C34*$G6</f>
        <v>0</v>
      </c>
      <c r="G34" s="11">
        <f t="shared" ref="G34:G44" si="8">D34*$G6</f>
        <v>0</v>
      </c>
      <c r="H34" s="12">
        <f t="shared" ref="H34:H44" si="9">E34*$G6</f>
        <v>0</v>
      </c>
    </row>
    <row r="35" spans="1:8" x14ac:dyDescent="0.15">
      <c r="A35" t="s">
        <v>14</v>
      </c>
      <c r="B35" t="s">
        <v>2</v>
      </c>
      <c r="C35" s="8">
        <v>0</v>
      </c>
      <c r="D35" s="13">
        <v>0</v>
      </c>
      <c r="E35" s="14">
        <v>0</v>
      </c>
      <c r="F35" s="8">
        <f t="shared" si="7"/>
        <v>0</v>
      </c>
      <c r="G35" s="13">
        <f t="shared" si="8"/>
        <v>0</v>
      </c>
      <c r="H35" s="14">
        <f t="shared" si="9"/>
        <v>0</v>
      </c>
    </row>
    <row r="36" spans="1:8" x14ac:dyDescent="0.15">
      <c r="A36" t="s">
        <v>0</v>
      </c>
      <c r="B36" t="s">
        <v>17</v>
      </c>
      <c r="C36" s="8">
        <v>0</v>
      </c>
      <c r="D36" s="13">
        <v>0</v>
      </c>
      <c r="E36" s="14">
        <v>0</v>
      </c>
      <c r="F36" s="8">
        <f t="shared" si="7"/>
        <v>0</v>
      </c>
      <c r="G36" s="13">
        <f t="shared" si="8"/>
        <v>0</v>
      </c>
      <c r="H36" s="14">
        <f t="shared" si="9"/>
        <v>0</v>
      </c>
    </row>
    <row r="37" spans="1:8" x14ac:dyDescent="0.15">
      <c r="A37" t="s">
        <v>8</v>
      </c>
      <c r="B37" t="s">
        <v>20</v>
      </c>
      <c r="C37" s="8">
        <v>0</v>
      </c>
      <c r="D37" s="13">
        <v>0</v>
      </c>
      <c r="E37" s="14">
        <v>0</v>
      </c>
      <c r="F37" s="8">
        <f t="shared" si="7"/>
        <v>0</v>
      </c>
      <c r="G37" s="13">
        <f t="shared" si="8"/>
        <v>0</v>
      </c>
      <c r="H37" s="14">
        <f t="shared" si="9"/>
        <v>0</v>
      </c>
    </row>
    <row r="38" spans="1:8" x14ac:dyDescent="0.15">
      <c r="A38" t="s">
        <v>12</v>
      </c>
      <c r="B38" t="s">
        <v>19</v>
      </c>
      <c r="C38" s="8">
        <v>0</v>
      </c>
      <c r="D38" s="13">
        <v>0</v>
      </c>
      <c r="E38" s="14">
        <v>0</v>
      </c>
      <c r="F38" s="8">
        <f t="shared" si="7"/>
        <v>0</v>
      </c>
      <c r="G38" s="13">
        <f t="shared" si="8"/>
        <v>0</v>
      </c>
      <c r="H38" s="14">
        <f t="shared" si="9"/>
        <v>0</v>
      </c>
    </row>
    <row r="39" spans="1:8" x14ac:dyDescent="0.15">
      <c r="A39" t="s">
        <v>13</v>
      </c>
      <c r="B39" t="s">
        <v>18</v>
      </c>
      <c r="C39" s="8">
        <v>0</v>
      </c>
      <c r="D39" s="13">
        <v>0</v>
      </c>
      <c r="E39" s="14">
        <v>0</v>
      </c>
      <c r="F39" s="8">
        <f t="shared" si="7"/>
        <v>0</v>
      </c>
      <c r="G39" s="13">
        <f t="shared" si="8"/>
        <v>0</v>
      </c>
      <c r="H39" s="14">
        <f t="shared" si="9"/>
        <v>0</v>
      </c>
    </row>
    <row r="40" spans="1:8" x14ac:dyDescent="0.15">
      <c r="A40" t="s">
        <v>16</v>
      </c>
      <c r="B40" t="s">
        <v>3</v>
      </c>
      <c r="C40" s="8">
        <v>0</v>
      </c>
      <c r="D40" s="13">
        <v>0</v>
      </c>
      <c r="E40" s="14">
        <v>0</v>
      </c>
      <c r="F40" s="8">
        <f t="shared" si="7"/>
        <v>0</v>
      </c>
      <c r="G40" s="13">
        <f t="shared" si="8"/>
        <v>0</v>
      </c>
      <c r="H40" s="14">
        <f t="shared" si="9"/>
        <v>0</v>
      </c>
    </row>
    <row r="41" spans="1:8" x14ac:dyDescent="0.15">
      <c r="A41" t="s">
        <v>10</v>
      </c>
      <c r="B41" t="s">
        <v>5</v>
      </c>
      <c r="C41" s="8">
        <v>0</v>
      </c>
      <c r="D41" s="13">
        <v>0</v>
      </c>
      <c r="E41" s="14">
        <v>0</v>
      </c>
      <c r="F41" s="8">
        <f t="shared" si="7"/>
        <v>0</v>
      </c>
      <c r="G41" s="13">
        <f t="shared" si="8"/>
        <v>0</v>
      </c>
      <c r="H41" s="14">
        <f t="shared" si="9"/>
        <v>0</v>
      </c>
    </row>
    <row r="42" spans="1:8" x14ac:dyDescent="0.15">
      <c r="A42" t="s">
        <v>15</v>
      </c>
      <c r="B42" t="s">
        <v>4</v>
      </c>
      <c r="C42" s="8">
        <v>0</v>
      </c>
      <c r="D42" s="13">
        <v>0</v>
      </c>
      <c r="E42" s="14">
        <v>0</v>
      </c>
      <c r="F42" s="8">
        <f t="shared" si="7"/>
        <v>0</v>
      </c>
      <c r="G42" s="13">
        <f t="shared" si="8"/>
        <v>0</v>
      </c>
      <c r="H42" s="14">
        <f t="shared" si="9"/>
        <v>0</v>
      </c>
    </row>
    <row r="43" spans="1:8" x14ac:dyDescent="0.15">
      <c r="A43" t="s">
        <v>11</v>
      </c>
      <c r="B43" t="s">
        <v>6</v>
      </c>
      <c r="C43" s="8">
        <v>0</v>
      </c>
      <c r="D43" s="13">
        <v>0</v>
      </c>
      <c r="E43" s="14">
        <v>0</v>
      </c>
      <c r="F43" s="8">
        <f t="shared" si="7"/>
        <v>0</v>
      </c>
      <c r="G43" s="13">
        <f t="shared" si="8"/>
        <v>0</v>
      </c>
      <c r="H43" s="14">
        <f t="shared" si="9"/>
        <v>0</v>
      </c>
    </row>
    <row r="44" spans="1:8" ht="15" thickBot="1" x14ac:dyDescent="0.2">
      <c r="A44" s="18" t="s">
        <v>9</v>
      </c>
      <c r="B44" s="18" t="s">
        <v>7</v>
      </c>
      <c r="C44" s="19">
        <v>0</v>
      </c>
      <c r="D44" s="20">
        <v>0</v>
      </c>
      <c r="E44" s="74">
        <v>0</v>
      </c>
      <c r="F44" s="15">
        <f t="shared" si="7"/>
        <v>0</v>
      </c>
      <c r="G44" s="16">
        <f t="shared" si="8"/>
        <v>0</v>
      </c>
      <c r="H44" s="17">
        <f t="shared" si="9"/>
        <v>0</v>
      </c>
    </row>
    <row r="45" spans="1:8" x14ac:dyDescent="0.15">
      <c r="A45" s="7" t="s">
        <v>59</v>
      </c>
      <c r="C45" s="10">
        <f>SUM(C34:C44)</f>
        <v>0</v>
      </c>
      <c r="D45" s="11">
        <f>SUM(D34:D44)</f>
        <v>0</v>
      </c>
      <c r="E45" s="12">
        <f>SUM(E34:E44)</f>
        <v>0</v>
      </c>
    </row>
    <row r="46" spans="1:8" x14ac:dyDescent="0.15">
      <c r="A46" s="7" t="s">
        <v>60</v>
      </c>
      <c r="C46" s="4">
        <v>4</v>
      </c>
      <c r="D46" s="3">
        <v>4</v>
      </c>
      <c r="E46" s="6">
        <v>4</v>
      </c>
    </row>
  </sheetData>
  <phoneticPr fontId="8"/>
  <conditionalFormatting sqref="C6:E16">
    <cfRule type="colorScale" priority="3">
      <colorScale>
        <cfvo type="min"/>
        <cfvo type="max"/>
        <color rgb="FFFCFCFF"/>
        <color rgb="FF63BE7B"/>
      </colorScale>
    </cfRule>
  </conditionalFormatting>
  <conditionalFormatting sqref="C34:E44">
    <cfRule type="colorScale" priority="2">
      <colorScale>
        <cfvo type="min"/>
        <cfvo type="max"/>
        <color rgb="FFFCFCFF"/>
        <color rgb="FF63BE7B"/>
      </colorScale>
    </cfRule>
  </conditionalFormatting>
  <conditionalFormatting sqref="F34:H44">
    <cfRule type="colorScale" priority="1">
      <colorScale>
        <cfvo type="min"/>
        <cfvo type="max"/>
        <color rgb="FFFCFCFF"/>
        <color rgb="FF63BE7B"/>
      </colorScale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0"/>
  <sheetViews>
    <sheetView workbookViewId="0">
      <pane ySplit="2" topLeftCell="A3" activePane="bottomLeft" state="frozen"/>
      <selection pane="bottomLeft"/>
    </sheetView>
  </sheetViews>
  <sheetFormatPr defaultColWidth="11" defaultRowHeight="14.25" x14ac:dyDescent="0.15"/>
  <cols>
    <col min="1" max="1" width="25.875" bestFit="1" customWidth="1"/>
    <col min="2" max="2" width="12.875" bestFit="1" customWidth="1"/>
    <col min="3" max="3" width="12.875" customWidth="1"/>
    <col min="4" max="5" width="13" customWidth="1"/>
    <col min="6" max="6" width="12.625" bestFit="1" customWidth="1"/>
    <col min="7" max="8" width="10.875" customWidth="1"/>
    <col min="9" max="9" width="9.5" customWidth="1"/>
    <col min="10" max="10" width="10.875" customWidth="1"/>
    <col min="11" max="12" width="10.125" customWidth="1"/>
    <col min="13" max="13" width="9" bestFit="1" customWidth="1"/>
  </cols>
  <sheetData>
    <row r="1" spans="1:13" x14ac:dyDescent="0.15">
      <c r="A1" t="s">
        <v>30</v>
      </c>
      <c r="G1" s="37"/>
      <c r="H1" s="37"/>
      <c r="I1" s="37"/>
      <c r="J1" s="37"/>
      <c r="K1" s="37"/>
      <c r="L1" s="37"/>
      <c r="M1" s="37"/>
    </row>
    <row r="2" spans="1:13" x14ac:dyDescent="0.15">
      <c r="A2" s="54">
        <f>SUM(C17:E18)</f>
        <v>0</v>
      </c>
      <c r="F2" s="7"/>
      <c r="G2" s="37"/>
      <c r="H2" s="37"/>
      <c r="I2" s="37"/>
      <c r="J2" s="37"/>
      <c r="K2" s="37"/>
      <c r="L2" s="37"/>
      <c r="M2" s="37"/>
    </row>
    <row r="3" spans="1:13" x14ac:dyDescent="0.15">
      <c r="G3" s="37"/>
      <c r="H3" s="37"/>
      <c r="I3" s="37"/>
      <c r="J3" s="37"/>
      <c r="K3" s="37"/>
      <c r="L3" s="37"/>
      <c r="M3" s="37"/>
    </row>
    <row r="4" spans="1:13" x14ac:dyDescent="0.15">
      <c r="A4" t="s">
        <v>31</v>
      </c>
      <c r="G4" s="37" t="s">
        <v>53</v>
      </c>
      <c r="H4" s="37"/>
      <c r="I4" s="37"/>
      <c r="J4" s="37"/>
      <c r="K4" s="37"/>
      <c r="L4" s="37"/>
      <c r="M4" s="37"/>
    </row>
    <row r="5" spans="1:13" ht="47.25" customHeight="1" x14ac:dyDescent="0.15">
      <c r="A5" s="3" t="s">
        <v>25</v>
      </c>
      <c r="B5" s="3" t="s">
        <v>26</v>
      </c>
      <c r="C5" s="4" t="s">
        <v>32</v>
      </c>
      <c r="D5" s="3" t="s">
        <v>33</v>
      </c>
      <c r="E5" s="3" t="s">
        <v>34</v>
      </c>
      <c r="F5" s="7" t="s">
        <v>35</v>
      </c>
      <c r="G5" s="38" t="s">
        <v>91</v>
      </c>
      <c r="H5" s="38" t="s">
        <v>27</v>
      </c>
      <c r="I5" s="38" t="s">
        <v>28</v>
      </c>
      <c r="J5" s="38" t="s">
        <v>93</v>
      </c>
      <c r="K5" s="38" t="s">
        <v>95</v>
      </c>
      <c r="L5" s="38" t="s">
        <v>97</v>
      </c>
      <c r="M5" s="38" t="s">
        <v>29</v>
      </c>
    </row>
    <row r="6" spans="1:13" x14ac:dyDescent="0.15">
      <c r="A6" t="s">
        <v>8</v>
      </c>
      <c r="B6" t="s">
        <v>1</v>
      </c>
      <c r="C6" s="10">
        <v>0</v>
      </c>
      <c r="D6" s="11">
        <v>0</v>
      </c>
      <c r="E6" s="11">
        <v>0</v>
      </c>
      <c r="F6" s="30">
        <f>SUM(C6:E6)</f>
        <v>0</v>
      </c>
      <c r="G6" s="39">
        <v>672</v>
      </c>
      <c r="H6" s="40">
        <v>10.5</v>
      </c>
      <c r="I6" s="41">
        <v>6.0000000000000001E-3</v>
      </c>
      <c r="J6" s="40">
        <v>3</v>
      </c>
      <c r="K6" s="40">
        <v>3</v>
      </c>
      <c r="L6" s="42">
        <v>500</v>
      </c>
      <c r="M6" s="43">
        <v>100</v>
      </c>
    </row>
    <row r="7" spans="1:13" x14ac:dyDescent="0.15">
      <c r="A7" t="s">
        <v>14</v>
      </c>
      <c r="B7" t="s">
        <v>2</v>
      </c>
      <c r="C7" s="8">
        <v>0</v>
      </c>
      <c r="D7" s="13">
        <v>0</v>
      </c>
      <c r="E7" s="13">
        <v>0</v>
      </c>
      <c r="F7" s="31">
        <f t="shared" ref="F7:F16" si="0">SUM(C7:E7)</f>
        <v>0</v>
      </c>
      <c r="G7" s="44">
        <v>400</v>
      </c>
      <c r="H7" s="45">
        <v>6.5</v>
      </c>
      <c r="I7" s="46">
        <v>1.4E-2</v>
      </c>
      <c r="J7" s="45">
        <v>7</v>
      </c>
      <c r="K7" s="45">
        <v>1</v>
      </c>
      <c r="L7" s="47">
        <v>310</v>
      </c>
      <c r="M7" s="48">
        <v>150</v>
      </c>
    </row>
    <row r="8" spans="1:13" x14ac:dyDescent="0.15">
      <c r="A8" t="s">
        <v>0</v>
      </c>
      <c r="B8" t="s">
        <v>17</v>
      </c>
      <c r="C8" s="8">
        <v>0</v>
      </c>
      <c r="D8" s="13">
        <v>0</v>
      </c>
      <c r="E8" s="13">
        <v>0</v>
      </c>
      <c r="F8" s="31">
        <f t="shared" si="0"/>
        <v>0</v>
      </c>
      <c r="G8" s="44">
        <v>1200</v>
      </c>
      <c r="H8" s="45">
        <v>12</v>
      </c>
      <c r="I8" s="46">
        <v>9.4999999999999998E-3</v>
      </c>
      <c r="J8" s="45">
        <v>3</v>
      </c>
      <c r="K8" s="45">
        <v>3</v>
      </c>
      <c r="L8" s="47">
        <v>750</v>
      </c>
      <c r="M8" s="48">
        <v>0</v>
      </c>
    </row>
    <row r="9" spans="1:13" x14ac:dyDescent="0.15">
      <c r="A9" t="s">
        <v>8</v>
      </c>
      <c r="B9" t="s">
        <v>20</v>
      </c>
      <c r="C9" s="8">
        <v>0</v>
      </c>
      <c r="D9" s="13">
        <v>0</v>
      </c>
      <c r="E9" s="13">
        <v>0</v>
      </c>
      <c r="F9" s="31">
        <f t="shared" si="0"/>
        <v>0</v>
      </c>
      <c r="G9" s="44">
        <v>168</v>
      </c>
      <c r="H9" s="45">
        <v>11</v>
      </c>
      <c r="I9" s="46">
        <v>0.01</v>
      </c>
      <c r="J9" s="45">
        <v>3</v>
      </c>
      <c r="K9" s="45">
        <v>5</v>
      </c>
      <c r="L9" s="47">
        <v>600</v>
      </c>
      <c r="M9" s="48">
        <v>60</v>
      </c>
    </row>
    <row r="10" spans="1:13" x14ac:dyDescent="0.15">
      <c r="A10" t="s">
        <v>12</v>
      </c>
      <c r="B10" t="s">
        <v>19</v>
      </c>
      <c r="C10" s="8">
        <v>0</v>
      </c>
      <c r="D10" s="13">
        <v>0</v>
      </c>
      <c r="E10" s="13">
        <v>0</v>
      </c>
      <c r="F10" s="31">
        <f t="shared" si="0"/>
        <v>0</v>
      </c>
      <c r="G10" s="44">
        <v>84</v>
      </c>
      <c r="H10" s="45">
        <v>12</v>
      </c>
      <c r="I10" s="46">
        <v>7.0000000000000001E-3</v>
      </c>
      <c r="J10" s="45">
        <v>1</v>
      </c>
      <c r="K10" s="45">
        <v>5</v>
      </c>
      <c r="L10" s="47">
        <v>600</v>
      </c>
      <c r="M10" s="48">
        <v>75</v>
      </c>
    </row>
    <row r="11" spans="1:13" x14ac:dyDescent="0.15">
      <c r="A11" t="s">
        <v>13</v>
      </c>
      <c r="B11" t="s">
        <v>18</v>
      </c>
      <c r="C11" s="8">
        <v>0</v>
      </c>
      <c r="D11" s="13">
        <v>0</v>
      </c>
      <c r="E11" s="13">
        <v>0</v>
      </c>
      <c r="F11" s="31">
        <f t="shared" si="0"/>
        <v>0</v>
      </c>
      <c r="G11" s="44">
        <v>210</v>
      </c>
      <c r="H11" s="45">
        <v>10</v>
      </c>
      <c r="I11" s="46">
        <v>7.0000000000000001E-3</v>
      </c>
      <c r="J11" s="45">
        <v>1</v>
      </c>
      <c r="K11" s="45">
        <v>5</v>
      </c>
      <c r="L11" s="47">
        <v>625</v>
      </c>
      <c r="M11" s="48">
        <v>50</v>
      </c>
    </row>
    <row r="12" spans="1:13" x14ac:dyDescent="0.15">
      <c r="A12" t="s">
        <v>16</v>
      </c>
      <c r="B12" t="s">
        <v>3</v>
      </c>
      <c r="C12" s="8">
        <v>0</v>
      </c>
      <c r="D12" s="13">
        <v>0</v>
      </c>
      <c r="E12" s="13">
        <v>0</v>
      </c>
      <c r="F12" s="31">
        <f t="shared" si="0"/>
        <v>0</v>
      </c>
      <c r="G12" s="44">
        <v>588</v>
      </c>
      <c r="H12" s="45">
        <v>9</v>
      </c>
      <c r="I12" s="46">
        <v>1.35E-2</v>
      </c>
      <c r="J12" s="45">
        <v>7</v>
      </c>
      <c r="K12" s="45">
        <v>3</v>
      </c>
      <c r="L12" s="47">
        <v>440</v>
      </c>
      <c r="M12" s="48">
        <v>120</v>
      </c>
    </row>
    <row r="13" spans="1:13" x14ac:dyDescent="0.15">
      <c r="A13" t="s">
        <v>10</v>
      </c>
      <c r="B13" t="s">
        <v>5</v>
      </c>
      <c r="C13" s="8">
        <v>0</v>
      </c>
      <c r="D13" s="13">
        <v>0</v>
      </c>
      <c r="E13" s="13">
        <v>0</v>
      </c>
      <c r="F13" s="31">
        <f t="shared" si="0"/>
        <v>0</v>
      </c>
      <c r="G13" s="44">
        <v>168</v>
      </c>
      <c r="H13" s="45">
        <v>15</v>
      </c>
      <c r="I13" s="46">
        <v>1.0999999999999999E-2</v>
      </c>
      <c r="J13" s="45">
        <v>4</v>
      </c>
      <c r="K13" s="45">
        <v>8</v>
      </c>
      <c r="L13" s="47">
        <v>600</v>
      </c>
      <c r="M13" s="48">
        <v>110</v>
      </c>
    </row>
    <row r="14" spans="1:13" x14ac:dyDescent="0.15">
      <c r="A14" t="s">
        <v>15</v>
      </c>
      <c r="B14" t="s">
        <v>4</v>
      </c>
      <c r="C14" s="8">
        <v>0</v>
      </c>
      <c r="D14" s="13">
        <v>0</v>
      </c>
      <c r="E14" s="13">
        <v>0</v>
      </c>
      <c r="F14" s="31">
        <f t="shared" si="0"/>
        <v>0</v>
      </c>
      <c r="G14" s="44">
        <v>300</v>
      </c>
      <c r="H14" s="45">
        <v>8</v>
      </c>
      <c r="I14" s="46">
        <v>1.2999999999999999E-2</v>
      </c>
      <c r="J14" s="45">
        <v>8</v>
      </c>
      <c r="K14" s="45">
        <v>3</v>
      </c>
      <c r="L14" s="47">
        <v>300</v>
      </c>
      <c r="M14" s="48">
        <v>90</v>
      </c>
    </row>
    <row r="15" spans="1:13" x14ac:dyDescent="0.15">
      <c r="A15" t="s">
        <v>11</v>
      </c>
      <c r="B15" t="s">
        <v>6</v>
      </c>
      <c r="C15" s="8">
        <v>0</v>
      </c>
      <c r="D15" s="13">
        <v>0</v>
      </c>
      <c r="E15" s="13">
        <v>0</v>
      </c>
      <c r="F15" s="31">
        <f t="shared" si="0"/>
        <v>0</v>
      </c>
      <c r="G15" s="44">
        <v>210</v>
      </c>
      <c r="H15" s="45">
        <v>13</v>
      </c>
      <c r="I15" s="46">
        <v>1.2999999999999999E-2</v>
      </c>
      <c r="J15" s="45">
        <v>3</v>
      </c>
      <c r="K15" s="45">
        <v>5</v>
      </c>
      <c r="L15" s="47">
        <v>460</v>
      </c>
      <c r="M15" s="48">
        <v>130</v>
      </c>
    </row>
    <row r="16" spans="1:13" ht="15" thickBot="1" x14ac:dyDescent="0.2">
      <c r="A16" s="18" t="s">
        <v>9</v>
      </c>
      <c r="B16" s="18" t="s">
        <v>7</v>
      </c>
      <c r="C16" s="19">
        <v>0</v>
      </c>
      <c r="D16" s="20">
        <v>0</v>
      </c>
      <c r="E16" s="20">
        <v>0</v>
      </c>
      <c r="F16" s="32">
        <f t="shared" si="0"/>
        <v>0</v>
      </c>
      <c r="G16" s="49">
        <v>180</v>
      </c>
      <c r="H16" s="50">
        <v>14</v>
      </c>
      <c r="I16" s="51">
        <v>5.0000000000000001E-3</v>
      </c>
      <c r="J16" s="50">
        <v>3</v>
      </c>
      <c r="K16" s="50">
        <v>9</v>
      </c>
      <c r="L16" s="52">
        <v>505</v>
      </c>
      <c r="M16" s="53">
        <v>115</v>
      </c>
    </row>
    <row r="17" spans="1:13" x14ac:dyDescent="0.15">
      <c r="A17" s="7" t="s">
        <v>37</v>
      </c>
      <c r="B17" t="s">
        <v>38</v>
      </c>
      <c r="C17" s="21">
        <f>SUMPRODUCT(C6:C16,$L6:$L16)+20*SUM(C38:C48)</f>
        <v>0</v>
      </c>
      <c r="D17" s="21">
        <f t="shared" ref="D17:E17" si="1">SUMPRODUCT(D6:D16,$L6:$L16)+20*SUM(D38:D48)</f>
        <v>0</v>
      </c>
      <c r="E17" s="21">
        <f t="shared" si="1"/>
        <v>0</v>
      </c>
      <c r="F17" s="8"/>
      <c r="G17" s="5"/>
    </row>
    <row r="18" spans="1:13" x14ac:dyDescent="0.15">
      <c r="B18" t="s">
        <v>39</v>
      </c>
      <c r="C18" s="23">
        <f>SUMPRODUCT(C6:C16,$M6:$M16)</f>
        <v>0</v>
      </c>
      <c r="D18" s="23">
        <f t="shared" ref="D18:E18" si="2">SUMPRODUCT(D6:D16,$M6:$M16)</f>
        <v>0</v>
      </c>
      <c r="E18" s="23">
        <f t="shared" si="2"/>
        <v>0</v>
      </c>
      <c r="F18" s="8"/>
      <c r="G18" s="5"/>
    </row>
    <row r="19" spans="1:13" x14ac:dyDescent="0.15">
      <c r="B19" s="5"/>
      <c r="F19" s="5"/>
    </row>
    <row r="20" spans="1:13" x14ac:dyDescent="0.15">
      <c r="A20" t="s">
        <v>40</v>
      </c>
      <c r="C20" s="10">
        <f>SUM(C6:C16)</f>
        <v>0</v>
      </c>
      <c r="D20" s="11">
        <f t="shared" ref="D20:E20" si="3">SUM(D6:D16)</f>
        <v>0</v>
      </c>
      <c r="E20" s="12">
        <f t="shared" si="3"/>
        <v>0</v>
      </c>
    </row>
    <row r="21" spans="1:13" x14ac:dyDescent="0.15">
      <c r="A21" t="s">
        <v>41</v>
      </c>
      <c r="C21" s="4">
        <v>600</v>
      </c>
      <c r="D21" s="3">
        <v>600</v>
      </c>
      <c r="E21" s="6">
        <v>700</v>
      </c>
    </row>
    <row r="23" spans="1:13" x14ac:dyDescent="0.15">
      <c r="A23" t="s">
        <v>42</v>
      </c>
      <c r="C23" s="10">
        <f>C8</f>
        <v>0</v>
      </c>
      <c r="D23" s="11">
        <f t="shared" ref="D23:E23" si="4">D8</f>
        <v>0</v>
      </c>
      <c r="E23" s="12">
        <f t="shared" si="4"/>
        <v>0</v>
      </c>
    </row>
    <row r="24" spans="1:13" x14ac:dyDescent="0.15">
      <c r="A24" t="s">
        <v>43</v>
      </c>
      <c r="C24" s="4">
        <f>0.4*C21</f>
        <v>240</v>
      </c>
      <c r="D24" s="3">
        <f t="shared" ref="D24:E24" si="5">0.4*D21</f>
        <v>240</v>
      </c>
      <c r="E24" s="6">
        <f t="shared" si="5"/>
        <v>280</v>
      </c>
    </row>
    <row r="25" spans="1:13" x14ac:dyDescent="0.15">
      <c r="G25" t="s">
        <v>63</v>
      </c>
      <c r="K25" t="s">
        <v>64</v>
      </c>
    </row>
    <row r="26" spans="1:13" x14ac:dyDescent="0.15">
      <c r="A26" t="s">
        <v>61</v>
      </c>
      <c r="B26" t="s">
        <v>62</v>
      </c>
      <c r="C26" s="33">
        <v>0</v>
      </c>
      <c r="D26" s="34">
        <v>0</v>
      </c>
      <c r="E26" s="35">
        <v>0</v>
      </c>
      <c r="G26" s="33">
        <f t="shared" ref="G26:G36" si="6">C26*$G6</f>
        <v>0</v>
      </c>
      <c r="H26" s="34">
        <f t="shared" ref="H26:H36" si="7">D26*$G6</f>
        <v>0</v>
      </c>
      <c r="I26" s="35">
        <f t="shared" ref="I26:I36" si="8">E26*$G6</f>
        <v>0</v>
      </c>
      <c r="K26" s="33">
        <f t="shared" ref="K26:K36" si="9">C6-$G6*(1-C26)</f>
        <v>-672</v>
      </c>
      <c r="L26" s="34">
        <f t="shared" ref="L26:L36" si="10">D6-$G6*(1-D26)</f>
        <v>-672</v>
      </c>
      <c r="M26" s="35">
        <f t="shared" ref="M26:M36" si="11">E6-$G6*(1-E26)</f>
        <v>-672</v>
      </c>
    </row>
    <row r="27" spans="1:13" x14ac:dyDescent="0.15">
      <c r="C27" s="2">
        <v>0</v>
      </c>
      <c r="D27" s="5">
        <v>0</v>
      </c>
      <c r="E27" s="36">
        <v>0</v>
      </c>
      <c r="G27" s="2">
        <f t="shared" si="6"/>
        <v>0</v>
      </c>
      <c r="H27" s="5">
        <f t="shared" si="7"/>
        <v>0</v>
      </c>
      <c r="I27" s="36">
        <f t="shared" si="8"/>
        <v>0</v>
      </c>
      <c r="K27" s="2">
        <f t="shared" si="9"/>
        <v>-400</v>
      </c>
      <c r="L27" s="5">
        <f t="shared" si="10"/>
        <v>-400</v>
      </c>
      <c r="M27" s="36">
        <f t="shared" si="11"/>
        <v>-400</v>
      </c>
    </row>
    <row r="28" spans="1:13" x14ac:dyDescent="0.15">
      <c r="C28" s="2">
        <v>0</v>
      </c>
      <c r="D28" s="5">
        <v>0</v>
      </c>
      <c r="E28" s="36">
        <v>0</v>
      </c>
      <c r="G28" s="2">
        <f t="shared" si="6"/>
        <v>0</v>
      </c>
      <c r="H28" s="5">
        <f t="shared" si="7"/>
        <v>0</v>
      </c>
      <c r="I28" s="36">
        <f t="shared" si="8"/>
        <v>0</v>
      </c>
      <c r="K28" s="2">
        <f t="shared" si="9"/>
        <v>-1200</v>
      </c>
      <c r="L28" s="5">
        <f t="shared" si="10"/>
        <v>-1200</v>
      </c>
      <c r="M28" s="36">
        <f t="shared" si="11"/>
        <v>-1200</v>
      </c>
    </row>
    <row r="29" spans="1:13" x14ac:dyDescent="0.15">
      <c r="C29" s="2">
        <v>0</v>
      </c>
      <c r="D29" s="5">
        <v>0</v>
      </c>
      <c r="E29" s="36">
        <v>0</v>
      </c>
      <c r="G29" s="2">
        <f t="shared" si="6"/>
        <v>0</v>
      </c>
      <c r="H29" s="5">
        <f t="shared" si="7"/>
        <v>0</v>
      </c>
      <c r="I29" s="36">
        <f t="shared" si="8"/>
        <v>0</v>
      </c>
      <c r="K29" s="2">
        <f t="shared" si="9"/>
        <v>-168</v>
      </c>
      <c r="L29" s="5">
        <f t="shared" si="10"/>
        <v>-168</v>
      </c>
      <c r="M29" s="36">
        <f t="shared" si="11"/>
        <v>-168</v>
      </c>
    </row>
    <row r="30" spans="1:13" x14ac:dyDescent="0.15">
      <c r="C30" s="2">
        <v>0</v>
      </c>
      <c r="D30" s="5">
        <v>0</v>
      </c>
      <c r="E30" s="36">
        <v>0</v>
      </c>
      <c r="G30" s="2">
        <f t="shared" si="6"/>
        <v>0</v>
      </c>
      <c r="H30" s="5">
        <f t="shared" si="7"/>
        <v>0</v>
      </c>
      <c r="I30" s="36">
        <f t="shared" si="8"/>
        <v>0</v>
      </c>
      <c r="K30" s="2">
        <f t="shared" si="9"/>
        <v>-84</v>
      </c>
      <c r="L30" s="5">
        <f t="shared" si="10"/>
        <v>-84</v>
      </c>
      <c r="M30" s="36">
        <f t="shared" si="11"/>
        <v>-84</v>
      </c>
    </row>
    <row r="31" spans="1:13" x14ac:dyDescent="0.15">
      <c r="C31" s="2">
        <v>0</v>
      </c>
      <c r="D31" s="5">
        <v>0</v>
      </c>
      <c r="E31" s="36">
        <v>0</v>
      </c>
      <c r="G31" s="2">
        <f t="shared" si="6"/>
        <v>0</v>
      </c>
      <c r="H31" s="5">
        <f t="shared" si="7"/>
        <v>0</v>
      </c>
      <c r="I31" s="36">
        <f t="shared" si="8"/>
        <v>0</v>
      </c>
      <c r="K31" s="2">
        <f t="shared" si="9"/>
        <v>-210</v>
      </c>
      <c r="L31" s="5">
        <f t="shared" si="10"/>
        <v>-210</v>
      </c>
      <c r="M31" s="36">
        <f t="shared" si="11"/>
        <v>-210</v>
      </c>
    </row>
    <row r="32" spans="1:13" x14ac:dyDescent="0.15">
      <c r="C32" s="2">
        <v>0</v>
      </c>
      <c r="D32" s="5">
        <v>0</v>
      </c>
      <c r="E32" s="36">
        <v>0</v>
      </c>
      <c r="G32" s="2">
        <f t="shared" si="6"/>
        <v>0</v>
      </c>
      <c r="H32" s="5">
        <f t="shared" si="7"/>
        <v>0</v>
      </c>
      <c r="I32" s="36">
        <f t="shared" si="8"/>
        <v>0</v>
      </c>
      <c r="K32" s="2">
        <f t="shared" si="9"/>
        <v>-588</v>
      </c>
      <c r="L32" s="5">
        <f t="shared" si="10"/>
        <v>-588</v>
      </c>
      <c r="M32" s="36">
        <f t="shared" si="11"/>
        <v>-588</v>
      </c>
    </row>
    <row r="33" spans="2:13" x14ac:dyDescent="0.15">
      <c r="C33" s="2">
        <v>0</v>
      </c>
      <c r="D33" s="5">
        <v>0</v>
      </c>
      <c r="E33" s="36">
        <v>0</v>
      </c>
      <c r="G33" s="2">
        <f t="shared" si="6"/>
        <v>0</v>
      </c>
      <c r="H33" s="5">
        <f t="shared" si="7"/>
        <v>0</v>
      </c>
      <c r="I33" s="36">
        <f t="shared" si="8"/>
        <v>0</v>
      </c>
      <c r="K33" s="2">
        <f t="shared" si="9"/>
        <v>-168</v>
      </c>
      <c r="L33" s="5">
        <f t="shared" si="10"/>
        <v>-168</v>
      </c>
      <c r="M33" s="36">
        <f t="shared" si="11"/>
        <v>-168</v>
      </c>
    </row>
    <row r="34" spans="2:13" x14ac:dyDescent="0.15">
      <c r="C34" s="2">
        <v>0</v>
      </c>
      <c r="D34" s="5">
        <v>0</v>
      </c>
      <c r="E34" s="36">
        <v>0</v>
      </c>
      <c r="G34" s="2">
        <f t="shared" si="6"/>
        <v>0</v>
      </c>
      <c r="H34" s="5">
        <f t="shared" si="7"/>
        <v>0</v>
      </c>
      <c r="I34" s="36">
        <f t="shared" si="8"/>
        <v>0</v>
      </c>
      <c r="K34" s="2">
        <f t="shared" si="9"/>
        <v>-300</v>
      </c>
      <c r="L34" s="5">
        <f t="shared" si="10"/>
        <v>-300</v>
      </c>
      <c r="M34" s="36">
        <f t="shared" si="11"/>
        <v>-300</v>
      </c>
    </row>
    <row r="35" spans="2:13" x14ac:dyDescent="0.15">
      <c r="C35" s="2">
        <v>0</v>
      </c>
      <c r="D35" s="5">
        <v>0</v>
      </c>
      <c r="E35" s="36">
        <v>0</v>
      </c>
      <c r="G35" s="2">
        <f t="shared" si="6"/>
        <v>0</v>
      </c>
      <c r="H35" s="5">
        <f t="shared" si="7"/>
        <v>0</v>
      </c>
      <c r="I35" s="36">
        <f t="shared" si="8"/>
        <v>0</v>
      </c>
      <c r="K35" s="2">
        <f t="shared" si="9"/>
        <v>-210</v>
      </c>
      <c r="L35" s="5">
        <f t="shared" si="10"/>
        <v>-210</v>
      </c>
      <c r="M35" s="36">
        <f t="shared" si="11"/>
        <v>-210</v>
      </c>
    </row>
    <row r="36" spans="2:13" x14ac:dyDescent="0.15">
      <c r="C36" s="4">
        <v>0</v>
      </c>
      <c r="D36" s="3">
        <v>0</v>
      </c>
      <c r="E36" s="6">
        <v>0</v>
      </c>
      <c r="G36" s="4">
        <f t="shared" si="6"/>
        <v>0</v>
      </c>
      <c r="H36" s="3">
        <f t="shared" si="7"/>
        <v>0</v>
      </c>
      <c r="I36" s="6">
        <f t="shared" si="8"/>
        <v>0</v>
      </c>
      <c r="K36" s="4">
        <f t="shared" si="9"/>
        <v>-180</v>
      </c>
      <c r="L36" s="3">
        <f t="shared" si="10"/>
        <v>-180</v>
      </c>
      <c r="M36" s="6">
        <f t="shared" si="11"/>
        <v>-180</v>
      </c>
    </row>
    <row r="38" spans="2:13" x14ac:dyDescent="0.15">
      <c r="B38" t="s">
        <v>65</v>
      </c>
      <c r="C38" s="55">
        <v>0</v>
      </c>
      <c r="D38" s="56">
        <v>0</v>
      </c>
      <c r="E38" s="57">
        <v>0</v>
      </c>
      <c r="F38" t="s">
        <v>66</v>
      </c>
      <c r="G38" s="55">
        <f t="shared" ref="G38:G48" si="12">C6-C38</f>
        <v>0</v>
      </c>
      <c r="H38" s="56">
        <f t="shared" ref="H38:H48" si="13">D6-D38</f>
        <v>0</v>
      </c>
      <c r="I38" s="57">
        <f t="shared" ref="I38:I48" si="14">E6-E38</f>
        <v>0</v>
      </c>
    </row>
    <row r="39" spans="2:13" x14ac:dyDescent="0.15">
      <c r="C39" s="9">
        <v>0</v>
      </c>
      <c r="D39" s="58">
        <v>0</v>
      </c>
      <c r="E39" s="59">
        <v>0</v>
      </c>
      <c r="G39" s="9">
        <f t="shared" si="12"/>
        <v>0</v>
      </c>
      <c r="H39" s="58">
        <f t="shared" si="13"/>
        <v>0</v>
      </c>
      <c r="I39" s="59">
        <f t="shared" si="14"/>
        <v>0</v>
      </c>
    </row>
    <row r="40" spans="2:13" x14ac:dyDescent="0.15">
      <c r="C40" s="9">
        <v>0</v>
      </c>
      <c r="D40" s="58">
        <v>0</v>
      </c>
      <c r="E40" s="59">
        <v>0</v>
      </c>
      <c r="G40" s="9">
        <f t="shared" si="12"/>
        <v>0</v>
      </c>
      <c r="H40" s="58">
        <f t="shared" si="13"/>
        <v>0</v>
      </c>
      <c r="I40" s="59">
        <f t="shared" si="14"/>
        <v>0</v>
      </c>
    </row>
    <row r="41" spans="2:13" x14ac:dyDescent="0.15">
      <c r="C41" s="9">
        <v>0</v>
      </c>
      <c r="D41" s="58">
        <v>0</v>
      </c>
      <c r="E41" s="59">
        <v>0</v>
      </c>
      <c r="G41" s="9">
        <f t="shared" si="12"/>
        <v>0</v>
      </c>
      <c r="H41" s="58">
        <f t="shared" si="13"/>
        <v>0</v>
      </c>
      <c r="I41" s="59">
        <f t="shared" si="14"/>
        <v>0</v>
      </c>
    </row>
    <row r="42" spans="2:13" x14ac:dyDescent="0.15">
      <c r="C42" s="9">
        <v>0</v>
      </c>
      <c r="D42" s="58">
        <v>0</v>
      </c>
      <c r="E42" s="59">
        <v>0</v>
      </c>
      <c r="G42" s="9">
        <f t="shared" si="12"/>
        <v>0</v>
      </c>
      <c r="H42" s="58">
        <f t="shared" si="13"/>
        <v>0</v>
      </c>
      <c r="I42" s="59">
        <f t="shared" si="14"/>
        <v>0</v>
      </c>
    </row>
    <row r="43" spans="2:13" x14ac:dyDescent="0.15">
      <c r="C43" s="9">
        <v>0</v>
      </c>
      <c r="D43" s="58">
        <v>0</v>
      </c>
      <c r="E43" s="59">
        <v>0</v>
      </c>
      <c r="G43" s="9">
        <f t="shared" si="12"/>
        <v>0</v>
      </c>
      <c r="H43" s="58">
        <f t="shared" si="13"/>
        <v>0</v>
      </c>
      <c r="I43" s="59">
        <f t="shared" si="14"/>
        <v>0</v>
      </c>
    </row>
    <row r="44" spans="2:13" x14ac:dyDescent="0.15">
      <c r="C44" s="9">
        <v>0</v>
      </c>
      <c r="D44" s="58">
        <v>0</v>
      </c>
      <c r="E44" s="59">
        <v>0</v>
      </c>
      <c r="G44" s="9">
        <f t="shared" si="12"/>
        <v>0</v>
      </c>
      <c r="H44" s="58">
        <f t="shared" si="13"/>
        <v>0</v>
      </c>
      <c r="I44" s="59">
        <f t="shared" si="14"/>
        <v>0</v>
      </c>
    </row>
    <row r="45" spans="2:13" x14ac:dyDescent="0.15">
      <c r="C45" s="9">
        <v>0</v>
      </c>
      <c r="D45" s="58">
        <v>0</v>
      </c>
      <c r="E45" s="59">
        <v>0</v>
      </c>
      <c r="G45" s="9">
        <f t="shared" si="12"/>
        <v>0</v>
      </c>
      <c r="H45" s="58">
        <f t="shared" si="13"/>
        <v>0</v>
      </c>
      <c r="I45" s="59">
        <f t="shared" si="14"/>
        <v>0</v>
      </c>
    </row>
    <row r="46" spans="2:13" x14ac:dyDescent="0.15">
      <c r="C46" s="9">
        <v>0</v>
      </c>
      <c r="D46" s="58">
        <v>0</v>
      </c>
      <c r="E46" s="59">
        <v>0</v>
      </c>
      <c r="G46" s="9">
        <f t="shared" si="12"/>
        <v>0</v>
      </c>
      <c r="H46" s="58">
        <f t="shared" si="13"/>
        <v>0</v>
      </c>
      <c r="I46" s="59">
        <f t="shared" si="14"/>
        <v>0</v>
      </c>
    </row>
    <row r="47" spans="2:13" x14ac:dyDescent="0.15">
      <c r="C47" s="9">
        <v>0</v>
      </c>
      <c r="D47" s="58">
        <v>0</v>
      </c>
      <c r="E47" s="59">
        <v>0</v>
      </c>
      <c r="G47" s="9">
        <f t="shared" si="12"/>
        <v>0</v>
      </c>
      <c r="H47" s="58">
        <f t="shared" si="13"/>
        <v>0</v>
      </c>
      <c r="I47" s="59">
        <f t="shared" si="14"/>
        <v>0</v>
      </c>
    </row>
    <row r="48" spans="2:13" x14ac:dyDescent="0.15">
      <c r="C48" s="60">
        <v>0</v>
      </c>
      <c r="D48" s="61">
        <v>0</v>
      </c>
      <c r="E48" s="62">
        <v>0</v>
      </c>
      <c r="G48" s="60">
        <f t="shared" si="12"/>
        <v>0</v>
      </c>
      <c r="H48" s="61">
        <f t="shared" si="13"/>
        <v>0</v>
      </c>
      <c r="I48" s="62">
        <f t="shared" si="14"/>
        <v>0</v>
      </c>
    </row>
    <row r="50" spans="1:8" x14ac:dyDescent="0.15">
      <c r="A50" s="3" t="s">
        <v>44</v>
      </c>
      <c r="B50" s="3" t="s">
        <v>49</v>
      </c>
      <c r="C50" s="5"/>
      <c r="D50" s="3"/>
      <c r="E50" s="5"/>
      <c r="F50" s="3" t="s">
        <v>50</v>
      </c>
    </row>
    <row r="51" spans="1:8" x14ac:dyDescent="0.15">
      <c r="A51" t="s">
        <v>45</v>
      </c>
      <c r="B51" s="33">
        <v>11.5</v>
      </c>
      <c r="C51" s="33">
        <f>(SUMPRODUCT(G38:G48,$H6:$H16)+SUMPRODUCT(C38:C48,$H6:$H16)*1.25)/C21</f>
        <v>0</v>
      </c>
      <c r="D51" s="34">
        <f>(SUMPRODUCT(H38:H48,$H6:$H16)+SUMPRODUCT(D38:D48,$H6:$H16)*1.25)/D21</f>
        <v>0</v>
      </c>
      <c r="E51" s="35">
        <f>(SUMPRODUCT(I38:I48,$H6:$H16)+SUMPRODUCT(E38:E48,$H6:$H16)*1.25)/E21</f>
        <v>0</v>
      </c>
      <c r="F51" s="35">
        <v>12.5</v>
      </c>
    </row>
    <row r="52" spans="1:8" x14ac:dyDescent="0.15">
      <c r="A52" t="s">
        <v>46</v>
      </c>
      <c r="B52" s="2">
        <v>7.4999999999999997E-3</v>
      </c>
      <c r="C52" s="2">
        <f>(SUMPRODUCT(G38:G48,$I6:$I16)+SUMPRODUCT(C38:C48,$I6:$I16)*0.8)/C21</f>
        <v>0</v>
      </c>
      <c r="D52" s="5">
        <f>(SUMPRODUCT(H38:H48,$I6:$I16)+SUMPRODUCT(D38:D48,$I6:$I16)*0.8)/D21</f>
        <v>0</v>
      </c>
      <c r="E52" s="36">
        <f>(SUMPRODUCT(I38:I48,$I6:$I16)+SUMPRODUCT(E38:E48,$I6:$I16)*0.8)/E21</f>
        <v>0</v>
      </c>
      <c r="F52" s="36">
        <v>0.01</v>
      </c>
    </row>
    <row r="53" spans="1:8" x14ac:dyDescent="0.15">
      <c r="A53" t="s">
        <v>47</v>
      </c>
      <c r="B53" s="2">
        <v>0</v>
      </c>
      <c r="C53" s="2">
        <f>SUMPRODUCT(C$6:C$16,$J$6:$J$16)/C$21</f>
        <v>0</v>
      </c>
      <c r="D53" s="5">
        <f t="shared" ref="D53:E53" si="15">SUMPRODUCT(D$6:D$16,$J$6:$J$16)/D$21</f>
        <v>0</v>
      </c>
      <c r="E53" s="36">
        <f t="shared" si="15"/>
        <v>0</v>
      </c>
      <c r="F53" s="36">
        <v>4</v>
      </c>
    </row>
    <row r="54" spans="1:8" x14ac:dyDescent="0.15">
      <c r="A54" s="6" t="s">
        <v>48</v>
      </c>
      <c r="B54" s="4">
        <v>4.5</v>
      </c>
      <c r="C54" s="4">
        <f>SUMPRODUCT(C$6:C$16,$K$6:$K$16)/C$21</f>
        <v>0</v>
      </c>
      <c r="D54" s="3">
        <f>SUMPRODUCT(D$6:D$16,$K$6:$K$16)/D$21</f>
        <v>0</v>
      </c>
      <c r="E54" s="6">
        <f>SUMPRODUCT(E$6:E$16,$K$6:$K$16)/E$21</f>
        <v>0</v>
      </c>
      <c r="F54" s="6">
        <v>5.5</v>
      </c>
    </row>
    <row r="56" spans="1:8" x14ac:dyDescent="0.15">
      <c r="A56" t="s">
        <v>57</v>
      </c>
      <c r="F56" t="s">
        <v>58</v>
      </c>
    </row>
    <row r="57" spans="1:8" x14ac:dyDescent="0.15">
      <c r="A57" s="3" t="s">
        <v>25</v>
      </c>
      <c r="B57" s="3" t="s">
        <v>26</v>
      </c>
      <c r="C57" s="4" t="s">
        <v>32</v>
      </c>
      <c r="D57" s="3" t="s">
        <v>33</v>
      </c>
      <c r="E57" s="3" t="s">
        <v>34</v>
      </c>
      <c r="F57" s="2" t="s">
        <v>32</v>
      </c>
      <c r="G57" s="5" t="s">
        <v>33</v>
      </c>
      <c r="H57" s="5" t="s">
        <v>34</v>
      </c>
    </row>
    <row r="58" spans="1:8" x14ac:dyDescent="0.15">
      <c r="A58" t="s">
        <v>8</v>
      </c>
      <c r="B58" t="s">
        <v>1</v>
      </c>
      <c r="C58" s="10">
        <v>0</v>
      </c>
      <c r="D58" s="11">
        <v>0</v>
      </c>
      <c r="E58" s="11">
        <v>0</v>
      </c>
      <c r="F58" s="10">
        <f t="shared" ref="F58:F68" si="16">C58*$G6</f>
        <v>0</v>
      </c>
      <c r="G58" s="11">
        <f t="shared" ref="G58:G68" si="17">D58*$G6</f>
        <v>0</v>
      </c>
      <c r="H58" s="12">
        <f t="shared" ref="H58:H68" si="18">E58*$G6</f>
        <v>0</v>
      </c>
    </row>
    <row r="59" spans="1:8" x14ac:dyDescent="0.15">
      <c r="A59" t="s">
        <v>14</v>
      </c>
      <c r="B59" t="s">
        <v>2</v>
      </c>
      <c r="C59" s="8">
        <v>0</v>
      </c>
      <c r="D59" s="13">
        <v>0</v>
      </c>
      <c r="E59" s="13">
        <v>0</v>
      </c>
      <c r="F59" s="8">
        <f t="shared" si="16"/>
        <v>0</v>
      </c>
      <c r="G59" s="13">
        <f t="shared" si="17"/>
        <v>0</v>
      </c>
      <c r="H59" s="14">
        <f t="shared" si="18"/>
        <v>0</v>
      </c>
    </row>
    <row r="60" spans="1:8" x14ac:dyDescent="0.15">
      <c r="A60" t="s">
        <v>0</v>
      </c>
      <c r="B60" t="s">
        <v>17</v>
      </c>
      <c r="C60" s="8">
        <v>0</v>
      </c>
      <c r="D60" s="13">
        <v>0</v>
      </c>
      <c r="E60" s="13">
        <v>0</v>
      </c>
      <c r="F60" s="8">
        <f t="shared" si="16"/>
        <v>0</v>
      </c>
      <c r="G60" s="13">
        <f t="shared" si="17"/>
        <v>0</v>
      </c>
      <c r="H60" s="14">
        <f t="shared" si="18"/>
        <v>0</v>
      </c>
    </row>
    <row r="61" spans="1:8" x14ac:dyDescent="0.15">
      <c r="A61" t="s">
        <v>8</v>
      </c>
      <c r="B61" t="s">
        <v>20</v>
      </c>
      <c r="C61" s="8">
        <v>0</v>
      </c>
      <c r="D61" s="13">
        <v>0</v>
      </c>
      <c r="E61" s="13">
        <v>0</v>
      </c>
      <c r="F61" s="8">
        <f t="shared" si="16"/>
        <v>0</v>
      </c>
      <c r="G61" s="13">
        <f t="shared" si="17"/>
        <v>0</v>
      </c>
      <c r="H61" s="14">
        <f t="shared" si="18"/>
        <v>0</v>
      </c>
    </row>
    <row r="62" spans="1:8" x14ac:dyDescent="0.15">
      <c r="A62" t="s">
        <v>12</v>
      </c>
      <c r="B62" t="s">
        <v>19</v>
      </c>
      <c r="C62" s="8">
        <v>0</v>
      </c>
      <c r="D62" s="13">
        <v>0</v>
      </c>
      <c r="E62" s="13">
        <v>0</v>
      </c>
      <c r="F62" s="8">
        <f t="shared" si="16"/>
        <v>0</v>
      </c>
      <c r="G62" s="13">
        <f t="shared" si="17"/>
        <v>0</v>
      </c>
      <c r="H62" s="14">
        <f t="shared" si="18"/>
        <v>0</v>
      </c>
    </row>
    <row r="63" spans="1:8" x14ac:dyDescent="0.15">
      <c r="A63" t="s">
        <v>13</v>
      </c>
      <c r="B63" t="s">
        <v>18</v>
      </c>
      <c r="C63" s="8">
        <v>0</v>
      </c>
      <c r="D63" s="13">
        <v>0</v>
      </c>
      <c r="E63" s="13">
        <v>0</v>
      </c>
      <c r="F63" s="8">
        <f t="shared" si="16"/>
        <v>0</v>
      </c>
      <c r="G63" s="13">
        <f t="shared" si="17"/>
        <v>0</v>
      </c>
      <c r="H63" s="14">
        <f t="shared" si="18"/>
        <v>0</v>
      </c>
    </row>
    <row r="64" spans="1:8" x14ac:dyDescent="0.15">
      <c r="A64" t="s">
        <v>16</v>
      </c>
      <c r="B64" t="s">
        <v>3</v>
      </c>
      <c r="C64" s="8">
        <v>0</v>
      </c>
      <c r="D64" s="13">
        <v>0</v>
      </c>
      <c r="E64" s="13">
        <v>0</v>
      </c>
      <c r="F64" s="8">
        <f t="shared" si="16"/>
        <v>0</v>
      </c>
      <c r="G64" s="13">
        <f t="shared" si="17"/>
        <v>0</v>
      </c>
      <c r="H64" s="14">
        <f t="shared" si="18"/>
        <v>0</v>
      </c>
    </row>
    <row r="65" spans="1:8" x14ac:dyDescent="0.15">
      <c r="A65" t="s">
        <v>10</v>
      </c>
      <c r="B65" t="s">
        <v>5</v>
      </c>
      <c r="C65" s="8">
        <v>0</v>
      </c>
      <c r="D65" s="13">
        <v>0</v>
      </c>
      <c r="E65" s="13">
        <v>0</v>
      </c>
      <c r="F65" s="8">
        <f t="shared" si="16"/>
        <v>0</v>
      </c>
      <c r="G65" s="13">
        <f t="shared" si="17"/>
        <v>0</v>
      </c>
      <c r="H65" s="14">
        <f t="shared" si="18"/>
        <v>0</v>
      </c>
    </row>
    <row r="66" spans="1:8" x14ac:dyDescent="0.15">
      <c r="A66" t="s">
        <v>15</v>
      </c>
      <c r="B66" t="s">
        <v>4</v>
      </c>
      <c r="C66" s="8">
        <v>0</v>
      </c>
      <c r="D66" s="13">
        <v>0</v>
      </c>
      <c r="E66" s="13">
        <v>0</v>
      </c>
      <c r="F66" s="8">
        <f t="shared" si="16"/>
        <v>0</v>
      </c>
      <c r="G66" s="13">
        <f t="shared" si="17"/>
        <v>0</v>
      </c>
      <c r="H66" s="14">
        <f t="shared" si="18"/>
        <v>0</v>
      </c>
    </row>
    <row r="67" spans="1:8" x14ac:dyDescent="0.15">
      <c r="A67" t="s">
        <v>11</v>
      </c>
      <c r="B67" t="s">
        <v>6</v>
      </c>
      <c r="C67" s="8">
        <v>0</v>
      </c>
      <c r="D67" s="13">
        <v>0</v>
      </c>
      <c r="E67" s="13">
        <v>0</v>
      </c>
      <c r="F67" s="8">
        <f t="shared" si="16"/>
        <v>0</v>
      </c>
      <c r="G67" s="13">
        <f t="shared" si="17"/>
        <v>0</v>
      </c>
      <c r="H67" s="14">
        <f t="shared" si="18"/>
        <v>0</v>
      </c>
    </row>
    <row r="68" spans="1:8" ht="15" thickBot="1" x14ac:dyDescent="0.2">
      <c r="A68" s="18" t="s">
        <v>9</v>
      </c>
      <c r="B68" s="18" t="s">
        <v>7</v>
      </c>
      <c r="C68" s="19">
        <v>0</v>
      </c>
      <c r="D68" s="20">
        <v>0</v>
      </c>
      <c r="E68" s="20">
        <v>0</v>
      </c>
      <c r="F68" s="15">
        <f t="shared" si="16"/>
        <v>0</v>
      </c>
      <c r="G68" s="16">
        <f t="shared" si="17"/>
        <v>0</v>
      </c>
      <c r="H68" s="17">
        <f t="shared" si="18"/>
        <v>0</v>
      </c>
    </row>
    <row r="69" spans="1:8" x14ac:dyDescent="0.15">
      <c r="A69" s="7" t="s">
        <v>59</v>
      </c>
      <c r="C69" s="10">
        <f>SUM(C58:C68)</f>
        <v>0</v>
      </c>
      <c r="D69" s="11">
        <f>SUM(D58:D68)</f>
        <v>0</v>
      </c>
      <c r="E69" s="12">
        <f>SUM(E58:E68)</f>
        <v>0</v>
      </c>
    </row>
    <row r="70" spans="1:8" x14ac:dyDescent="0.15">
      <c r="A70" s="7" t="s">
        <v>60</v>
      </c>
      <c r="C70" s="4">
        <v>4</v>
      </c>
      <c r="D70" s="3">
        <v>4</v>
      </c>
      <c r="E70" s="6">
        <v>4</v>
      </c>
    </row>
  </sheetData>
  <phoneticPr fontId="8"/>
  <conditionalFormatting sqref="C6:E16">
    <cfRule type="colorScale" priority="5">
      <colorScale>
        <cfvo type="min"/>
        <cfvo type="max"/>
        <color rgb="FFFCFCFF"/>
        <color rgb="FF63BE7B"/>
      </colorScale>
    </cfRule>
  </conditionalFormatting>
  <conditionalFormatting sqref="C58:E68">
    <cfRule type="colorScale" priority="4">
      <colorScale>
        <cfvo type="min"/>
        <cfvo type="max"/>
        <color rgb="FFFCFCFF"/>
        <color rgb="FF63BE7B"/>
      </colorScale>
    </cfRule>
  </conditionalFormatting>
  <conditionalFormatting sqref="F58:H68">
    <cfRule type="colorScale" priority="3">
      <colorScale>
        <cfvo type="min"/>
        <cfvo type="max"/>
        <color rgb="FFFCFCFF"/>
        <color rgb="FF63BE7B"/>
      </colorScale>
    </cfRule>
  </conditionalFormatting>
  <conditionalFormatting sqref="K26:M36">
    <cfRule type="cellIs" dxfId="1" priority="2" operator="greaterThan">
      <formula>0</formula>
    </cfRule>
  </conditionalFormatting>
  <conditionalFormatting sqref="G26:I36">
    <cfRule type="cellIs" dxfId="0" priority="1" operator="greaterThan">
      <formula>0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workbookViewId="0"/>
  </sheetViews>
  <sheetFormatPr defaultColWidth="11" defaultRowHeight="14.25" x14ac:dyDescent="0.15"/>
  <cols>
    <col min="1" max="1" width="9" customWidth="1"/>
    <col min="3" max="3" width="13.5" customWidth="1"/>
  </cols>
  <sheetData>
    <row r="1" spans="1:13" x14ac:dyDescent="0.15">
      <c r="A1" s="39"/>
      <c r="B1" s="75"/>
      <c r="C1" s="39" t="s">
        <v>67</v>
      </c>
      <c r="D1" s="40"/>
      <c r="E1" s="40"/>
      <c r="F1" s="40"/>
      <c r="G1" s="40"/>
      <c r="H1" s="40"/>
      <c r="I1" s="75"/>
      <c r="J1" s="39" t="s">
        <v>68</v>
      </c>
      <c r="K1" s="40"/>
      <c r="L1" s="40"/>
      <c r="M1" s="75"/>
    </row>
    <row r="2" spans="1:13" ht="42.75" x14ac:dyDescent="0.15">
      <c r="A2" s="78" t="s">
        <v>25</v>
      </c>
      <c r="B2" s="80" t="s">
        <v>26</v>
      </c>
      <c r="C2" s="78" t="s">
        <v>90</v>
      </c>
      <c r="D2" s="79" t="s">
        <v>69</v>
      </c>
      <c r="E2" s="79" t="s">
        <v>70</v>
      </c>
      <c r="F2" s="79" t="s">
        <v>92</v>
      </c>
      <c r="G2" s="79" t="s">
        <v>94</v>
      </c>
      <c r="H2" s="79" t="s">
        <v>96</v>
      </c>
      <c r="I2" s="80" t="s">
        <v>71</v>
      </c>
      <c r="J2" s="78" t="s">
        <v>69</v>
      </c>
      <c r="K2" s="79" t="s">
        <v>70</v>
      </c>
      <c r="L2" s="79" t="s">
        <v>92</v>
      </c>
      <c r="M2" s="80" t="s">
        <v>94</v>
      </c>
    </row>
    <row r="3" spans="1:13" x14ac:dyDescent="0.15">
      <c r="A3" s="44" t="s">
        <v>8</v>
      </c>
      <c r="B3" s="45" t="s">
        <v>1</v>
      </c>
      <c r="C3" s="44">
        <v>672</v>
      </c>
      <c r="D3" s="45">
        <v>10.5</v>
      </c>
      <c r="E3" s="46">
        <v>6.0000000000000001E-3</v>
      </c>
      <c r="F3" s="45">
        <v>3</v>
      </c>
      <c r="G3" s="45">
        <v>3</v>
      </c>
      <c r="H3" s="66">
        <v>500</v>
      </c>
      <c r="I3" s="67">
        <v>100</v>
      </c>
      <c r="J3" s="44">
        <v>2</v>
      </c>
      <c r="K3" s="46">
        <v>1.1999999999999999E-3</v>
      </c>
      <c r="L3" s="45">
        <v>0.7</v>
      </c>
      <c r="M3" s="76">
        <v>1</v>
      </c>
    </row>
    <row r="4" spans="1:13" x14ac:dyDescent="0.15">
      <c r="A4" s="44" t="s">
        <v>14</v>
      </c>
      <c r="B4" s="45" t="s">
        <v>2</v>
      </c>
      <c r="C4" s="44">
        <v>400</v>
      </c>
      <c r="D4" s="45">
        <v>6.5</v>
      </c>
      <c r="E4" s="46">
        <v>1.4E-2</v>
      </c>
      <c r="F4" s="45">
        <v>7</v>
      </c>
      <c r="G4" s="45">
        <v>1</v>
      </c>
      <c r="H4" s="66">
        <v>310</v>
      </c>
      <c r="I4" s="67">
        <v>150</v>
      </c>
      <c r="J4" s="44">
        <v>1.1000000000000001</v>
      </c>
      <c r="K4" s="46">
        <v>8.9999999999999998E-4</v>
      </c>
      <c r="L4" s="45">
        <v>0.05</v>
      </c>
      <c r="M4" s="76">
        <v>1.3</v>
      </c>
    </row>
    <row r="5" spans="1:13" x14ac:dyDescent="0.15">
      <c r="A5" s="44" t="s">
        <v>0</v>
      </c>
      <c r="B5" s="45" t="s">
        <v>17</v>
      </c>
      <c r="C5" s="44">
        <v>1200</v>
      </c>
      <c r="D5" s="45">
        <v>12</v>
      </c>
      <c r="E5" s="46">
        <v>9.4999999999999998E-3</v>
      </c>
      <c r="F5" s="45">
        <v>3</v>
      </c>
      <c r="G5" s="45">
        <v>3</v>
      </c>
      <c r="H5" s="66">
        <v>750</v>
      </c>
      <c r="I5" s="67">
        <v>0</v>
      </c>
      <c r="J5" s="44">
        <v>0.2</v>
      </c>
      <c r="K5" s="46">
        <v>1.9E-3</v>
      </c>
      <c r="L5" s="45">
        <v>0.7</v>
      </c>
      <c r="M5" s="76">
        <v>1.4</v>
      </c>
    </row>
    <row r="6" spans="1:13" x14ac:dyDescent="0.15">
      <c r="A6" s="44" t="s">
        <v>8</v>
      </c>
      <c r="B6" s="45" t="s">
        <v>20</v>
      </c>
      <c r="C6" s="44">
        <v>168</v>
      </c>
      <c r="D6" s="45">
        <v>11</v>
      </c>
      <c r="E6" s="46">
        <v>0.01</v>
      </c>
      <c r="F6" s="45">
        <v>3</v>
      </c>
      <c r="G6" s="45">
        <v>5</v>
      </c>
      <c r="H6" s="66">
        <v>600</v>
      </c>
      <c r="I6" s="67">
        <v>60</v>
      </c>
      <c r="J6" s="44">
        <v>1</v>
      </c>
      <c r="K6" s="46">
        <v>1.8E-3</v>
      </c>
      <c r="L6" s="45">
        <v>0.9</v>
      </c>
      <c r="M6" s="76">
        <v>0.9</v>
      </c>
    </row>
    <row r="7" spans="1:13" x14ac:dyDescent="0.15">
      <c r="A7" s="44" t="s">
        <v>12</v>
      </c>
      <c r="B7" s="45" t="s">
        <v>19</v>
      </c>
      <c r="C7" s="44">
        <v>84</v>
      </c>
      <c r="D7" s="45">
        <v>12</v>
      </c>
      <c r="E7" s="46">
        <v>7.0000000000000001E-3</v>
      </c>
      <c r="F7" s="45">
        <v>1</v>
      </c>
      <c r="G7" s="45">
        <v>5</v>
      </c>
      <c r="H7" s="66">
        <v>600</v>
      </c>
      <c r="I7" s="67">
        <v>75</v>
      </c>
      <c r="J7" s="44">
        <v>1.3</v>
      </c>
      <c r="K7" s="46">
        <v>1.2999999999999999E-3</v>
      </c>
      <c r="L7" s="45">
        <v>0.6</v>
      </c>
      <c r="M7" s="76">
        <v>0.3</v>
      </c>
    </row>
    <row r="8" spans="1:13" x14ac:dyDescent="0.15">
      <c r="A8" s="44" t="s">
        <v>13</v>
      </c>
      <c r="B8" s="45" t="s">
        <v>18</v>
      </c>
      <c r="C8" s="44">
        <v>210</v>
      </c>
      <c r="D8" s="45">
        <v>10</v>
      </c>
      <c r="E8" s="46">
        <v>7.0000000000000001E-3</v>
      </c>
      <c r="F8" s="45">
        <v>1</v>
      </c>
      <c r="G8" s="45">
        <v>5</v>
      </c>
      <c r="H8" s="66">
        <v>625</v>
      </c>
      <c r="I8" s="67">
        <v>50</v>
      </c>
      <c r="J8" s="44">
        <v>1.4</v>
      </c>
      <c r="K8" s="46">
        <v>8.9999999999999998E-4</v>
      </c>
      <c r="L8" s="45">
        <v>0.4</v>
      </c>
      <c r="M8" s="76">
        <v>1</v>
      </c>
    </row>
    <row r="9" spans="1:13" x14ac:dyDescent="0.15">
      <c r="A9" s="44" t="s">
        <v>16</v>
      </c>
      <c r="B9" s="45" t="s">
        <v>3</v>
      </c>
      <c r="C9" s="44">
        <v>588</v>
      </c>
      <c r="D9" s="45">
        <v>9</v>
      </c>
      <c r="E9" s="46">
        <v>1.35E-2</v>
      </c>
      <c r="F9" s="45">
        <v>7</v>
      </c>
      <c r="G9" s="45">
        <v>3</v>
      </c>
      <c r="H9" s="66">
        <v>440</v>
      </c>
      <c r="I9" s="67">
        <v>120</v>
      </c>
      <c r="J9" s="44">
        <v>0.3</v>
      </c>
      <c r="K9" s="46">
        <v>1.9E-3</v>
      </c>
      <c r="L9" s="45">
        <v>0.2</v>
      </c>
      <c r="M9" s="76">
        <v>0.3</v>
      </c>
    </row>
    <row r="10" spans="1:13" x14ac:dyDescent="0.15">
      <c r="A10" s="44" t="s">
        <v>10</v>
      </c>
      <c r="B10" s="45" t="s">
        <v>5</v>
      </c>
      <c r="C10" s="44">
        <v>168</v>
      </c>
      <c r="D10" s="45">
        <v>15</v>
      </c>
      <c r="E10" s="46">
        <v>1.0999999999999999E-2</v>
      </c>
      <c r="F10" s="45">
        <v>4</v>
      </c>
      <c r="G10" s="45">
        <v>8</v>
      </c>
      <c r="H10" s="66">
        <v>600</v>
      </c>
      <c r="I10" s="67">
        <v>110</v>
      </c>
      <c r="J10" s="44">
        <v>0.8</v>
      </c>
      <c r="K10" s="46">
        <v>1.1999999999999999E-3</v>
      </c>
      <c r="L10" s="45">
        <v>0.4</v>
      </c>
      <c r="M10" s="76">
        <v>0.9</v>
      </c>
    </row>
    <row r="11" spans="1:13" x14ac:dyDescent="0.15">
      <c r="A11" s="44" t="s">
        <v>15</v>
      </c>
      <c r="B11" s="45" t="s">
        <v>4</v>
      </c>
      <c r="C11" s="44">
        <v>300</v>
      </c>
      <c r="D11" s="45">
        <v>8</v>
      </c>
      <c r="E11" s="46">
        <v>1.2999999999999999E-2</v>
      </c>
      <c r="F11" s="45">
        <v>8</v>
      </c>
      <c r="G11" s="45">
        <v>3</v>
      </c>
      <c r="H11" s="66">
        <v>300</v>
      </c>
      <c r="I11" s="67">
        <v>90</v>
      </c>
      <c r="J11" s="44">
        <v>1</v>
      </c>
      <c r="K11" s="46">
        <v>1.6999999999999999E-3</v>
      </c>
      <c r="L11" s="45">
        <v>0.5</v>
      </c>
      <c r="M11" s="76">
        <v>0.2</v>
      </c>
    </row>
    <row r="12" spans="1:13" x14ac:dyDescent="0.15">
      <c r="A12" s="44" t="s">
        <v>11</v>
      </c>
      <c r="B12" s="45" t="s">
        <v>6</v>
      </c>
      <c r="C12" s="44">
        <v>210</v>
      </c>
      <c r="D12" s="45">
        <v>13</v>
      </c>
      <c r="E12" s="46">
        <v>1.2999999999999999E-2</v>
      </c>
      <c r="F12" s="45">
        <v>3</v>
      </c>
      <c r="G12" s="45">
        <v>5</v>
      </c>
      <c r="H12" s="66">
        <v>460</v>
      </c>
      <c r="I12" s="67">
        <v>130</v>
      </c>
      <c r="J12" s="44">
        <v>0.9</v>
      </c>
      <c r="K12" s="46">
        <v>1.6999999999999999E-3</v>
      </c>
      <c r="L12" s="45">
        <v>0.7</v>
      </c>
      <c r="M12" s="76">
        <v>0.1</v>
      </c>
    </row>
    <row r="13" spans="1:13" x14ac:dyDescent="0.15">
      <c r="A13" s="49" t="s">
        <v>9</v>
      </c>
      <c r="B13" s="50" t="s">
        <v>7</v>
      </c>
      <c r="C13" s="49">
        <v>180</v>
      </c>
      <c r="D13" s="50">
        <v>14</v>
      </c>
      <c r="E13" s="51">
        <v>5.0000000000000001E-3</v>
      </c>
      <c r="F13" s="50">
        <v>3</v>
      </c>
      <c r="G13" s="50">
        <v>9</v>
      </c>
      <c r="H13" s="68">
        <v>505</v>
      </c>
      <c r="I13" s="69">
        <v>115</v>
      </c>
      <c r="J13" s="49">
        <v>0.6</v>
      </c>
      <c r="K13" s="51">
        <v>6.9999999999999999E-4</v>
      </c>
      <c r="L13" s="50">
        <v>0.9</v>
      </c>
      <c r="M13" s="77">
        <v>0.1</v>
      </c>
    </row>
  </sheetData>
  <phoneticPr fontId="8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93"/>
  <sheetViews>
    <sheetView zoomScaleNormal="100" workbookViewId="0">
      <pane ySplit="2" topLeftCell="A3" activePane="bottomLeft" state="frozen"/>
      <selection pane="bottomLeft"/>
    </sheetView>
  </sheetViews>
  <sheetFormatPr defaultColWidth="11" defaultRowHeight="14.25" x14ac:dyDescent="0.15"/>
  <cols>
    <col min="1" max="1" width="19.125" bestFit="1" customWidth="1"/>
    <col min="2" max="2" width="12.5" bestFit="1" customWidth="1"/>
    <col min="3" max="3" width="12.875" customWidth="1"/>
    <col min="4" max="4" width="17.125" bestFit="1" customWidth="1"/>
    <col min="5" max="5" width="13" customWidth="1"/>
    <col min="6" max="6" width="12.625" bestFit="1" customWidth="1"/>
    <col min="7" max="8" width="10.875" customWidth="1"/>
    <col min="9" max="9" width="9.5" customWidth="1"/>
    <col min="10" max="10" width="10.875" customWidth="1"/>
    <col min="11" max="12" width="10.125" customWidth="1"/>
    <col min="13" max="13" width="9" bestFit="1" customWidth="1"/>
  </cols>
  <sheetData>
    <row r="1" spans="1:17" x14ac:dyDescent="0.15">
      <c r="A1" t="s">
        <v>30</v>
      </c>
      <c r="B1" t="s">
        <v>51</v>
      </c>
      <c r="D1" t="s">
        <v>98</v>
      </c>
      <c r="G1" s="37"/>
      <c r="H1" s="37"/>
      <c r="I1" s="37"/>
      <c r="J1" s="37"/>
      <c r="K1" s="37"/>
      <c r="L1" s="37"/>
      <c r="M1" s="37"/>
      <c r="N1" s="44"/>
      <c r="O1" s="37"/>
      <c r="P1" s="37"/>
      <c r="Q1" s="37"/>
    </row>
    <row r="2" spans="1:17" x14ac:dyDescent="0.15">
      <c r="A2" s="54">
        <f>SUM(C17:E18)</f>
        <v>0</v>
      </c>
      <c r="B2" s="26">
        <v>1250000</v>
      </c>
      <c r="D2" s="72">
        <v>0</v>
      </c>
      <c r="F2" s="7"/>
      <c r="G2" s="37"/>
      <c r="H2" s="37"/>
      <c r="I2" s="37"/>
      <c r="J2" s="37"/>
      <c r="K2" s="37"/>
      <c r="L2" s="37"/>
      <c r="M2" s="37"/>
      <c r="N2" s="44"/>
      <c r="O2" s="37"/>
      <c r="P2" s="37"/>
      <c r="Q2" s="37"/>
    </row>
    <row r="3" spans="1:17" x14ac:dyDescent="0.15">
      <c r="G3" s="37"/>
      <c r="H3" s="37"/>
      <c r="I3" s="37"/>
      <c r="J3" s="37"/>
      <c r="K3" s="37"/>
      <c r="L3" s="37"/>
      <c r="M3" s="37"/>
      <c r="N3" s="44"/>
      <c r="O3" s="37"/>
      <c r="P3" s="37"/>
      <c r="Q3" s="37"/>
    </row>
    <row r="4" spans="1:17" x14ac:dyDescent="0.15">
      <c r="A4" t="s">
        <v>31</v>
      </c>
      <c r="G4" s="37" t="s">
        <v>53</v>
      </c>
      <c r="H4" s="37"/>
      <c r="I4" s="37"/>
      <c r="J4" s="37"/>
      <c r="K4" s="37"/>
      <c r="L4" s="37"/>
      <c r="M4" s="37"/>
      <c r="N4" s="44" t="s">
        <v>72</v>
      </c>
      <c r="O4" s="37"/>
      <c r="P4" s="37"/>
      <c r="Q4" s="37"/>
    </row>
    <row r="5" spans="1:17" ht="29.1" customHeight="1" x14ac:dyDescent="0.15">
      <c r="A5" s="3" t="s">
        <v>25</v>
      </c>
      <c r="B5" s="3" t="s">
        <v>26</v>
      </c>
      <c r="C5" s="4" t="s">
        <v>32</v>
      </c>
      <c r="D5" s="3" t="s">
        <v>33</v>
      </c>
      <c r="E5" s="3" t="s">
        <v>34</v>
      </c>
      <c r="F5" s="7" t="s">
        <v>35</v>
      </c>
      <c r="G5" s="38" t="s">
        <v>91</v>
      </c>
      <c r="H5" s="38" t="s">
        <v>27</v>
      </c>
      <c r="I5" s="38" t="s">
        <v>28</v>
      </c>
      <c r="J5" s="38" t="s">
        <v>93</v>
      </c>
      <c r="K5" s="38" t="s">
        <v>95</v>
      </c>
      <c r="L5" s="38" t="s">
        <v>97</v>
      </c>
      <c r="M5" s="38" t="s">
        <v>29</v>
      </c>
      <c r="N5" s="78" t="s">
        <v>69</v>
      </c>
      <c r="O5" s="79" t="s">
        <v>70</v>
      </c>
      <c r="P5" s="79" t="s">
        <v>92</v>
      </c>
      <c r="Q5" s="79" t="s">
        <v>94</v>
      </c>
    </row>
    <row r="6" spans="1:17" x14ac:dyDescent="0.15">
      <c r="A6" t="s">
        <v>8</v>
      </c>
      <c r="B6" t="s">
        <v>1</v>
      </c>
      <c r="C6" s="10">
        <v>0</v>
      </c>
      <c r="D6" s="11">
        <v>0</v>
      </c>
      <c r="E6" s="11">
        <v>0</v>
      </c>
      <c r="F6" s="30">
        <f>SUM(C6:E6)</f>
        <v>0</v>
      </c>
      <c r="G6" s="39">
        <v>672</v>
      </c>
      <c r="H6" s="40">
        <v>10.5</v>
      </c>
      <c r="I6" s="41">
        <v>6.0000000000000001E-3</v>
      </c>
      <c r="J6" s="40">
        <v>3</v>
      </c>
      <c r="K6" s="40">
        <v>3</v>
      </c>
      <c r="L6" s="42">
        <v>500</v>
      </c>
      <c r="M6" s="43">
        <v>100</v>
      </c>
      <c r="N6" s="44">
        <v>2</v>
      </c>
      <c r="O6" s="46">
        <v>1.1999999999999999E-3</v>
      </c>
      <c r="P6" s="45">
        <v>0.7</v>
      </c>
      <c r="Q6" s="76">
        <v>1</v>
      </c>
    </row>
    <row r="7" spans="1:17" x14ac:dyDescent="0.15">
      <c r="A7" t="s">
        <v>14</v>
      </c>
      <c r="B7" t="s">
        <v>2</v>
      </c>
      <c r="C7" s="8">
        <v>0</v>
      </c>
      <c r="D7" s="13">
        <v>0</v>
      </c>
      <c r="E7" s="13">
        <v>0</v>
      </c>
      <c r="F7" s="31">
        <f t="shared" ref="F7:F16" si="0">SUM(C7:E7)</f>
        <v>0</v>
      </c>
      <c r="G7" s="44">
        <v>400</v>
      </c>
      <c r="H7" s="45">
        <v>6.5</v>
      </c>
      <c r="I7" s="46">
        <v>1.4E-2</v>
      </c>
      <c r="J7" s="45">
        <v>7</v>
      </c>
      <c r="K7" s="45">
        <v>1</v>
      </c>
      <c r="L7" s="47">
        <v>310</v>
      </c>
      <c r="M7" s="48">
        <v>150</v>
      </c>
      <c r="N7" s="44">
        <v>1.1000000000000001</v>
      </c>
      <c r="O7" s="46">
        <v>8.9999999999999998E-4</v>
      </c>
      <c r="P7" s="45">
        <v>0.05</v>
      </c>
      <c r="Q7" s="76">
        <v>1.3</v>
      </c>
    </row>
    <row r="8" spans="1:17" x14ac:dyDescent="0.15">
      <c r="A8" t="s">
        <v>0</v>
      </c>
      <c r="B8" t="s">
        <v>17</v>
      </c>
      <c r="C8" s="8">
        <v>0</v>
      </c>
      <c r="D8" s="13">
        <v>0</v>
      </c>
      <c r="E8" s="13">
        <v>0</v>
      </c>
      <c r="F8" s="31">
        <f t="shared" si="0"/>
        <v>0</v>
      </c>
      <c r="G8" s="44">
        <v>1200</v>
      </c>
      <c r="H8" s="45">
        <v>12</v>
      </c>
      <c r="I8" s="46">
        <v>9.4999999999999998E-3</v>
      </c>
      <c r="J8" s="45">
        <v>3</v>
      </c>
      <c r="K8" s="45">
        <v>3</v>
      </c>
      <c r="L8" s="47">
        <v>750</v>
      </c>
      <c r="M8" s="48">
        <v>0</v>
      </c>
      <c r="N8" s="44">
        <v>0.2</v>
      </c>
      <c r="O8" s="46">
        <v>1.9E-3</v>
      </c>
      <c r="P8" s="45">
        <v>0.7</v>
      </c>
      <c r="Q8" s="76">
        <v>1.4</v>
      </c>
    </row>
    <row r="9" spans="1:17" x14ac:dyDescent="0.15">
      <c r="A9" t="s">
        <v>8</v>
      </c>
      <c r="B9" t="s">
        <v>20</v>
      </c>
      <c r="C9" s="8">
        <v>0</v>
      </c>
      <c r="D9" s="13">
        <v>0</v>
      </c>
      <c r="E9" s="13">
        <v>0</v>
      </c>
      <c r="F9" s="31">
        <f t="shared" si="0"/>
        <v>0</v>
      </c>
      <c r="G9" s="44">
        <v>168</v>
      </c>
      <c r="H9" s="45">
        <v>11</v>
      </c>
      <c r="I9" s="46">
        <v>0.01</v>
      </c>
      <c r="J9" s="45">
        <v>3</v>
      </c>
      <c r="K9" s="45">
        <v>5</v>
      </c>
      <c r="L9" s="47">
        <v>600</v>
      </c>
      <c r="M9" s="48">
        <v>60</v>
      </c>
      <c r="N9" s="44">
        <v>1</v>
      </c>
      <c r="O9" s="46">
        <v>1.8E-3</v>
      </c>
      <c r="P9" s="45">
        <v>0.9</v>
      </c>
      <c r="Q9" s="76">
        <v>0.9</v>
      </c>
    </row>
    <row r="10" spans="1:17" x14ac:dyDescent="0.15">
      <c r="A10" t="s">
        <v>12</v>
      </c>
      <c r="B10" t="s">
        <v>19</v>
      </c>
      <c r="C10" s="8">
        <v>0</v>
      </c>
      <c r="D10" s="13">
        <v>0</v>
      </c>
      <c r="E10" s="13">
        <v>0</v>
      </c>
      <c r="F10" s="31">
        <f t="shared" si="0"/>
        <v>0</v>
      </c>
      <c r="G10" s="44">
        <v>84</v>
      </c>
      <c r="H10" s="45">
        <v>12</v>
      </c>
      <c r="I10" s="46">
        <v>7.0000000000000001E-3</v>
      </c>
      <c r="J10" s="45">
        <v>1</v>
      </c>
      <c r="K10" s="45">
        <v>5</v>
      </c>
      <c r="L10" s="47">
        <v>600</v>
      </c>
      <c r="M10" s="48">
        <v>75</v>
      </c>
      <c r="N10" s="44">
        <v>1.3</v>
      </c>
      <c r="O10" s="46">
        <v>1.2999999999999999E-3</v>
      </c>
      <c r="P10" s="45">
        <v>0.6</v>
      </c>
      <c r="Q10" s="76">
        <v>0.3</v>
      </c>
    </row>
    <row r="11" spans="1:17" x14ac:dyDescent="0.15">
      <c r="A11" t="s">
        <v>13</v>
      </c>
      <c r="B11" t="s">
        <v>18</v>
      </c>
      <c r="C11" s="8">
        <v>0</v>
      </c>
      <c r="D11" s="13">
        <v>0</v>
      </c>
      <c r="E11" s="13">
        <v>0</v>
      </c>
      <c r="F11" s="31">
        <f t="shared" si="0"/>
        <v>0</v>
      </c>
      <c r="G11" s="44">
        <v>210</v>
      </c>
      <c r="H11" s="45">
        <v>10</v>
      </c>
      <c r="I11" s="46">
        <v>7.0000000000000001E-3</v>
      </c>
      <c r="J11" s="45">
        <v>1</v>
      </c>
      <c r="K11" s="45">
        <v>5</v>
      </c>
      <c r="L11" s="47">
        <v>625</v>
      </c>
      <c r="M11" s="48">
        <v>50</v>
      </c>
      <c r="N11" s="44">
        <v>1.4</v>
      </c>
      <c r="O11" s="46">
        <v>8.9999999999999998E-4</v>
      </c>
      <c r="P11" s="45">
        <v>0.4</v>
      </c>
      <c r="Q11" s="76">
        <v>1</v>
      </c>
    </row>
    <row r="12" spans="1:17" x14ac:dyDescent="0.15">
      <c r="A12" t="s">
        <v>16</v>
      </c>
      <c r="B12" t="s">
        <v>3</v>
      </c>
      <c r="C12" s="8">
        <v>0</v>
      </c>
      <c r="D12" s="13">
        <v>0</v>
      </c>
      <c r="E12" s="13">
        <v>0</v>
      </c>
      <c r="F12" s="31">
        <f t="shared" si="0"/>
        <v>0</v>
      </c>
      <c r="G12" s="44">
        <v>588</v>
      </c>
      <c r="H12" s="45">
        <v>9</v>
      </c>
      <c r="I12" s="46">
        <v>1.35E-2</v>
      </c>
      <c r="J12" s="45">
        <v>7</v>
      </c>
      <c r="K12" s="45">
        <v>3</v>
      </c>
      <c r="L12" s="47">
        <v>440</v>
      </c>
      <c r="M12" s="48">
        <v>120</v>
      </c>
      <c r="N12" s="44">
        <v>0.3</v>
      </c>
      <c r="O12" s="46">
        <v>1.9E-3</v>
      </c>
      <c r="P12" s="45">
        <v>0.2</v>
      </c>
      <c r="Q12" s="76">
        <v>0.3</v>
      </c>
    </row>
    <row r="13" spans="1:17" x14ac:dyDescent="0.15">
      <c r="A13" t="s">
        <v>10</v>
      </c>
      <c r="B13" t="s">
        <v>5</v>
      </c>
      <c r="C13" s="8">
        <v>0</v>
      </c>
      <c r="D13" s="13">
        <v>0</v>
      </c>
      <c r="E13" s="13">
        <v>0</v>
      </c>
      <c r="F13" s="31">
        <f t="shared" si="0"/>
        <v>0</v>
      </c>
      <c r="G13" s="44">
        <v>168</v>
      </c>
      <c r="H13" s="45">
        <v>15</v>
      </c>
      <c r="I13" s="46">
        <v>1.0999999999999999E-2</v>
      </c>
      <c r="J13" s="45">
        <v>4</v>
      </c>
      <c r="K13" s="45">
        <v>8</v>
      </c>
      <c r="L13" s="47">
        <v>600</v>
      </c>
      <c r="M13" s="48">
        <v>110</v>
      </c>
      <c r="N13" s="44">
        <v>0.8</v>
      </c>
      <c r="O13" s="46">
        <v>1.1999999999999999E-3</v>
      </c>
      <c r="P13" s="45">
        <v>0.4</v>
      </c>
      <c r="Q13" s="76">
        <v>0.9</v>
      </c>
    </row>
    <row r="14" spans="1:17" x14ac:dyDescent="0.15">
      <c r="A14" t="s">
        <v>15</v>
      </c>
      <c r="B14" t="s">
        <v>4</v>
      </c>
      <c r="C14" s="8">
        <v>0</v>
      </c>
      <c r="D14" s="13">
        <v>0</v>
      </c>
      <c r="E14" s="13">
        <v>0</v>
      </c>
      <c r="F14" s="31">
        <f t="shared" si="0"/>
        <v>0</v>
      </c>
      <c r="G14" s="44">
        <v>300</v>
      </c>
      <c r="H14" s="45">
        <v>8</v>
      </c>
      <c r="I14" s="46">
        <v>1.2999999999999999E-2</v>
      </c>
      <c r="J14" s="45">
        <v>8</v>
      </c>
      <c r="K14" s="45">
        <v>3</v>
      </c>
      <c r="L14" s="47">
        <v>300</v>
      </c>
      <c r="M14" s="48">
        <v>90</v>
      </c>
      <c r="N14" s="44">
        <v>1</v>
      </c>
      <c r="O14" s="46">
        <v>1.6999999999999999E-3</v>
      </c>
      <c r="P14" s="45">
        <v>0.5</v>
      </c>
      <c r="Q14" s="76">
        <v>0.2</v>
      </c>
    </row>
    <row r="15" spans="1:17" x14ac:dyDescent="0.15">
      <c r="A15" t="s">
        <v>11</v>
      </c>
      <c r="B15" t="s">
        <v>6</v>
      </c>
      <c r="C15" s="8">
        <v>0</v>
      </c>
      <c r="D15" s="13">
        <v>0</v>
      </c>
      <c r="E15" s="13">
        <v>0</v>
      </c>
      <c r="F15" s="31">
        <f t="shared" si="0"/>
        <v>0</v>
      </c>
      <c r="G15" s="44">
        <v>210</v>
      </c>
      <c r="H15" s="45">
        <v>13</v>
      </c>
      <c r="I15" s="46">
        <v>1.2999999999999999E-2</v>
      </c>
      <c r="J15" s="45">
        <v>3</v>
      </c>
      <c r="K15" s="45">
        <v>5</v>
      </c>
      <c r="L15" s="47">
        <v>460</v>
      </c>
      <c r="M15" s="48">
        <v>130</v>
      </c>
      <c r="N15" s="44">
        <v>0.9</v>
      </c>
      <c r="O15" s="46">
        <v>1.6999999999999999E-3</v>
      </c>
      <c r="P15" s="45">
        <v>0.7</v>
      </c>
      <c r="Q15" s="76">
        <v>0.1</v>
      </c>
    </row>
    <row r="16" spans="1:17" ht="15" thickBot="1" x14ac:dyDescent="0.2">
      <c r="A16" s="18" t="s">
        <v>9</v>
      </c>
      <c r="B16" s="18" t="s">
        <v>7</v>
      </c>
      <c r="C16" s="19">
        <v>0</v>
      </c>
      <c r="D16" s="20">
        <v>0</v>
      </c>
      <c r="E16" s="20">
        <v>0</v>
      </c>
      <c r="F16" s="32">
        <f t="shared" si="0"/>
        <v>0</v>
      </c>
      <c r="G16" s="49">
        <v>180</v>
      </c>
      <c r="H16" s="50">
        <v>14</v>
      </c>
      <c r="I16" s="51">
        <v>5.0000000000000001E-3</v>
      </c>
      <c r="J16" s="50">
        <v>3</v>
      </c>
      <c r="K16" s="50">
        <v>9</v>
      </c>
      <c r="L16" s="52">
        <v>505</v>
      </c>
      <c r="M16" s="53">
        <v>115</v>
      </c>
      <c r="N16" s="49">
        <v>0.6</v>
      </c>
      <c r="O16" s="51">
        <v>6.9999999999999999E-4</v>
      </c>
      <c r="P16" s="50">
        <v>0.9</v>
      </c>
      <c r="Q16" s="77">
        <v>0.1</v>
      </c>
    </row>
    <row r="17" spans="1:9" x14ac:dyDescent="0.15">
      <c r="A17" s="7" t="s">
        <v>37</v>
      </c>
      <c r="B17" t="s">
        <v>38</v>
      </c>
      <c r="C17" s="21">
        <f>SUMPRODUCT(C6:C16,L6:L16)</f>
        <v>0</v>
      </c>
      <c r="D17" s="22">
        <f>SUMPRODUCT(D6:D16,L6:L16)</f>
        <v>0</v>
      </c>
      <c r="E17" s="22">
        <f>SUMPRODUCT(E6:E16,L6:L16)</f>
        <v>0</v>
      </c>
      <c r="F17" s="8"/>
      <c r="G17" s="5"/>
    </row>
    <row r="18" spans="1:9" x14ac:dyDescent="0.15">
      <c r="B18" t="s">
        <v>39</v>
      </c>
      <c r="C18" s="23">
        <f>SUMPRODUCT(C6:C16,M6:M16)</f>
        <v>0</v>
      </c>
      <c r="D18" s="24">
        <f>SUMPRODUCT(D6:D16,M6:M16)</f>
        <v>0</v>
      </c>
      <c r="E18" s="24">
        <f>SUMPRODUCT(E6:E16,M6:M16)</f>
        <v>0</v>
      </c>
      <c r="F18" s="8"/>
      <c r="G18" s="5"/>
    </row>
    <row r="19" spans="1:9" x14ac:dyDescent="0.15">
      <c r="B19" s="5"/>
      <c r="F19" s="5"/>
    </row>
    <row r="20" spans="1:9" x14ac:dyDescent="0.15">
      <c r="A20" t="s">
        <v>40</v>
      </c>
      <c r="C20" s="10">
        <f>SUM(C6:C16)</f>
        <v>0</v>
      </c>
      <c r="D20" s="11">
        <f t="shared" ref="D20:E20" si="1">SUM(D6:D16)</f>
        <v>0</v>
      </c>
      <c r="E20" s="12">
        <f t="shared" si="1"/>
        <v>0</v>
      </c>
    </row>
    <row r="21" spans="1:9" x14ac:dyDescent="0.15">
      <c r="A21" t="s">
        <v>41</v>
      </c>
      <c r="C21" s="4">
        <v>600</v>
      </c>
      <c r="D21" s="3">
        <v>600</v>
      </c>
      <c r="E21" s="6">
        <v>700</v>
      </c>
    </row>
    <row r="23" spans="1:9" x14ac:dyDescent="0.15">
      <c r="A23" t="s">
        <v>42</v>
      </c>
      <c r="C23" s="10">
        <f>C8</f>
        <v>0</v>
      </c>
      <c r="D23" s="11">
        <f t="shared" ref="D23:E23" si="2">D8</f>
        <v>0</v>
      </c>
      <c r="E23" s="12">
        <f t="shared" si="2"/>
        <v>0</v>
      </c>
    </row>
    <row r="24" spans="1:9" x14ac:dyDescent="0.15">
      <c r="A24" t="s">
        <v>43</v>
      </c>
      <c r="C24" s="4">
        <f>0.4*C21</f>
        <v>240</v>
      </c>
      <c r="D24" s="3">
        <f t="shared" ref="D24:E24" si="3">0.4*D21</f>
        <v>240</v>
      </c>
      <c r="E24" s="6">
        <f t="shared" si="3"/>
        <v>280</v>
      </c>
    </row>
    <row r="26" spans="1:9" x14ac:dyDescent="0.15">
      <c r="A26" s="3" t="s">
        <v>44</v>
      </c>
      <c r="B26" s="3" t="s">
        <v>49</v>
      </c>
      <c r="C26" s="3"/>
      <c r="D26" s="3"/>
      <c r="E26" s="3"/>
      <c r="F26" s="3" t="s">
        <v>50</v>
      </c>
      <c r="G26" t="s">
        <v>54</v>
      </c>
      <c r="H26" t="s">
        <v>49</v>
      </c>
      <c r="I26" t="s">
        <v>50</v>
      </c>
    </row>
    <row r="27" spans="1:9" x14ac:dyDescent="0.15">
      <c r="A27" t="s">
        <v>45</v>
      </c>
      <c r="B27" s="27">
        <f>H27-G27*(I27-H27)</f>
        <v>11.5</v>
      </c>
      <c r="C27" s="33">
        <f>SUMPRODUCT(C$6:C$16,$H$6:$H$16)/C$21</f>
        <v>0</v>
      </c>
      <c r="D27" s="34">
        <f t="shared" ref="D27:E27" si="4">SUMPRODUCT(D$6:D$16,$H$6:$H$16)/D$21</f>
        <v>0</v>
      </c>
      <c r="E27" s="35">
        <f t="shared" si="4"/>
        <v>0</v>
      </c>
      <c r="F27" s="27">
        <f>I27+G27*(I27-H27)</f>
        <v>12.5</v>
      </c>
      <c r="G27" s="27">
        <v>0</v>
      </c>
      <c r="H27" s="33">
        <v>11.5</v>
      </c>
      <c r="I27" s="35">
        <v>12.5</v>
      </c>
    </row>
    <row r="28" spans="1:9" x14ac:dyDescent="0.15">
      <c r="A28" t="s">
        <v>46</v>
      </c>
      <c r="B28" s="28">
        <f t="shared" ref="B28:B30" si="5">H28-G28*(I28-H28)</f>
        <v>7.4999999999999997E-3</v>
      </c>
      <c r="C28" s="2">
        <f>SUMPRODUCT(C$6:C$16,$I$6:$I$16)/C$21</f>
        <v>0</v>
      </c>
      <c r="D28" s="5">
        <f t="shared" ref="D28:E28" si="6">SUMPRODUCT(D$6:D$16,$I$6:$I$16)/D$21</f>
        <v>0</v>
      </c>
      <c r="E28" s="36">
        <f t="shared" si="6"/>
        <v>0</v>
      </c>
      <c r="F28" s="28">
        <f t="shared" ref="F28:F30" si="7">I28+G28*(I28-H28)</f>
        <v>0.01</v>
      </c>
      <c r="G28" s="28">
        <v>0</v>
      </c>
      <c r="H28" s="2">
        <v>7.4999999999999997E-3</v>
      </c>
      <c r="I28" s="36">
        <v>0.01</v>
      </c>
    </row>
    <row r="29" spans="1:9" x14ac:dyDescent="0.15">
      <c r="A29" t="s">
        <v>47</v>
      </c>
      <c r="B29" s="28">
        <f t="shared" si="5"/>
        <v>0</v>
      </c>
      <c r="C29" s="2">
        <f>SUMPRODUCT(C$6:C$16,$J$6:$J$16)/C$21</f>
        <v>0</v>
      </c>
      <c r="D29" s="5">
        <f t="shared" ref="D29:E29" si="8">SUMPRODUCT(D$6:D$16,$J$6:$J$16)/D$21</f>
        <v>0</v>
      </c>
      <c r="E29" s="36">
        <f t="shared" si="8"/>
        <v>0</v>
      </c>
      <c r="F29" s="28">
        <f t="shared" si="7"/>
        <v>4</v>
      </c>
      <c r="G29" s="28">
        <v>0</v>
      </c>
      <c r="H29" s="2">
        <v>0</v>
      </c>
      <c r="I29" s="36">
        <v>4</v>
      </c>
    </row>
    <row r="30" spans="1:9" x14ac:dyDescent="0.15">
      <c r="A30" s="6" t="s">
        <v>48</v>
      </c>
      <c r="B30" s="29">
        <f t="shared" si="5"/>
        <v>4.5</v>
      </c>
      <c r="C30" s="4">
        <f>SUMPRODUCT(C$6:C$16,$K$6:$K$16)/C$21</f>
        <v>0</v>
      </c>
      <c r="D30" s="3">
        <f>SUMPRODUCT(D$6:D$16,$K$6:$K$16)/D$21</f>
        <v>0</v>
      </c>
      <c r="E30" s="6">
        <f>SUMPRODUCT(E$6:E$16,$K$6:$K$16)/E$21</f>
        <v>0</v>
      </c>
      <c r="F30" s="29">
        <f t="shared" si="7"/>
        <v>5.5</v>
      </c>
      <c r="G30" s="29">
        <v>0</v>
      </c>
      <c r="H30" s="4">
        <v>4.5</v>
      </c>
      <c r="I30" s="6">
        <v>5.5</v>
      </c>
    </row>
    <row r="33" spans="1:101" x14ac:dyDescent="0.15">
      <c r="A33" s="38" t="s">
        <v>73</v>
      </c>
      <c r="B33" s="37">
        <v>1</v>
      </c>
      <c r="C33" s="37">
        <v>2</v>
      </c>
      <c r="D33" s="37">
        <v>3</v>
      </c>
      <c r="E33" s="37">
        <v>4</v>
      </c>
      <c r="F33" s="37">
        <v>5</v>
      </c>
      <c r="G33" s="37">
        <v>6</v>
      </c>
      <c r="H33" s="37">
        <v>7</v>
      </c>
      <c r="I33" s="37">
        <v>8</v>
      </c>
      <c r="J33" s="37">
        <v>9</v>
      </c>
      <c r="K33" s="37">
        <v>10</v>
      </c>
      <c r="L33" s="37">
        <v>11</v>
      </c>
      <c r="M33" s="37">
        <v>12</v>
      </c>
      <c r="N33" s="37">
        <v>13</v>
      </c>
      <c r="O33" s="37">
        <v>14</v>
      </c>
      <c r="P33" s="37">
        <v>15</v>
      </c>
      <c r="Q33" s="37">
        <v>16</v>
      </c>
      <c r="R33" s="37">
        <v>17</v>
      </c>
      <c r="S33" s="37">
        <v>18</v>
      </c>
      <c r="T33" s="37">
        <v>19</v>
      </c>
      <c r="U33" s="37">
        <v>20</v>
      </c>
      <c r="V33" s="37">
        <v>21</v>
      </c>
      <c r="W33" s="37">
        <v>22</v>
      </c>
      <c r="X33" s="37">
        <v>23</v>
      </c>
      <c r="Y33" s="37">
        <v>24</v>
      </c>
      <c r="Z33" s="37">
        <v>25</v>
      </c>
      <c r="AA33" s="37">
        <v>26</v>
      </c>
      <c r="AB33" s="37">
        <v>27</v>
      </c>
      <c r="AC33" s="37">
        <v>28</v>
      </c>
      <c r="AD33" s="37">
        <v>29</v>
      </c>
      <c r="AE33" s="37">
        <v>30</v>
      </c>
      <c r="AF33" s="37">
        <v>31</v>
      </c>
      <c r="AG33" s="37">
        <v>32</v>
      </c>
      <c r="AH33" s="37">
        <v>33</v>
      </c>
      <c r="AI33" s="37">
        <v>34</v>
      </c>
      <c r="AJ33" s="37">
        <v>35</v>
      </c>
      <c r="AK33" s="37">
        <v>36</v>
      </c>
      <c r="AL33" s="37">
        <v>37</v>
      </c>
      <c r="AM33" s="37">
        <v>38</v>
      </c>
      <c r="AN33" s="37">
        <v>39</v>
      </c>
      <c r="AO33" s="37">
        <v>40</v>
      </c>
      <c r="AP33" s="37">
        <v>41</v>
      </c>
      <c r="AQ33" s="37">
        <v>42</v>
      </c>
      <c r="AR33" s="37">
        <v>43</v>
      </c>
      <c r="AS33" s="37">
        <v>44</v>
      </c>
      <c r="AT33" s="37">
        <v>45</v>
      </c>
      <c r="AU33" s="37">
        <v>46</v>
      </c>
      <c r="AV33" s="37">
        <v>47</v>
      </c>
      <c r="AW33" s="37">
        <v>48</v>
      </c>
      <c r="AX33" s="37">
        <v>49</v>
      </c>
      <c r="AY33" s="37">
        <v>50</v>
      </c>
      <c r="AZ33" s="37">
        <v>51</v>
      </c>
      <c r="BA33" s="37">
        <v>52</v>
      </c>
      <c r="BB33" s="37">
        <v>53</v>
      </c>
      <c r="BC33" s="37">
        <v>54</v>
      </c>
      <c r="BD33" s="37">
        <v>55</v>
      </c>
      <c r="BE33" s="37">
        <v>56</v>
      </c>
      <c r="BF33" s="37">
        <v>57</v>
      </c>
      <c r="BG33" s="37">
        <v>58</v>
      </c>
      <c r="BH33" s="37">
        <v>59</v>
      </c>
      <c r="BI33" s="37">
        <v>60</v>
      </c>
      <c r="BJ33" s="37">
        <v>61</v>
      </c>
      <c r="BK33" s="37">
        <v>62</v>
      </c>
      <c r="BL33" s="37">
        <v>63</v>
      </c>
      <c r="BM33" s="37">
        <v>64</v>
      </c>
      <c r="BN33" s="37">
        <v>65</v>
      </c>
      <c r="BO33" s="37">
        <v>66</v>
      </c>
      <c r="BP33" s="37">
        <v>67</v>
      </c>
      <c r="BQ33" s="37">
        <v>68</v>
      </c>
      <c r="BR33" s="37">
        <v>69</v>
      </c>
      <c r="BS33" s="37">
        <v>70</v>
      </c>
      <c r="BT33" s="37">
        <v>71</v>
      </c>
      <c r="BU33" s="37">
        <v>72</v>
      </c>
      <c r="BV33" s="37">
        <v>73</v>
      </c>
      <c r="BW33" s="37">
        <v>74</v>
      </c>
      <c r="BX33" s="37">
        <v>75</v>
      </c>
      <c r="BY33" s="37">
        <v>76</v>
      </c>
      <c r="BZ33" s="37">
        <v>77</v>
      </c>
      <c r="CA33" s="37">
        <v>78</v>
      </c>
      <c r="CB33" s="37">
        <v>79</v>
      </c>
      <c r="CC33" s="37">
        <v>80</v>
      </c>
      <c r="CD33" s="37">
        <v>81</v>
      </c>
      <c r="CE33" s="37">
        <v>82</v>
      </c>
      <c r="CF33" s="37">
        <v>83</v>
      </c>
      <c r="CG33" s="37">
        <v>84</v>
      </c>
      <c r="CH33" s="37">
        <v>85</v>
      </c>
      <c r="CI33" s="37">
        <v>86</v>
      </c>
      <c r="CJ33" s="37">
        <v>87</v>
      </c>
      <c r="CK33" s="37">
        <v>88</v>
      </c>
      <c r="CL33" s="37">
        <v>89</v>
      </c>
      <c r="CM33" s="37">
        <v>90</v>
      </c>
      <c r="CN33" s="37">
        <v>91</v>
      </c>
      <c r="CO33" s="37">
        <v>92</v>
      </c>
      <c r="CP33" s="37">
        <v>93</v>
      </c>
      <c r="CQ33" s="37">
        <v>94</v>
      </c>
      <c r="CR33" s="37">
        <v>95</v>
      </c>
      <c r="CS33" s="37">
        <v>96</v>
      </c>
      <c r="CT33" s="37">
        <v>97</v>
      </c>
      <c r="CU33" s="37">
        <v>98</v>
      </c>
      <c r="CV33" s="37">
        <v>99</v>
      </c>
      <c r="CW33" s="37">
        <v>100</v>
      </c>
    </row>
    <row r="34" spans="1:101" x14ac:dyDescent="0.15">
      <c r="A34" t="s">
        <v>74</v>
      </c>
      <c r="B34" s="25">
        <v>12.932068312930721</v>
      </c>
      <c r="C34" s="25">
        <v>11.782523390444805</v>
      </c>
      <c r="D34" s="25">
        <v>6.5031905763238775</v>
      </c>
      <c r="E34" s="25">
        <v>13.676891604554125</v>
      </c>
      <c r="F34" s="25">
        <v>12.214463473247198</v>
      </c>
      <c r="G34" s="25">
        <v>7.9687959124882024</v>
      </c>
      <c r="H34" s="25">
        <v>8.8353533335606542</v>
      </c>
      <c r="I34" s="25">
        <v>11.870771500332658</v>
      </c>
      <c r="J34" s="25">
        <v>11.872846238540204</v>
      </c>
      <c r="K34" s="25">
        <v>12.665587129986456</v>
      </c>
      <c r="L34" s="25">
        <v>9.4360598904539046</v>
      </c>
      <c r="M34" s="25">
        <v>10.731147381531402</v>
      </c>
      <c r="N34" s="25">
        <v>10.430829002963229</v>
      </c>
      <c r="O34" s="25">
        <v>9.9342648106157458</v>
      </c>
      <c r="P34" s="25">
        <v>12.760582644623856</v>
      </c>
      <c r="Q34" s="25">
        <v>12.858996768170496</v>
      </c>
      <c r="R34" s="25">
        <v>11.242859902480578</v>
      </c>
      <c r="S34" s="25">
        <v>7.5339996689557136</v>
      </c>
      <c r="T34" s="25">
        <v>7.6181037612910165</v>
      </c>
      <c r="U34" s="25">
        <v>5.6430484200122857</v>
      </c>
      <c r="V34" s="25">
        <v>12.944149797064441</v>
      </c>
      <c r="W34" s="25">
        <v>12.974600683039185</v>
      </c>
      <c r="X34" s="25">
        <v>10.360890827008809</v>
      </c>
      <c r="Y34" s="25">
        <v>12.071690173174193</v>
      </c>
      <c r="Z34" s="25">
        <v>8.5386208481401837</v>
      </c>
      <c r="AA34" s="25">
        <v>11.536512289618591</v>
      </c>
      <c r="AB34" s="25">
        <v>9.7005126692140067</v>
      </c>
      <c r="AC34" s="25">
        <v>12.59174429459889</v>
      </c>
      <c r="AD34" s="25">
        <v>12.992108561717426</v>
      </c>
      <c r="AE34" s="25">
        <v>12.364257477304488</v>
      </c>
      <c r="AF34" s="25">
        <v>12.968620584220069</v>
      </c>
      <c r="AG34" s="25">
        <v>10.580120658813875</v>
      </c>
      <c r="AH34" s="25">
        <v>10.536542281698145</v>
      </c>
      <c r="AI34" s="25">
        <v>13.553895611984101</v>
      </c>
      <c r="AJ34" s="25">
        <v>10.201193155434972</v>
      </c>
      <c r="AK34" s="25">
        <v>8.6548711811077776</v>
      </c>
      <c r="AL34" s="25">
        <v>13.701395404977445</v>
      </c>
      <c r="AM34" s="25">
        <v>9.8034048546086918</v>
      </c>
      <c r="AN34" s="25">
        <v>10.573810169630004</v>
      </c>
      <c r="AO34" s="25">
        <v>13.472278073245418</v>
      </c>
      <c r="AP34" s="25">
        <v>9.7295875474563722</v>
      </c>
      <c r="AQ34" s="25">
        <v>11.325348974181043</v>
      </c>
      <c r="AR34" s="25">
        <v>11.093640453152076</v>
      </c>
      <c r="AS34" s="25">
        <v>10.646241292932858</v>
      </c>
      <c r="AT34" s="25">
        <v>10.174584909268733</v>
      </c>
      <c r="AU34" s="25">
        <v>8.0242449986247593</v>
      </c>
      <c r="AV34" s="25">
        <v>8.5150508452745957</v>
      </c>
      <c r="AW34" s="25">
        <v>11.410059586522797</v>
      </c>
      <c r="AX34" s="25">
        <v>7.8271201064503977</v>
      </c>
      <c r="AY34" s="25">
        <v>9.6680458644536031</v>
      </c>
      <c r="AZ34" s="25">
        <v>13.235150026921247</v>
      </c>
      <c r="BA34" s="25">
        <v>11.770265273254607</v>
      </c>
      <c r="BB34" s="25">
        <v>10.266151572849113</v>
      </c>
      <c r="BC34" s="25">
        <v>9.2993777040186618</v>
      </c>
      <c r="BD34" s="25">
        <v>10.69849324754313</v>
      </c>
      <c r="BE34" s="25">
        <v>12.190017063519644</v>
      </c>
      <c r="BF34" s="25">
        <v>4.7653907454864939</v>
      </c>
      <c r="BG34" s="25">
        <v>13.169765913582301</v>
      </c>
      <c r="BH34" s="25">
        <v>12.684372383802449</v>
      </c>
      <c r="BI34" s="25">
        <v>6.5086965930034095</v>
      </c>
      <c r="BJ34" s="25">
        <v>10.832018550963413</v>
      </c>
      <c r="BK34" s="25">
        <v>12.315197740119199</v>
      </c>
      <c r="BL34" s="25">
        <v>12.37908534564151</v>
      </c>
      <c r="BM34" s="25">
        <v>15.6510861747505</v>
      </c>
      <c r="BN34" s="25">
        <v>9.2639751383909434</v>
      </c>
      <c r="BO34" s="25">
        <v>12.019345900001829</v>
      </c>
      <c r="BP34" s="25">
        <v>6.0505438349984297</v>
      </c>
      <c r="BQ34" s="25">
        <v>9.4963512347181762</v>
      </c>
      <c r="BR34" s="25">
        <v>7.1505919717966648</v>
      </c>
      <c r="BS34" s="25">
        <v>11.326072933183688</v>
      </c>
      <c r="BT34" s="25">
        <v>11.115108021586815</v>
      </c>
      <c r="BU34" s="25">
        <v>9.4172978495319324</v>
      </c>
      <c r="BV34" s="25">
        <v>8.1332090880794716</v>
      </c>
      <c r="BW34" s="25">
        <v>10.826561657783103</v>
      </c>
      <c r="BX34" s="25">
        <v>9.3863572489387543</v>
      </c>
      <c r="BY34" s="25">
        <v>11.760947707002266</v>
      </c>
      <c r="BZ34" s="25">
        <v>9.6961219864225079</v>
      </c>
      <c r="CA34" s="25">
        <v>8.4238221368240378</v>
      </c>
      <c r="CB34" s="25">
        <v>11.086877922551624</v>
      </c>
      <c r="CC34" s="25">
        <v>9.914298156201454</v>
      </c>
      <c r="CD34" s="25">
        <v>11.279524892824465</v>
      </c>
      <c r="CE34" s="25">
        <v>11.887851501921492</v>
      </c>
      <c r="CF34" s="25">
        <v>9.3063096480301866</v>
      </c>
      <c r="CG34" s="25">
        <v>14.13373906248869</v>
      </c>
      <c r="CH34" s="25">
        <v>10.468696057937809</v>
      </c>
      <c r="CI34" s="25">
        <v>13.671828967164776</v>
      </c>
      <c r="CJ34" s="25">
        <v>7.7814625592842059</v>
      </c>
      <c r="CK34" s="25">
        <v>7.2974845410001565</v>
      </c>
      <c r="CL34" s="25">
        <v>6.3955334876921075</v>
      </c>
      <c r="CM34" s="25">
        <v>11.765853813857184</v>
      </c>
      <c r="CN34" s="25">
        <v>10.63994446957369</v>
      </c>
      <c r="CO34" s="25">
        <v>9.8810613732872685</v>
      </c>
      <c r="CP34" s="25">
        <v>12.124041106447349</v>
      </c>
      <c r="CQ34" s="25">
        <v>12.05184640346341</v>
      </c>
      <c r="CR34" s="25">
        <v>8.4535574386852943</v>
      </c>
      <c r="CS34" s="25">
        <v>11.853595971326602</v>
      </c>
      <c r="CT34" s="25">
        <v>7.2306163285925447</v>
      </c>
      <c r="CU34" s="25">
        <v>12.614759303288816</v>
      </c>
      <c r="CV34" s="25">
        <v>10.922289306252589</v>
      </c>
      <c r="CW34" s="25">
        <v>8.9823715649549918</v>
      </c>
    </row>
    <row r="35" spans="1:101" x14ac:dyDescent="0.15">
      <c r="B35" s="25">
        <v>6.7943885294752153</v>
      </c>
      <c r="C35" s="25">
        <v>6.6408486515075449</v>
      </c>
      <c r="D35" s="25">
        <v>6.7771076568769288</v>
      </c>
      <c r="E35" s="25">
        <v>6.1974115955696956</v>
      </c>
      <c r="F35" s="25">
        <v>4.231915294966015</v>
      </c>
      <c r="G35" s="25">
        <v>7.7977201465058403</v>
      </c>
      <c r="H35" s="25">
        <v>7.9500143526352893</v>
      </c>
      <c r="I35" s="25">
        <v>5.347235672489715</v>
      </c>
      <c r="J35" s="25">
        <v>6.4391971564455259</v>
      </c>
      <c r="K35" s="25">
        <v>4.5821905736475648</v>
      </c>
      <c r="L35" s="25">
        <v>5.7094369416105559</v>
      </c>
      <c r="M35" s="25">
        <v>6.0311487400147374</v>
      </c>
      <c r="N35" s="25">
        <v>5.5901133634284514</v>
      </c>
      <c r="O35" s="25">
        <v>7.5138594925823021</v>
      </c>
      <c r="P35" s="25">
        <v>6.8292008847193761</v>
      </c>
      <c r="Q35" s="25">
        <v>6.6504172097711995</v>
      </c>
      <c r="R35" s="25">
        <v>5.7932576390674262</v>
      </c>
      <c r="S35" s="25">
        <v>5.9037254654616635</v>
      </c>
      <c r="T35" s="25">
        <v>5.7098639300314904</v>
      </c>
      <c r="U35" s="25">
        <v>4.6232586219672394</v>
      </c>
      <c r="V35" s="25">
        <v>6.9501782589897445</v>
      </c>
      <c r="W35" s="25">
        <v>7.0742398525125063</v>
      </c>
      <c r="X35" s="25">
        <v>8.0166623074780325</v>
      </c>
      <c r="Y35" s="25">
        <v>6.4620684943861777</v>
      </c>
      <c r="Z35" s="25">
        <v>8.0233312637370506</v>
      </c>
      <c r="AA35" s="25">
        <v>6.8904978786705424</v>
      </c>
      <c r="AB35" s="25">
        <v>6.0136406817211556</v>
      </c>
      <c r="AC35" s="25">
        <v>6.0243841993352731</v>
      </c>
      <c r="AD35" s="25">
        <v>8.9870804030865159</v>
      </c>
      <c r="AE35" s="25">
        <v>4.0252691592941519</v>
      </c>
      <c r="AF35" s="25">
        <v>6.8720659070369283</v>
      </c>
      <c r="AG35" s="25">
        <v>5.7815411785408131</v>
      </c>
      <c r="AH35" s="25">
        <v>6.3635823754006298</v>
      </c>
      <c r="AI35" s="25">
        <v>6.0882264443179519</v>
      </c>
      <c r="AJ35" s="25">
        <v>6.2872804251906595</v>
      </c>
      <c r="AK35" s="25">
        <v>6.4467863621348407</v>
      </c>
      <c r="AL35" s="25">
        <v>6.4585318479991773</v>
      </c>
      <c r="AM35" s="25">
        <v>7.4894859672276519</v>
      </c>
      <c r="AN35" s="25">
        <v>4.9425978406338746</v>
      </c>
      <c r="AO35" s="25">
        <v>6.7774138305387952</v>
      </c>
      <c r="AP35" s="25">
        <v>6.9614129551998571</v>
      </c>
      <c r="AQ35" s="25">
        <v>8.1943604372815901</v>
      </c>
      <c r="AR35" s="25">
        <v>7.6397813965343175</v>
      </c>
      <c r="AS35" s="25">
        <v>7.4142213367336955</v>
      </c>
      <c r="AT35" s="25">
        <v>6.1625712620478028</v>
      </c>
      <c r="AU35" s="25">
        <v>7.6674748427559969</v>
      </c>
      <c r="AV35" s="25">
        <v>6.216030636131058</v>
      </c>
      <c r="AW35" s="25">
        <v>6.3767625982807274</v>
      </c>
      <c r="AX35" s="25">
        <v>8.2062099602778851</v>
      </c>
      <c r="AY35" s="25">
        <v>6.4285064091395334</v>
      </c>
      <c r="AZ35" s="25">
        <v>5.5008434557893331</v>
      </c>
      <c r="BA35" s="25">
        <v>5.6173527687362235</v>
      </c>
      <c r="BB35" s="25">
        <v>4.815679119987216</v>
      </c>
      <c r="BC35" s="25">
        <v>4.8682809329651962</v>
      </c>
      <c r="BD35" s="25">
        <v>7.0898776934753327</v>
      </c>
      <c r="BE35" s="25">
        <v>6.8230372156967967</v>
      </c>
      <c r="BF35" s="25">
        <v>6.6351447584915926</v>
      </c>
      <c r="BG35" s="25">
        <v>6.7491100296465865</v>
      </c>
      <c r="BH35" s="25">
        <v>5.7156735306279725</v>
      </c>
      <c r="BI35" s="25">
        <v>7.6225650022257385</v>
      </c>
      <c r="BJ35" s="25">
        <v>7.7181361055158373</v>
      </c>
      <c r="BK35" s="25">
        <v>4.509652550155212</v>
      </c>
      <c r="BL35" s="25">
        <v>6.4448192940384335</v>
      </c>
      <c r="BM35" s="25">
        <v>6.8272356012809494</v>
      </c>
      <c r="BN35" s="25">
        <v>6.7894153043398724</v>
      </c>
      <c r="BO35" s="25">
        <v>7.446180765048247</v>
      </c>
      <c r="BP35" s="25">
        <v>8.152654212439673</v>
      </c>
      <c r="BQ35" s="25">
        <v>6.7719855191658089</v>
      </c>
      <c r="BR35" s="25">
        <v>5.3238908636769375</v>
      </c>
      <c r="BS35" s="25">
        <v>6.8362641512501341</v>
      </c>
      <c r="BT35" s="25">
        <v>7.478756493146749</v>
      </c>
      <c r="BU35" s="25">
        <v>6.2804381706340422</v>
      </c>
      <c r="BV35" s="25">
        <v>6.744063389152644</v>
      </c>
      <c r="BW35" s="25">
        <v>6.7458843842199343</v>
      </c>
      <c r="BX35" s="25">
        <v>5.5707266601555308</v>
      </c>
      <c r="BY35" s="25">
        <v>6.3266347796978417</v>
      </c>
      <c r="BZ35" s="25">
        <v>8.889047064105899</v>
      </c>
      <c r="CA35" s="25">
        <v>7.1544172217050441</v>
      </c>
      <c r="CB35" s="25">
        <v>6.3325382048315637</v>
      </c>
      <c r="CC35" s="25">
        <v>4.9839777880045517</v>
      </c>
      <c r="CD35" s="25">
        <v>7.9097463945435535</v>
      </c>
      <c r="CE35" s="25">
        <v>6.6069870577904979</v>
      </c>
      <c r="CF35" s="25">
        <v>6.0314763176900525</v>
      </c>
      <c r="CG35" s="25">
        <v>6.6633667826997431</v>
      </c>
      <c r="CH35" s="25">
        <v>7.1749158613727415</v>
      </c>
      <c r="CI35" s="25">
        <v>6.9491355652793318</v>
      </c>
      <c r="CJ35" s="25">
        <v>6.837441795477436</v>
      </c>
      <c r="CK35" s="25">
        <v>6.2316327148293071</v>
      </c>
      <c r="CL35" s="25">
        <v>7.031861913043663</v>
      </c>
      <c r="CM35" s="25">
        <v>5.1818433581288623</v>
      </c>
      <c r="CN35" s="25">
        <v>6.4276268661445517</v>
      </c>
      <c r="CO35" s="25">
        <v>6.1415117668742143</v>
      </c>
      <c r="CP35" s="25">
        <v>7.6229210677606583</v>
      </c>
      <c r="CQ35" s="25">
        <v>5.3360340699285551</v>
      </c>
      <c r="CR35" s="25">
        <v>5.578820021707366</v>
      </c>
      <c r="CS35" s="25">
        <v>7.1763289288110759</v>
      </c>
      <c r="CT35" s="25">
        <v>7.343213127439034</v>
      </c>
      <c r="CU35" s="25">
        <v>7.3979082856250225</v>
      </c>
      <c r="CV35" s="25">
        <v>6.7136414810960998</v>
      </c>
      <c r="CW35" s="25">
        <v>7.9632688157856029</v>
      </c>
    </row>
    <row r="36" spans="1:101" x14ac:dyDescent="0.15">
      <c r="B36" s="25">
        <v>12.088546894855096</v>
      </c>
      <c r="C36" s="25">
        <v>12.32944461983349</v>
      </c>
      <c r="D36" s="25">
        <v>11.500865029830615</v>
      </c>
      <c r="E36" s="25">
        <v>12.111673649961761</v>
      </c>
      <c r="F36" s="25">
        <v>12.089954616326784</v>
      </c>
      <c r="G36" s="25">
        <v>11.819081512639753</v>
      </c>
      <c r="H36" s="25">
        <v>11.823414237990406</v>
      </c>
      <c r="I36" s="25">
        <v>12.040590670173826</v>
      </c>
      <c r="J36" s="25">
        <v>12.066018869438491</v>
      </c>
      <c r="K36" s="25">
        <v>12.046580541047312</v>
      </c>
      <c r="L36" s="25">
        <v>11.994138078440095</v>
      </c>
      <c r="M36" s="25">
        <v>12.282473760768594</v>
      </c>
      <c r="N36" s="25">
        <v>11.914061894221934</v>
      </c>
      <c r="O36" s="25">
        <v>12.132963649374044</v>
      </c>
      <c r="P36" s="25">
        <v>12.210567329519531</v>
      </c>
      <c r="Q36" s="25">
        <v>12.029924023148359</v>
      </c>
      <c r="R36" s="25">
        <v>11.700801918630281</v>
      </c>
      <c r="S36" s="25">
        <v>12.032141032961123</v>
      </c>
      <c r="T36" s="25">
        <v>11.879665189962926</v>
      </c>
      <c r="U36" s="25">
        <v>11.749782669962636</v>
      </c>
      <c r="V36" s="25">
        <v>11.959514488009908</v>
      </c>
      <c r="W36" s="25">
        <v>11.902745164406136</v>
      </c>
      <c r="X36" s="25">
        <v>11.492128341862992</v>
      </c>
      <c r="Y36" s="25">
        <v>11.902454732764602</v>
      </c>
      <c r="Z36" s="25">
        <v>11.8008555553512</v>
      </c>
      <c r="AA36" s="25">
        <v>11.5715075338211</v>
      </c>
      <c r="AB36" s="25">
        <v>12.213665706559558</v>
      </c>
      <c r="AC36" s="25">
        <v>11.797402177441601</v>
      </c>
      <c r="AD36" s="25">
        <v>12.028253027986032</v>
      </c>
      <c r="AE36" s="25">
        <v>11.986369596157237</v>
      </c>
      <c r="AF36" s="25">
        <v>12.252830191374967</v>
      </c>
      <c r="AG36" s="25">
        <v>11.955357402908266</v>
      </c>
      <c r="AH36" s="25">
        <v>11.96017785926508</v>
      </c>
      <c r="AI36" s="25">
        <v>11.882622998259643</v>
      </c>
      <c r="AJ36" s="25">
        <v>11.984801520805274</v>
      </c>
      <c r="AK36" s="25">
        <v>11.62796628658101</v>
      </c>
      <c r="AL36" s="25">
        <v>12.022695990561418</v>
      </c>
      <c r="AM36" s="25">
        <v>12.309404152246369</v>
      </c>
      <c r="AN36" s="25">
        <v>12.016244872697984</v>
      </c>
      <c r="AO36" s="25">
        <v>11.697657502906182</v>
      </c>
      <c r="AP36" s="25">
        <v>11.967364319186657</v>
      </c>
      <c r="AQ36" s="25">
        <v>12.62648475167259</v>
      </c>
      <c r="AR36" s="25">
        <v>11.910332513696597</v>
      </c>
      <c r="AS36" s="25">
        <v>11.874589305887543</v>
      </c>
      <c r="AT36" s="25">
        <v>12.32562065396548</v>
      </c>
      <c r="AU36" s="25">
        <v>12.061841146658464</v>
      </c>
      <c r="AV36" s="25">
        <v>12.360825258590728</v>
      </c>
      <c r="AW36" s="25">
        <v>12.216875660553114</v>
      </c>
      <c r="AX36" s="25">
        <v>12.115047147245123</v>
      </c>
      <c r="AY36" s="25">
        <v>11.899934966169667</v>
      </c>
      <c r="AZ36" s="25">
        <v>12.057510158508</v>
      </c>
      <c r="BA36" s="25">
        <v>12.173934824710795</v>
      </c>
      <c r="BB36" s="25">
        <v>11.818760222759753</v>
      </c>
      <c r="BC36" s="25">
        <v>11.804089920115468</v>
      </c>
      <c r="BD36" s="25">
        <v>11.749870310920151</v>
      </c>
      <c r="BE36" s="25">
        <v>11.906410623420905</v>
      </c>
      <c r="BF36" s="25">
        <v>12.192250317211561</v>
      </c>
      <c r="BG36" s="25">
        <v>11.932079954495251</v>
      </c>
      <c r="BH36" s="25">
        <v>12.073680439423288</v>
      </c>
      <c r="BI36" s="25">
        <v>12.015990571985204</v>
      </c>
      <c r="BJ36" s="25">
        <v>12.041627994228582</v>
      </c>
      <c r="BK36" s="25">
        <v>11.942859176573497</v>
      </c>
      <c r="BL36" s="25">
        <v>11.904536533762567</v>
      </c>
      <c r="BM36" s="25">
        <v>12.229419150006731</v>
      </c>
      <c r="BN36" s="25">
        <v>12.151665099560891</v>
      </c>
      <c r="BO36" s="25">
        <v>12.09943238009971</v>
      </c>
      <c r="BP36" s="25">
        <v>12.079713006164402</v>
      </c>
      <c r="BQ36" s="25">
        <v>12.046126156399168</v>
      </c>
      <c r="BR36" s="25">
        <v>12.168734001331496</v>
      </c>
      <c r="BS36" s="25">
        <v>11.824751551946278</v>
      </c>
      <c r="BT36" s="25">
        <v>11.770868079919767</v>
      </c>
      <c r="BU36" s="25">
        <v>12.226717376567018</v>
      </c>
      <c r="BV36" s="25">
        <v>11.953049147171313</v>
      </c>
      <c r="BW36" s="25">
        <v>12.396465295040668</v>
      </c>
      <c r="BX36" s="25">
        <v>12.080506254912594</v>
      </c>
      <c r="BY36" s="25">
        <v>11.471757936064312</v>
      </c>
      <c r="BZ36" s="25">
        <v>11.994094550037669</v>
      </c>
      <c r="CA36" s="25">
        <v>12.151734194950693</v>
      </c>
      <c r="CB36" s="25">
        <v>11.854064872917105</v>
      </c>
      <c r="CC36" s="25">
        <v>11.990523531637779</v>
      </c>
      <c r="CD36" s="25">
        <v>11.930054908048088</v>
      </c>
      <c r="CE36" s="25">
        <v>11.932243733113475</v>
      </c>
      <c r="CF36" s="25">
        <v>11.926599940278264</v>
      </c>
      <c r="CG36" s="25">
        <v>11.800193763405293</v>
      </c>
      <c r="CH36" s="25">
        <v>11.743536340860514</v>
      </c>
      <c r="CI36" s="25">
        <v>12.103809345838208</v>
      </c>
      <c r="CJ36" s="25">
        <v>11.658359517724179</v>
      </c>
      <c r="CK36" s="25">
        <v>11.375773310354351</v>
      </c>
      <c r="CL36" s="25">
        <v>12.223582344220942</v>
      </c>
      <c r="CM36" s="25">
        <v>11.788860695441116</v>
      </c>
      <c r="CN36" s="25">
        <v>11.946846900547087</v>
      </c>
      <c r="CO36" s="25">
        <v>11.900252644786116</v>
      </c>
      <c r="CP36" s="25">
        <v>11.6634162662218</v>
      </c>
      <c r="CQ36" s="25">
        <v>12.179497825260453</v>
      </c>
      <c r="CR36" s="25">
        <v>12.076740464915172</v>
      </c>
      <c r="CS36" s="25">
        <v>12.167362424371616</v>
      </c>
      <c r="CT36" s="25">
        <v>12.121400784381668</v>
      </c>
      <c r="CU36" s="25">
        <v>12.151151491063173</v>
      </c>
      <c r="CV36" s="25">
        <v>11.87666483622642</v>
      </c>
      <c r="CW36" s="25">
        <v>11.978235748879865</v>
      </c>
    </row>
    <row r="37" spans="1:101" x14ac:dyDescent="0.15">
      <c r="B37" s="25">
        <v>8.8342695666317255</v>
      </c>
      <c r="C37" s="25">
        <v>12.468960176826235</v>
      </c>
      <c r="D37" s="25">
        <v>11.656599681085384</v>
      </c>
      <c r="E37" s="25">
        <v>10.44607230904256</v>
      </c>
      <c r="F37" s="25">
        <v>9.6482885262611351</v>
      </c>
      <c r="G37" s="25">
        <v>10.750527963472081</v>
      </c>
      <c r="H37" s="25">
        <v>10.383450870737889</v>
      </c>
      <c r="I37" s="25">
        <v>10.970093187211702</v>
      </c>
      <c r="J37" s="25">
        <v>8.9787001272960758</v>
      </c>
      <c r="K37" s="25">
        <v>10.537245618326121</v>
      </c>
      <c r="L37" s="25">
        <v>12.231527200562729</v>
      </c>
      <c r="M37" s="25">
        <v>10.664189736020612</v>
      </c>
      <c r="N37" s="25">
        <v>11.529861532094841</v>
      </c>
      <c r="O37" s="25">
        <v>11.285406100658196</v>
      </c>
      <c r="P37" s="25">
        <v>11.212226330506121</v>
      </c>
      <c r="Q37" s="25">
        <v>10.8567597049515</v>
      </c>
      <c r="R37" s="25">
        <v>11.059253188996832</v>
      </c>
      <c r="S37" s="25">
        <v>10.305891444530515</v>
      </c>
      <c r="T37" s="25">
        <v>10.190561416920618</v>
      </c>
      <c r="U37" s="25">
        <v>10.257208039957556</v>
      </c>
      <c r="V37" s="25">
        <v>11.473884019925462</v>
      </c>
      <c r="W37" s="25">
        <v>10.449851397211427</v>
      </c>
      <c r="X37" s="25">
        <v>11.863001305507884</v>
      </c>
      <c r="Y37" s="25">
        <v>11.845617233978581</v>
      </c>
      <c r="Z37" s="25">
        <v>10.380309744017003</v>
      </c>
      <c r="AA37" s="25">
        <v>10.133225715887621</v>
      </c>
      <c r="AB37" s="25">
        <v>11.375411935403712</v>
      </c>
      <c r="AC37" s="25">
        <v>12.290559060962934</v>
      </c>
      <c r="AD37" s="25">
        <v>11.792535524582608</v>
      </c>
      <c r="AE37" s="25">
        <v>11.768342917358288</v>
      </c>
      <c r="AF37" s="25">
        <v>10.230907049218885</v>
      </c>
      <c r="AG37" s="25">
        <v>10.685284929670507</v>
      </c>
      <c r="AH37" s="25">
        <v>11.913122842557945</v>
      </c>
      <c r="AI37" s="25">
        <v>9.9671583198892808</v>
      </c>
      <c r="AJ37" s="25">
        <v>12.23357818948044</v>
      </c>
      <c r="AK37" s="25">
        <v>10.530757263998991</v>
      </c>
      <c r="AL37" s="25">
        <v>9.6512307582243935</v>
      </c>
      <c r="AM37" s="25">
        <v>10.115294566227389</v>
      </c>
      <c r="AN37" s="25">
        <v>11.802388366910231</v>
      </c>
      <c r="AO37" s="25">
        <v>10.925499662484883</v>
      </c>
      <c r="AP37" s="25">
        <v>10.090391556759229</v>
      </c>
      <c r="AQ37" s="25">
        <v>11.162006887211319</v>
      </c>
      <c r="AR37" s="25">
        <v>11.350953028678118</v>
      </c>
      <c r="AS37" s="25">
        <v>12.402629241185965</v>
      </c>
      <c r="AT37" s="25">
        <v>11.352301608434825</v>
      </c>
      <c r="AU37" s="25">
        <v>11.615980345374519</v>
      </c>
      <c r="AV37" s="25">
        <v>10.593458674984522</v>
      </c>
      <c r="AW37" s="25">
        <v>10.800800639222917</v>
      </c>
      <c r="AX37" s="25">
        <v>10.181523397225636</v>
      </c>
      <c r="AY37" s="25">
        <v>10.310683531782182</v>
      </c>
      <c r="AZ37" s="25">
        <v>11.615093736775366</v>
      </c>
      <c r="BA37" s="25">
        <v>11.023923565196784</v>
      </c>
      <c r="BB37" s="25">
        <v>10.885234229114124</v>
      </c>
      <c r="BC37" s="25">
        <v>11.231634281544336</v>
      </c>
      <c r="BD37" s="25">
        <v>12.807095639761679</v>
      </c>
      <c r="BE37" s="25">
        <v>11.346900649964642</v>
      </c>
      <c r="BF37" s="25">
        <v>11.248550154876908</v>
      </c>
      <c r="BG37" s="25">
        <v>10.845714400366788</v>
      </c>
      <c r="BH37" s="25">
        <v>11.333909853222792</v>
      </c>
      <c r="BI37" s="25">
        <v>11.229115909171329</v>
      </c>
      <c r="BJ37" s="25">
        <v>11.210970949945692</v>
      </c>
      <c r="BK37" s="25">
        <v>10.936212988268519</v>
      </c>
      <c r="BL37" s="25">
        <v>11.079721606594935</v>
      </c>
      <c r="BM37" s="25">
        <v>11.89435042321076</v>
      </c>
      <c r="BN37" s="25">
        <v>12.946398023969302</v>
      </c>
      <c r="BO37" s="25">
        <v>10.152942393368324</v>
      </c>
      <c r="BP37" s="25">
        <v>11.25647658520491</v>
      </c>
      <c r="BQ37" s="25">
        <v>10.650466119400127</v>
      </c>
      <c r="BR37" s="25">
        <v>10.902048550418671</v>
      </c>
      <c r="BS37" s="25">
        <v>10.23419046076121</v>
      </c>
      <c r="BT37" s="25">
        <v>10.867153160423614</v>
      </c>
      <c r="BU37" s="25">
        <v>12.726616028896416</v>
      </c>
      <c r="BV37" s="25">
        <v>10.547833977487075</v>
      </c>
      <c r="BW37" s="25">
        <v>12.720959681174811</v>
      </c>
      <c r="BX37" s="25">
        <v>11.138103419220835</v>
      </c>
      <c r="BY37" s="25">
        <v>10.693282362034216</v>
      </c>
      <c r="BZ37" s="25">
        <v>10.309944297251425</v>
      </c>
      <c r="CA37" s="25">
        <v>9.9195009338882567</v>
      </c>
      <c r="CB37" s="25">
        <v>9.7897992458692489</v>
      </c>
      <c r="CC37" s="25">
        <v>13.516346383987596</v>
      </c>
      <c r="CD37" s="25">
        <v>11.558768491635005</v>
      </c>
      <c r="CE37" s="25">
        <v>11.075602686297628</v>
      </c>
      <c r="CF37" s="25">
        <v>12.831088009714964</v>
      </c>
      <c r="CG37" s="25">
        <v>11.973947873970699</v>
      </c>
      <c r="CH37" s="25">
        <v>10.333115905196985</v>
      </c>
      <c r="CI37" s="25">
        <v>9.2585245773143434</v>
      </c>
      <c r="CJ37" s="25">
        <v>10.02950758455613</v>
      </c>
      <c r="CK37" s="25">
        <v>13.269359800644033</v>
      </c>
      <c r="CL37" s="25">
        <v>11.291252693530907</v>
      </c>
      <c r="CM37" s="25">
        <v>10.925855123204727</v>
      </c>
      <c r="CN37" s="25">
        <v>10.332986663624531</v>
      </c>
      <c r="CO37" s="25">
        <v>11.777584870398158</v>
      </c>
      <c r="CP37" s="25">
        <v>8.8475946125549942</v>
      </c>
      <c r="CQ37" s="25">
        <v>10.993913105617191</v>
      </c>
      <c r="CR37" s="25">
        <v>10.300921233824234</v>
      </c>
      <c r="CS37" s="25">
        <v>9.4993821276118808</v>
      </c>
      <c r="CT37" s="25">
        <v>11.815534741349953</v>
      </c>
      <c r="CU37" s="25">
        <v>9.8360321541580902</v>
      </c>
      <c r="CV37" s="25">
        <v>10.839669743103244</v>
      </c>
      <c r="CW37" s="25">
        <v>10.291732109786377</v>
      </c>
    </row>
    <row r="38" spans="1:101" x14ac:dyDescent="0.15">
      <c r="B38" s="25">
        <v>12.13266667608759</v>
      </c>
      <c r="C38" s="25">
        <v>12.664181938306891</v>
      </c>
      <c r="D38" s="25">
        <v>13.205589321852131</v>
      </c>
      <c r="E38" s="25">
        <v>12.208079094613044</v>
      </c>
      <c r="F38" s="25">
        <v>10.218362395691827</v>
      </c>
      <c r="G38" s="25">
        <v>13.103100597183424</v>
      </c>
      <c r="H38" s="25">
        <v>11.192385723371375</v>
      </c>
      <c r="I38" s="25">
        <v>11.900989609604242</v>
      </c>
      <c r="J38" s="25">
        <v>12.496698632660655</v>
      </c>
      <c r="K38" s="25">
        <v>10.563898436430433</v>
      </c>
      <c r="L38" s="25">
        <v>13.360058036828296</v>
      </c>
      <c r="M38" s="25">
        <v>11.337854108906232</v>
      </c>
      <c r="N38" s="25">
        <v>12.605991004223245</v>
      </c>
      <c r="O38" s="25">
        <v>11.103217418845393</v>
      </c>
      <c r="P38" s="25">
        <v>13.833092154729655</v>
      </c>
      <c r="Q38" s="25">
        <v>12.382797188641502</v>
      </c>
      <c r="R38" s="25">
        <v>12.525945481445804</v>
      </c>
      <c r="S38" s="25">
        <v>10.921970357790169</v>
      </c>
      <c r="T38" s="25">
        <v>12.42838277079939</v>
      </c>
      <c r="U38" s="25">
        <v>8.0938967396618384</v>
      </c>
      <c r="V38" s="25">
        <v>13.066730607395538</v>
      </c>
      <c r="W38" s="25">
        <v>11.119824036146593</v>
      </c>
      <c r="X38" s="25">
        <v>11.772858684205074</v>
      </c>
      <c r="Y38" s="25">
        <v>10.143599694578977</v>
      </c>
      <c r="Z38" s="25">
        <v>10.367629173701289</v>
      </c>
      <c r="AA38" s="25">
        <v>10.540501188988866</v>
      </c>
      <c r="AB38" s="25">
        <v>14.409555610837396</v>
      </c>
      <c r="AC38" s="25">
        <v>13.685382776787364</v>
      </c>
      <c r="AD38" s="25">
        <v>12.761847487498347</v>
      </c>
      <c r="AE38" s="25">
        <v>12.967621170794477</v>
      </c>
      <c r="AF38" s="25">
        <v>8.8206520700047832</v>
      </c>
      <c r="AG38" s="25">
        <v>12.958938299669253</v>
      </c>
      <c r="AH38" s="25">
        <v>10.274960759923879</v>
      </c>
      <c r="AI38" s="25">
        <v>11.701657346005167</v>
      </c>
      <c r="AJ38" s="25">
        <v>12.199032672570127</v>
      </c>
      <c r="AK38" s="25">
        <v>12.621045474362202</v>
      </c>
      <c r="AL38" s="25">
        <v>11.476697563205299</v>
      </c>
      <c r="AM38" s="25">
        <v>12.418354612945901</v>
      </c>
      <c r="AN38" s="25">
        <v>10.885194177912453</v>
      </c>
      <c r="AO38" s="25">
        <v>12.849812631366252</v>
      </c>
      <c r="AP38" s="25">
        <v>13.493578606483618</v>
      </c>
      <c r="AQ38" s="25">
        <v>10.046815612324988</v>
      </c>
      <c r="AR38" s="25">
        <v>9.8694804862605281</v>
      </c>
      <c r="AS38" s="25">
        <v>11.688233646242182</v>
      </c>
      <c r="AT38" s="25">
        <v>11.447481541126566</v>
      </c>
      <c r="AU38" s="25">
        <v>12.163483480854556</v>
      </c>
      <c r="AV38" s="25">
        <v>11.223809029628521</v>
      </c>
      <c r="AW38" s="25">
        <v>14.136496306700449</v>
      </c>
      <c r="AX38" s="25">
        <v>12.356398077604293</v>
      </c>
      <c r="AY38" s="25">
        <v>12.542146318163669</v>
      </c>
      <c r="AZ38" s="25">
        <v>10.729718182031268</v>
      </c>
      <c r="BA38" s="25">
        <v>13.95421634123282</v>
      </c>
      <c r="BB38" s="25">
        <v>13.260377189637028</v>
      </c>
      <c r="BC38" s="25">
        <v>12.31441871638263</v>
      </c>
      <c r="BD38" s="25">
        <v>14.118619555449914</v>
      </c>
      <c r="BE38" s="25">
        <v>12.208379173605767</v>
      </c>
      <c r="BF38" s="25">
        <v>11.173944501040745</v>
      </c>
      <c r="BG38" s="25">
        <v>12.129631951325059</v>
      </c>
      <c r="BH38" s="25">
        <v>12.88798911495938</v>
      </c>
      <c r="BI38" s="25">
        <v>13.797241696509898</v>
      </c>
      <c r="BJ38" s="25">
        <v>8.9856808471061651</v>
      </c>
      <c r="BK38" s="25">
        <v>13.132581753951099</v>
      </c>
      <c r="BL38" s="25">
        <v>9.9578725785574882</v>
      </c>
      <c r="BM38" s="25">
        <v>11.040850099061174</v>
      </c>
      <c r="BN38" s="25">
        <v>10.745705521695326</v>
      </c>
      <c r="BO38" s="25">
        <v>11.486650244542444</v>
      </c>
      <c r="BP38" s="25">
        <v>11.493973319997417</v>
      </c>
      <c r="BQ38" s="25">
        <v>10.980141541143059</v>
      </c>
      <c r="BR38" s="25">
        <v>12.732945797433752</v>
      </c>
      <c r="BS38" s="25">
        <v>11.714813897263662</v>
      </c>
      <c r="BT38" s="25">
        <v>13.799752963023337</v>
      </c>
      <c r="BU38" s="25">
        <v>10.105574693931556</v>
      </c>
      <c r="BV38" s="25">
        <v>10.936290642844947</v>
      </c>
      <c r="BW38" s="25">
        <v>10.958287169030479</v>
      </c>
      <c r="BX38" s="25">
        <v>11.188654105562376</v>
      </c>
      <c r="BY38" s="25">
        <v>12.035553039028093</v>
      </c>
      <c r="BZ38" s="25">
        <v>11.618146155820813</v>
      </c>
      <c r="CA38" s="25">
        <v>10.909052935975243</v>
      </c>
      <c r="CB38" s="25">
        <v>11.350520770383906</v>
      </c>
      <c r="CC38" s="25">
        <v>12.659119368297334</v>
      </c>
      <c r="CD38" s="25">
        <v>9.5061142722668919</v>
      </c>
      <c r="CE38" s="25">
        <v>11.262975629049539</v>
      </c>
      <c r="CF38" s="25">
        <v>12.462466796791629</v>
      </c>
      <c r="CG38" s="25">
        <v>10.573404252619811</v>
      </c>
      <c r="CH38" s="25">
        <v>15.503288199511315</v>
      </c>
      <c r="CI38" s="25">
        <v>13.823232508050394</v>
      </c>
      <c r="CJ38" s="25">
        <v>11.880159039751591</v>
      </c>
      <c r="CK38" s="25">
        <v>9.3499487831721275</v>
      </c>
      <c r="CL38" s="25">
        <v>11.260435638653989</v>
      </c>
      <c r="CM38" s="25">
        <v>10.068162550514257</v>
      </c>
      <c r="CN38" s="25">
        <v>11.816184841197856</v>
      </c>
      <c r="CO38" s="25">
        <v>12.586897127520125</v>
      </c>
      <c r="CP38" s="25">
        <v>12.696286293061723</v>
      </c>
      <c r="CQ38" s="25">
        <v>13.468626484321677</v>
      </c>
      <c r="CR38" s="25">
        <v>9.9444547479984138</v>
      </c>
      <c r="CS38" s="25">
        <v>10.915733709142717</v>
      </c>
      <c r="CT38" s="25">
        <v>11.932584689384372</v>
      </c>
      <c r="CU38" s="25">
        <v>11.08598868274799</v>
      </c>
      <c r="CV38" s="25">
        <v>12.598414716605568</v>
      </c>
      <c r="CW38" s="25">
        <v>11.390464104064009</v>
      </c>
    </row>
    <row r="39" spans="1:101" x14ac:dyDescent="0.15">
      <c r="B39" s="25">
        <v>9.2370425689915123</v>
      </c>
      <c r="C39" s="25">
        <v>9.9189835436556795</v>
      </c>
      <c r="D39" s="25">
        <v>8.6371293958674986</v>
      </c>
      <c r="E39" s="25">
        <v>10.481154545153027</v>
      </c>
      <c r="F39" s="25">
        <v>9.1136674391875836</v>
      </c>
      <c r="G39" s="25">
        <v>7.2605508253488953</v>
      </c>
      <c r="H39" s="25">
        <v>9.7135274793234583</v>
      </c>
      <c r="I39" s="25">
        <v>9.3939258496532556</v>
      </c>
      <c r="J39" s="25">
        <v>8.4552043394740295</v>
      </c>
      <c r="K39" s="25">
        <v>8.3619810540792567</v>
      </c>
      <c r="L39" s="25">
        <v>8.8717583740594606</v>
      </c>
      <c r="M39" s="25">
        <v>9.8536190523678489</v>
      </c>
      <c r="N39" s="25">
        <v>10.886031306306077</v>
      </c>
      <c r="O39" s="25">
        <v>9.5222103699208471</v>
      </c>
      <c r="P39" s="25">
        <v>10.682848726530599</v>
      </c>
      <c r="Q39" s="25">
        <v>10.190504676334625</v>
      </c>
      <c r="R39" s="25">
        <v>12.507156305681999</v>
      </c>
      <c r="S39" s="25">
        <v>9.7124903262329525</v>
      </c>
      <c r="T39" s="25">
        <v>10.434123396184853</v>
      </c>
      <c r="U39" s="25">
        <v>11.111973464588528</v>
      </c>
      <c r="V39" s="25">
        <v>10.834126157122453</v>
      </c>
      <c r="W39" s="25">
        <v>11.285335677130378</v>
      </c>
      <c r="X39" s="25">
        <v>12.545190786656235</v>
      </c>
      <c r="Y39" s="25">
        <v>9.1919954385886253</v>
      </c>
      <c r="Z39" s="25">
        <v>10.048758765984488</v>
      </c>
      <c r="AA39" s="25">
        <v>11.846209110927786</v>
      </c>
      <c r="AB39" s="25">
        <v>11.030703025106332</v>
      </c>
      <c r="AC39" s="25">
        <v>9.1839018671664867</v>
      </c>
      <c r="AD39" s="25">
        <v>9.2886047067801982</v>
      </c>
      <c r="AE39" s="25">
        <v>9.923641809718605</v>
      </c>
      <c r="AF39" s="25">
        <v>11.167348258427996</v>
      </c>
      <c r="AG39" s="25">
        <v>9.775159867918374</v>
      </c>
      <c r="AH39" s="25">
        <v>10.185268832274113</v>
      </c>
      <c r="AI39" s="25">
        <v>11.138638105463176</v>
      </c>
      <c r="AJ39" s="25">
        <v>8.6954200043920071</v>
      </c>
      <c r="AK39" s="25">
        <v>10.940910149064857</v>
      </c>
      <c r="AL39" s="25">
        <v>11.400027969083686</v>
      </c>
      <c r="AM39" s="25">
        <v>13.005681275338061</v>
      </c>
      <c r="AN39" s="25">
        <v>8.6077788322778197</v>
      </c>
      <c r="AO39" s="25">
        <v>9.3282139177259609</v>
      </c>
      <c r="AP39" s="25">
        <v>12.296318239983071</v>
      </c>
      <c r="AQ39" s="25">
        <v>10.654647529206295</v>
      </c>
      <c r="AR39" s="25">
        <v>9.8353889704092925</v>
      </c>
      <c r="AS39" s="25">
        <v>9.7769943805430604</v>
      </c>
      <c r="AT39" s="25">
        <v>9.0150761205750847</v>
      </c>
      <c r="AU39" s="25">
        <v>10.296162626950172</v>
      </c>
      <c r="AV39" s="25">
        <v>12.224697577447245</v>
      </c>
      <c r="AW39" s="25">
        <v>11.804353721263617</v>
      </c>
      <c r="AX39" s="25">
        <v>9.8713070373510803</v>
      </c>
      <c r="AY39" s="25">
        <v>11.373009128107203</v>
      </c>
      <c r="AZ39" s="25">
        <v>10.008928213587165</v>
      </c>
      <c r="BA39" s="25">
        <v>10.035523031030376</v>
      </c>
      <c r="BB39" s="25">
        <v>12.032646949586791</v>
      </c>
      <c r="BC39" s="25">
        <v>10.16038077051663</v>
      </c>
      <c r="BD39" s="25">
        <v>12.330421996206439</v>
      </c>
      <c r="BE39" s="25">
        <v>9.7168942868979826</v>
      </c>
      <c r="BF39" s="25">
        <v>8.0516727265865669</v>
      </c>
      <c r="BG39" s="25">
        <v>10.626347217633446</v>
      </c>
      <c r="BH39" s="25">
        <v>10.119757983520147</v>
      </c>
      <c r="BI39" s="25">
        <v>11.054715110919023</v>
      </c>
      <c r="BJ39" s="25">
        <v>10.457656099917934</v>
      </c>
      <c r="BK39" s="25">
        <v>9.3429440659707357</v>
      </c>
      <c r="BL39" s="25">
        <v>9.321365315496978</v>
      </c>
      <c r="BM39" s="25">
        <v>9.0114414788750548</v>
      </c>
      <c r="BN39" s="25">
        <v>8.5709364786716442</v>
      </c>
      <c r="BO39" s="25">
        <v>10.934446548086303</v>
      </c>
      <c r="BP39" s="25">
        <v>11.383855227694081</v>
      </c>
      <c r="BQ39" s="25">
        <v>8.2935442349793416</v>
      </c>
      <c r="BR39" s="25">
        <v>11.021889896048835</v>
      </c>
      <c r="BS39" s="25">
        <v>9.2857571425739014</v>
      </c>
      <c r="BT39" s="25">
        <v>11.134942650336967</v>
      </c>
      <c r="BU39" s="25">
        <v>11.028281877239079</v>
      </c>
      <c r="BV39" s="25">
        <v>11.045431062061583</v>
      </c>
      <c r="BW39" s="25">
        <v>8.9842802545674463</v>
      </c>
      <c r="BX39" s="25">
        <v>11.230781360473184</v>
      </c>
      <c r="BY39" s="25">
        <v>9.2433569930205337</v>
      </c>
      <c r="BZ39" s="25">
        <v>8.4326565704953165</v>
      </c>
      <c r="CA39" s="25">
        <v>9.3829103452964997</v>
      </c>
      <c r="CB39" s="25">
        <v>11.432038782039358</v>
      </c>
      <c r="CC39" s="25">
        <v>10.127111020251965</v>
      </c>
      <c r="CD39" s="25">
        <v>9.4004928821181686</v>
      </c>
      <c r="CE39" s="25">
        <v>11.623891949757379</v>
      </c>
      <c r="CF39" s="25">
        <v>10.084445241887105</v>
      </c>
      <c r="CG39" s="25">
        <v>7.8637324027006184</v>
      </c>
      <c r="CH39" s="25">
        <v>11.748222307200862</v>
      </c>
      <c r="CI39" s="25">
        <v>10.198103566633751</v>
      </c>
      <c r="CJ39" s="25">
        <v>10.112262469686566</v>
      </c>
      <c r="CK39" s="25">
        <v>9.5032922910988198</v>
      </c>
      <c r="CL39" s="25">
        <v>8.9333359216854209</v>
      </c>
      <c r="CM39" s="25">
        <v>10.22068311333542</v>
      </c>
      <c r="CN39" s="25">
        <v>10.659575116002308</v>
      </c>
      <c r="CO39" s="25">
        <v>9.9858781636522771</v>
      </c>
      <c r="CP39" s="25">
        <v>9.2721377692410645</v>
      </c>
      <c r="CQ39" s="25">
        <v>7.5363475094308416</v>
      </c>
      <c r="CR39" s="25">
        <v>11.730259884733721</v>
      </c>
      <c r="CS39" s="25">
        <v>10.174092199100738</v>
      </c>
      <c r="CT39" s="25">
        <v>10.128678413155175</v>
      </c>
      <c r="CU39" s="25">
        <v>9.7612053630974316</v>
      </c>
      <c r="CV39" s="25">
        <v>10.239969722424279</v>
      </c>
      <c r="CW39" s="25">
        <v>9.9448724661074266</v>
      </c>
    </row>
    <row r="40" spans="1:101" x14ac:dyDescent="0.15">
      <c r="B40" s="25">
        <v>8.9247712427565631</v>
      </c>
      <c r="C40" s="25">
        <v>8.9704266730616027</v>
      </c>
      <c r="D40" s="25">
        <v>8.7730727325305722</v>
      </c>
      <c r="E40" s="25">
        <v>9.0555307329683288</v>
      </c>
      <c r="F40" s="25">
        <v>8.9229557717422647</v>
      </c>
      <c r="G40" s="25">
        <v>9.2835131567744078</v>
      </c>
      <c r="H40" s="25">
        <v>8.6351331880655327</v>
      </c>
      <c r="I40" s="25">
        <v>9.3735492338498538</v>
      </c>
      <c r="J40" s="25">
        <v>9.1166864227449516</v>
      </c>
      <c r="K40" s="25">
        <v>9.1739734401229178</v>
      </c>
      <c r="L40" s="25">
        <v>9.6632421335572509</v>
      </c>
      <c r="M40" s="25">
        <v>9.539175771109548</v>
      </c>
      <c r="N40" s="25">
        <v>9.6025126026779795</v>
      </c>
      <c r="O40" s="25">
        <v>9.1342952446331314</v>
      </c>
      <c r="P40" s="25">
        <v>9.0368944240870395</v>
      </c>
      <c r="Q40" s="25">
        <v>9.6328481522490925</v>
      </c>
      <c r="R40" s="25">
        <v>9.0182882937507518</v>
      </c>
      <c r="S40" s="25">
        <v>8.9209818896351187</v>
      </c>
      <c r="T40" s="25">
        <v>8.9211070990725307</v>
      </c>
      <c r="U40" s="25">
        <v>9.0252319995613757</v>
      </c>
      <c r="V40" s="25">
        <v>9.1086737319858813</v>
      </c>
      <c r="W40" s="25">
        <v>9.8186997080277632</v>
      </c>
      <c r="X40" s="25">
        <v>8.8534117117827407</v>
      </c>
      <c r="Y40" s="25">
        <v>8.5546706062314684</v>
      </c>
      <c r="Z40" s="25">
        <v>8.4833655692056276</v>
      </c>
      <c r="AA40" s="25">
        <v>8.9561223546712867</v>
      </c>
      <c r="AB40" s="25">
        <v>8.4670247696826735</v>
      </c>
      <c r="AC40" s="25">
        <v>9.4455652988208634</v>
      </c>
      <c r="AD40" s="25">
        <v>8.7535090297670681</v>
      </c>
      <c r="AE40" s="25">
        <v>9.2135705629383811</v>
      </c>
      <c r="AF40" s="25">
        <v>8.9762499396011179</v>
      </c>
      <c r="AG40" s="25">
        <v>9.218843391785887</v>
      </c>
      <c r="AH40" s="25">
        <v>8.9455945112085296</v>
      </c>
      <c r="AI40" s="25">
        <v>8.6532291719080661</v>
      </c>
      <c r="AJ40" s="25">
        <v>9.5778359046202119</v>
      </c>
      <c r="AK40" s="25">
        <v>9.177497200198161</v>
      </c>
      <c r="AL40" s="25">
        <v>8.3883827832656106</v>
      </c>
      <c r="AM40" s="25">
        <v>9.1370480124074049</v>
      </c>
      <c r="AN40" s="25">
        <v>9.1702504018077491</v>
      </c>
      <c r="AO40" s="25">
        <v>8.6960268789194615</v>
      </c>
      <c r="AP40" s="25">
        <v>8.6491993004365071</v>
      </c>
      <c r="AQ40" s="25">
        <v>9.4345595411186967</v>
      </c>
      <c r="AR40" s="25">
        <v>9.2777890837900578</v>
      </c>
      <c r="AS40" s="25">
        <v>8.8892610907229415</v>
      </c>
      <c r="AT40" s="25">
        <v>9.1625505504781373</v>
      </c>
      <c r="AU40" s="25">
        <v>9.0450423726279343</v>
      </c>
      <c r="AV40" s="25">
        <v>8.2316306970078248</v>
      </c>
      <c r="AW40" s="25">
        <v>9.3136379710342379</v>
      </c>
      <c r="AX40" s="25">
        <v>9.0883108755780491</v>
      </c>
      <c r="AY40" s="25">
        <v>9.2827728374096896</v>
      </c>
      <c r="AZ40" s="25">
        <v>8.7866719977404006</v>
      </c>
      <c r="BA40" s="25">
        <v>8.7298716575423168</v>
      </c>
      <c r="BB40" s="25">
        <v>9.3897891478284468</v>
      </c>
      <c r="BC40" s="25">
        <v>8.989387661074792</v>
      </c>
      <c r="BD40" s="25">
        <v>9.1663709923223333</v>
      </c>
      <c r="BE40" s="25">
        <v>9.013773443741151</v>
      </c>
      <c r="BF40" s="25">
        <v>9.1034737751489221</v>
      </c>
      <c r="BG40" s="25">
        <v>8.9734063577988508</v>
      </c>
      <c r="BH40" s="25">
        <v>8.6795199146397426</v>
      </c>
      <c r="BI40" s="25">
        <v>9.4200822931259012</v>
      </c>
      <c r="BJ40" s="25">
        <v>9.2764610448684479</v>
      </c>
      <c r="BK40" s="25">
        <v>9.4296536760109131</v>
      </c>
      <c r="BL40" s="25">
        <v>9.25704012907409</v>
      </c>
      <c r="BM40" s="25">
        <v>9.0392155330085036</v>
      </c>
      <c r="BN40" s="25">
        <v>8.652547821210133</v>
      </c>
      <c r="BO40" s="25">
        <v>8.86042432072521</v>
      </c>
      <c r="BP40" s="25">
        <v>9.2781862156351629</v>
      </c>
      <c r="BQ40" s="25">
        <v>9.1235488571167132</v>
      </c>
      <c r="BR40" s="25">
        <v>8.9113316225047186</v>
      </c>
      <c r="BS40" s="25">
        <v>8.8550826730651409</v>
      </c>
      <c r="BT40" s="25">
        <v>9.3217815673018087</v>
      </c>
      <c r="BU40" s="25">
        <v>9.3849719990942972</v>
      </c>
      <c r="BV40" s="25">
        <v>8.9158414151280034</v>
      </c>
      <c r="BW40" s="25">
        <v>8.8566323637234508</v>
      </c>
      <c r="BX40" s="25">
        <v>9.0633415580452823</v>
      </c>
      <c r="BY40" s="25">
        <v>9.2059437686195889</v>
      </c>
      <c r="BZ40" s="25">
        <v>9.0594526672251483</v>
      </c>
      <c r="CA40" s="25">
        <v>8.6469852419034083</v>
      </c>
      <c r="CB40" s="25">
        <v>9.1569558401531292</v>
      </c>
      <c r="CC40" s="25">
        <v>8.8232599389266646</v>
      </c>
      <c r="CD40" s="25">
        <v>9.0908486587571602</v>
      </c>
      <c r="CE40" s="25">
        <v>9.011384667608386</v>
      </c>
      <c r="CF40" s="25">
        <v>9.0041653716375372</v>
      </c>
      <c r="CG40" s="25">
        <v>8.9643200532815328</v>
      </c>
      <c r="CH40" s="25">
        <v>9.1574949622419446</v>
      </c>
      <c r="CI40" s="25">
        <v>9.1582457100737216</v>
      </c>
      <c r="CJ40" s="25">
        <v>8.9554163195839891</v>
      </c>
      <c r="CK40" s="25">
        <v>8.7358488134181052</v>
      </c>
      <c r="CL40" s="25">
        <v>9.3488310297261421</v>
      </c>
      <c r="CM40" s="25">
        <v>8.3899546211974254</v>
      </c>
      <c r="CN40" s="25">
        <v>8.9600307034823281</v>
      </c>
      <c r="CO40" s="25">
        <v>9.3834495901738606</v>
      </c>
      <c r="CP40" s="25">
        <v>8.9898241973230899</v>
      </c>
      <c r="CQ40" s="25">
        <v>8.5437128045061197</v>
      </c>
      <c r="CR40" s="25">
        <v>9.0877590471810308</v>
      </c>
      <c r="CS40" s="25">
        <v>8.943796112377715</v>
      </c>
      <c r="CT40" s="25">
        <v>8.8857054646909877</v>
      </c>
      <c r="CU40" s="25">
        <v>8.3956047016334931</v>
      </c>
      <c r="CV40" s="25">
        <v>8.7052111061678588</v>
      </c>
      <c r="CW40" s="25">
        <v>9.4369656001037008</v>
      </c>
    </row>
    <row r="41" spans="1:101" x14ac:dyDescent="0.15">
      <c r="B41" s="25">
        <v>16.20326802502473</v>
      </c>
      <c r="C41" s="25">
        <v>16.34556488211102</v>
      </c>
      <c r="D41" s="25">
        <v>15.578249324452866</v>
      </c>
      <c r="E41" s="25">
        <v>16.058596713423089</v>
      </c>
      <c r="F41" s="25">
        <v>15.991514375415004</v>
      </c>
      <c r="G41" s="25">
        <v>16.273369038178608</v>
      </c>
      <c r="H41" s="25">
        <v>15.159746284388707</v>
      </c>
      <c r="I41" s="25">
        <v>13.160766079140689</v>
      </c>
      <c r="J41" s="25">
        <v>14.554945642676104</v>
      </c>
      <c r="K41" s="25">
        <v>15.484829827655913</v>
      </c>
      <c r="L41" s="25">
        <v>14.653911177586693</v>
      </c>
      <c r="M41" s="25">
        <v>16.473447969909753</v>
      </c>
      <c r="N41" s="25">
        <v>15.798883272849343</v>
      </c>
      <c r="O41" s="25">
        <v>15.468203306344957</v>
      </c>
      <c r="P41" s="25">
        <v>14.905000981099512</v>
      </c>
      <c r="Q41" s="25">
        <v>15.097624325668566</v>
      </c>
      <c r="R41" s="25">
        <v>14.745791958009361</v>
      </c>
      <c r="S41" s="25">
        <v>15.046845384025344</v>
      </c>
      <c r="T41" s="25">
        <v>14.451563693739068</v>
      </c>
      <c r="U41" s="25">
        <v>14.894146926697079</v>
      </c>
      <c r="V41" s="25">
        <v>14.222037662896525</v>
      </c>
      <c r="W41" s="25">
        <v>15.292048369299581</v>
      </c>
      <c r="X41" s="25">
        <v>16.036367448386244</v>
      </c>
      <c r="Y41" s="25">
        <v>14.378782117496282</v>
      </c>
      <c r="Z41" s="25">
        <v>15.705653062770374</v>
      </c>
      <c r="AA41" s="25">
        <v>14.445921855757245</v>
      </c>
      <c r="AB41" s="25">
        <v>14.382014812826618</v>
      </c>
      <c r="AC41" s="25">
        <v>14.101280113257468</v>
      </c>
      <c r="AD41" s="25">
        <v>15.071911964533983</v>
      </c>
      <c r="AE41" s="25">
        <v>14.605808870744067</v>
      </c>
      <c r="AF41" s="25">
        <v>13.823570493877019</v>
      </c>
      <c r="AG41" s="25">
        <v>15.158641259910612</v>
      </c>
      <c r="AH41" s="25">
        <v>14.648712583386461</v>
      </c>
      <c r="AI41" s="25">
        <v>13.71699141995604</v>
      </c>
      <c r="AJ41" s="25">
        <v>15.994091351759105</v>
      </c>
      <c r="AK41" s="25">
        <v>13.867527460919705</v>
      </c>
      <c r="AL41" s="25">
        <v>13.06976371445554</v>
      </c>
      <c r="AM41" s="25">
        <v>15.35647162449516</v>
      </c>
      <c r="AN41" s="25">
        <v>16.725565433033516</v>
      </c>
      <c r="AO41" s="25">
        <v>15.933704323529719</v>
      </c>
      <c r="AP41" s="25">
        <v>14.637227454593754</v>
      </c>
      <c r="AQ41" s="25">
        <v>13.712780893627947</v>
      </c>
      <c r="AR41" s="25">
        <v>14.836379956382974</v>
      </c>
      <c r="AS41" s="25">
        <v>15.157146769782122</v>
      </c>
      <c r="AT41" s="25">
        <v>16.509948165402136</v>
      </c>
      <c r="AU41" s="25">
        <v>14.650743650295562</v>
      </c>
      <c r="AV41" s="25">
        <v>14.45370541747026</v>
      </c>
      <c r="AW41" s="25">
        <v>15.111053491978602</v>
      </c>
      <c r="AX41" s="25">
        <v>15.287176979435193</v>
      </c>
      <c r="AY41" s="25">
        <v>14.907320052835985</v>
      </c>
      <c r="AZ41" s="25">
        <v>14.103410622344635</v>
      </c>
      <c r="BA41" s="25">
        <v>14.5494573750874</v>
      </c>
      <c r="BB41" s="25">
        <v>16.1259797043706</v>
      </c>
      <c r="BC41" s="25">
        <v>15.342902070478358</v>
      </c>
      <c r="BD41" s="25">
        <v>14.685448643285428</v>
      </c>
      <c r="BE41" s="25">
        <v>15.832305773932642</v>
      </c>
      <c r="BF41" s="25">
        <v>15.890291542661389</v>
      </c>
      <c r="BG41" s="25">
        <v>15.281065795786771</v>
      </c>
      <c r="BH41" s="25">
        <v>13.209979344485854</v>
      </c>
      <c r="BI41" s="25">
        <v>16.61060343185002</v>
      </c>
      <c r="BJ41" s="25">
        <v>15.351773235013548</v>
      </c>
      <c r="BK41" s="25">
        <v>14.827368650331957</v>
      </c>
      <c r="BL41" s="25">
        <v>13.994615361235288</v>
      </c>
      <c r="BM41" s="25">
        <v>16.101975941645986</v>
      </c>
      <c r="BN41" s="25">
        <v>15.330883809374908</v>
      </c>
      <c r="BO41" s="25">
        <v>16.272736658641449</v>
      </c>
      <c r="BP41" s="25">
        <v>13.688796973495602</v>
      </c>
      <c r="BQ41" s="25">
        <v>16.80901368803049</v>
      </c>
      <c r="BR41" s="25">
        <v>13.746805527064812</v>
      </c>
      <c r="BS41" s="25">
        <v>14.387451285356933</v>
      </c>
      <c r="BT41" s="25">
        <v>14.899833451015549</v>
      </c>
      <c r="BU41" s="25">
        <v>16.173783158778875</v>
      </c>
      <c r="BV41" s="25">
        <v>14.676192142716536</v>
      </c>
      <c r="BW41" s="25">
        <v>14.201624171074032</v>
      </c>
      <c r="BX41" s="25">
        <v>16.449462536605758</v>
      </c>
      <c r="BY41" s="25">
        <v>14.572291095458972</v>
      </c>
      <c r="BZ41" s="25">
        <v>15.291001994302038</v>
      </c>
      <c r="CA41" s="25">
        <v>16.582332800485148</v>
      </c>
      <c r="CB41" s="25">
        <v>14.519054765284178</v>
      </c>
      <c r="CC41" s="25">
        <v>14.039048563244453</v>
      </c>
      <c r="CD41" s="25">
        <v>13.32056207833652</v>
      </c>
      <c r="CE41" s="25">
        <v>15.354440209851408</v>
      </c>
      <c r="CF41" s="25">
        <v>14.680093952887695</v>
      </c>
      <c r="CG41" s="25">
        <v>16.079766369684368</v>
      </c>
      <c r="CH41" s="25">
        <v>14.798078212566608</v>
      </c>
      <c r="CI41" s="25">
        <v>16.421765188735701</v>
      </c>
      <c r="CJ41" s="25">
        <v>15.082226819816364</v>
      </c>
      <c r="CK41" s="25">
        <v>13.742044166957234</v>
      </c>
      <c r="CL41" s="25">
        <v>15.333148417295659</v>
      </c>
      <c r="CM41" s="25">
        <v>14.740624735644078</v>
      </c>
      <c r="CN41" s="25">
        <v>15.684173855557638</v>
      </c>
      <c r="CO41" s="25">
        <v>14.570372827808518</v>
      </c>
      <c r="CP41" s="25">
        <v>15.918519593983554</v>
      </c>
      <c r="CQ41" s="25">
        <v>16.108976315632535</v>
      </c>
      <c r="CR41" s="25">
        <v>15.023386852337321</v>
      </c>
      <c r="CS41" s="25">
        <v>15.331996251975513</v>
      </c>
      <c r="CT41" s="25">
        <v>15.505070620983631</v>
      </c>
      <c r="CU41" s="25">
        <v>15.589390423914896</v>
      </c>
      <c r="CV41" s="25">
        <v>14.806196773801011</v>
      </c>
      <c r="CW41" s="25">
        <v>15.400716778409079</v>
      </c>
    </row>
    <row r="42" spans="1:101" x14ac:dyDescent="0.15">
      <c r="B42" s="25">
        <v>7.827020241425318</v>
      </c>
      <c r="C42" s="25">
        <v>8.1592431605583293</v>
      </c>
      <c r="D42" s="25">
        <v>6.8738910548563688</v>
      </c>
      <c r="E42" s="25">
        <v>7.2012083048278122</v>
      </c>
      <c r="F42" s="25">
        <v>7.3146225456185245</v>
      </c>
      <c r="G42" s="25">
        <v>6.7919344552132905</v>
      </c>
      <c r="H42" s="25">
        <v>7.8838164877107184</v>
      </c>
      <c r="I42" s="25">
        <v>8.3179338716012623</v>
      </c>
      <c r="J42" s="25">
        <v>8.7920470832840518</v>
      </c>
      <c r="K42" s="25">
        <v>8.3403650708570538</v>
      </c>
      <c r="L42" s="25">
        <v>7.5256621566479165</v>
      </c>
      <c r="M42" s="25">
        <v>6.8271272434869958</v>
      </c>
      <c r="N42" s="25">
        <v>6.5269805335871283</v>
      </c>
      <c r="O42" s="25">
        <v>8.8918568950529107</v>
      </c>
      <c r="P42" s="25">
        <v>6.1780921486674441</v>
      </c>
      <c r="Q42" s="25">
        <v>6.9197800549981734</v>
      </c>
      <c r="R42" s="25">
        <v>7.0926954476697173</v>
      </c>
      <c r="S42" s="25">
        <v>9.281344470624477</v>
      </c>
      <c r="T42" s="25">
        <v>8.9136290652479122</v>
      </c>
      <c r="U42" s="25">
        <v>9.8125826073793192</v>
      </c>
      <c r="V42" s="25">
        <v>8.0094295942463098</v>
      </c>
      <c r="W42" s="25">
        <v>8.5394351113208185</v>
      </c>
      <c r="X42" s="25">
        <v>9.6301869593370739</v>
      </c>
      <c r="Y42" s="25">
        <v>9.2848513959192349</v>
      </c>
      <c r="Z42" s="25">
        <v>8.7577617882677643</v>
      </c>
      <c r="AA42" s="25">
        <v>8.2384949951100293</v>
      </c>
      <c r="AB42" s="25">
        <v>8.3940145678349936</v>
      </c>
      <c r="AC42" s="25">
        <v>7.871769884097664</v>
      </c>
      <c r="AD42" s="25">
        <v>9.3300180669305011</v>
      </c>
      <c r="AE42" s="25">
        <v>7.4906915928977948</v>
      </c>
      <c r="AF42" s="25">
        <v>7.1913083722645972</v>
      </c>
      <c r="AG42" s="25">
        <v>7.5321319497191261</v>
      </c>
      <c r="AH42" s="25">
        <v>6.8285244820373805</v>
      </c>
      <c r="AI42" s="25">
        <v>8.0409635847997833</v>
      </c>
      <c r="AJ42" s="25">
        <v>8.3920481127472524</v>
      </c>
      <c r="AK42" s="25">
        <v>9.7857292201101345</v>
      </c>
      <c r="AL42" s="25">
        <v>7.097671179638791</v>
      </c>
      <c r="AM42" s="25">
        <v>7.3807344417165659</v>
      </c>
      <c r="AN42" s="25">
        <v>9.7530624260065526</v>
      </c>
      <c r="AO42" s="25">
        <v>7.8270252969530851</v>
      </c>
      <c r="AP42" s="25">
        <v>7.7009331419897311</v>
      </c>
      <c r="AQ42" s="25">
        <v>7.0796798161780785</v>
      </c>
      <c r="AR42" s="25">
        <v>7.4860907186796215</v>
      </c>
      <c r="AS42" s="25">
        <v>7.2192903767263941</v>
      </c>
      <c r="AT42" s="25">
        <v>7.8617832442931048</v>
      </c>
      <c r="AU42" s="25">
        <v>7.3715034691518815</v>
      </c>
      <c r="AV42" s="25">
        <v>7.6294529834283233</v>
      </c>
      <c r="AW42" s="25">
        <v>7.5154021292914903</v>
      </c>
      <c r="AX42" s="25">
        <v>6.9391459066242858</v>
      </c>
      <c r="AY42" s="25">
        <v>6.7581852783473586</v>
      </c>
      <c r="AZ42" s="25">
        <v>7.1647321236673243</v>
      </c>
      <c r="BA42" s="25">
        <v>5.5016571526669953</v>
      </c>
      <c r="BB42" s="25">
        <v>9.126481456372602</v>
      </c>
      <c r="BC42" s="25">
        <v>7.2273023277253019</v>
      </c>
      <c r="BD42" s="25">
        <v>8.8353440681904196</v>
      </c>
      <c r="BE42" s="25">
        <v>9.1000722428517449</v>
      </c>
      <c r="BF42" s="25">
        <v>7.7285006318215128</v>
      </c>
      <c r="BG42" s="25">
        <v>6.1578018360430704</v>
      </c>
      <c r="BH42" s="25">
        <v>7.9730106810924841</v>
      </c>
      <c r="BI42" s="25">
        <v>7.0018164110569101</v>
      </c>
      <c r="BJ42" s="25">
        <v>7.409437676882427</v>
      </c>
      <c r="BK42" s="25">
        <v>7.1311266514305798</v>
      </c>
      <c r="BL42" s="25">
        <v>4.7575416672303259</v>
      </c>
      <c r="BM42" s="25">
        <v>5.9495974842182928</v>
      </c>
      <c r="BN42" s="25">
        <v>7.8047964952578068</v>
      </c>
      <c r="BO42" s="25">
        <v>7.0816059211075304</v>
      </c>
      <c r="BP42" s="25">
        <v>8.4372548838840267</v>
      </c>
      <c r="BQ42" s="25">
        <v>7.0367463460504753</v>
      </c>
      <c r="BR42" s="25">
        <v>8.0289170048991796</v>
      </c>
      <c r="BS42" s="25">
        <v>9.4217919902248628</v>
      </c>
      <c r="BT42" s="25">
        <v>7.8649879109858638</v>
      </c>
      <c r="BU42" s="25">
        <v>7.2931206999493678</v>
      </c>
      <c r="BV42" s="25">
        <v>6.6282411008232707</v>
      </c>
      <c r="BW42" s="25">
        <v>8.1516350968756974</v>
      </c>
      <c r="BX42" s="25">
        <v>9.2046480762943723</v>
      </c>
      <c r="BY42" s="25">
        <v>8.8802209251379516</v>
      </c>
      <c r="BZ42" s="25">
        <v>7.3254543980390592</v>
      </c>
      <c r="CA42" s="25">
        <v>9.3668565482640957</v>
      </c>
      <c r="CB42" s="25">
        <v>7.9038964071825148</v>
      </c>
      <c r="CC42" s="25">
        <v>8.0121669713889734</v>
      </c>
      <c r="CD42" s="25">
        <v>9.1380396663674919</v>
      </c>
      <c r="CE42" s="25">
        <v>8.1268475249396275</v>
      </c>
      <c r="CF42" s="25">
        <v>7.6409288000374245</v>
      </c>
      <c r="CG42" s="25">
        <v>6.7241764192316751</v>
      </c>
      <c r="CH42" s="25">
        <v>7.5616096179913264</v>
      </c>
      <c r="CI42" s="25">
        <v>7.5885225306504118</v>
      </c>
      <c r="CJ42" s="25">
        <v>7.1659179732855369</v>
      </c>
      <c r="CK42" s="25">
        <v>6.5033317564771149</v>
      </c>
      <c r="CL42" s="25">
        <v>8.5844685942699233</v>
      </c>
      <c r="CM42" s="25">
        <v>7.7736828001753651</v>
      </c>
      <c r="CN42" s="25">
        <v>7.8564894720217486</v>
      </c>
      <c r="CO42" s="25">
        <v>8.5537164318834034</v>
      </c>
      <c r="CP42" s="25">
        <v>8.536457580567248</v>
      </c>
      <c r="CQ42" s="25">
        <v>7.8557956679490664</v>
      </c>
      <c r="CR42" s="25">
        <v>5.378079410132381</v>
      </c>
      <c r="CS42" s="25">
        <v>7.4941660684601077</v>
      </c>
      <c r="CT42" s="25">
        <v>7.2407913308966885</v>
      </c>
      <c r="CU42" s="25">
        <v>8.0840532267856222</v>
      </c>
      <c r="CV42" s="25">
        <v>6.0323490876527739</v>
      </c>
      <c r="CW42" s="25">
        <v>7.8126168117595336</v>
      </c>
    </row>
    <row r="43" spans="1:101" x14ac:dyDescent="0.15">
      <c r="B43" s="25">
        <v>13.728050674561873</v>
      </c>
      <c r="C43" s="25">
        <v>13.430196148560645</v>
      </c>
      <c r="D43" s="25">
        <v>13.712599443090964</v>
      </c>
      <c r="E43" s="25">
        <v>14.588541684186749</v>
      </c>
      <c r="F43" s="25">
        <v>12.281456460599218</v>
      </c>
      <c r="G43" s="25">
        <v>13.410083169897206</v>
      </c>
      <c r="H43" s="25">
        <v>11.162465844540973</v>
      </c>
      <c r="I43" s="25">
        <v>14.213837906751099</v>
      </c>
      <c r="J43" s="25">
        <v>12.291511372605672</v>
      </c>
      <c r="K43" s="25">
        <v>12.880380881349287</v>
      </c>
      <c r="L43" s="25">
        <v>12.96751441097167</v>
      </c>
      <c r="M43" s="25">
        <v>14.673799738136733</v>
      </c>
      <c r="N43" s="25">
        <v>14.771316137320046</v>
      </c>
      <c r="O43" s="25">
        <v>13.412333416611258</v>
      </c>
      <c r="P43" s="25">
        <v>13.835770333392533</v>
      </c>
      <c r="Q43" s="25">
        <v>11.373879044655272</v>
      </c>
      <c r="R43" s="25">
        <v>11.878320361330285</v>
      </c>
      <c r="S43" s="25">
        <v>13.747642718904629</v>
      </c>
      <c r="T43" s="25">
        <v>12.971743679486242</v>
      </c>
      <c r="U43" s="25">
        <v>12.45736629461207</v>
      </c>
      <c r="V43" s="25">
        <v>12.457168748900099</v>
      </c>
      <c r="W43" s="25">
        <v>13.215058937877245</v>
      </c>
      <c r="X43" s="25">
        <v>13.742622277985069</v>
      </c>
      <c r="Y43" s="25">
        <v>12.859213581660672</v>
      </c>
      <c r="Z43" s="25">
        <v>13.239836133346451</v>
      </c>
      <c r="AA43" s="25">
        <v>12.3952163030946</v>
      </c>
      <c r="AB43" s="25">
        <v>11.911736774704098</v>
      </c>
      <c r="AC43" s="25">
        <v>13.740298911944544</v>
      </c>
      <c r="AD43" s="25">
        <v>13.6836274264093</v>
      </c>
      <c r="AE43" s="25">
        <v>12.072354509525063</v>
      </c>
      <c r="AF43" s="25">
        <v>10.365370126963747</v>
      </c>
      <c r="AG43" s="25">
        <v>12.914079329478966</v>
      </c>
      <c r="AH43" s="25">
        <v>12.094441392287393</v>
      </c>
      <c r="AI43" s="25">
        <v>14.041476214582318</v>
      </c>
      <c r="AJ43" s="25">
        <v>13.81641214800727</v>
      </c>
      <c r="AK43" s="25">
        <v>12.561772713072644</v>
      </c>
      <c r="AL43" s="25">
        <v>13.150054552108937</v>
      </c>
      <c r="AM43" s="25">
        <v>10.91811351393452</v>
      </c>
      <c r="AN43" s="25">
        <v>13.095903644104171</v>
      </c>
      <c r="AO43" s="25">
        <v>13.521002759599467</v>
      </c>
      <c r="AP43" s="25">
        <v>12.101476612706666</v>
      </c>
      <c r="AQ43" s="25">
        <v>12.152407254824901</v>
      </c>
      <c r="AR43" s="25">
        <v>13.307086561702247</v>
      </c>
      <c r="AS43" s="25">
        <v>13.742313360249197</v>
      </c>
      <c r="AT43" s="25">
        <v>13.20342102013387</v>
      </c>
      <c r="AU43" s="25">
        <v>13.405849186171375</v>
      </c>
      <c r="AV43" s="25">
        <v>14.806903193635229</v>
      </c>
      <c r="AW43" s="25">
        <v>14.197873440778048</v>
      </c>
      <c r="AX43" s="25">
        <v>13.304754020870242</v>
      </c>
      <c r="AY43" s="25">
        <v>14.139128343432651</v>
      </c>
      <c r="AZ43" s="25">
        <v>12.646609623762847</v>
      </c>
      <c r="BA43" s="25">
        <v>13.234863799245383</v>
      </c>
      <c r="BB43" s="25">
        <v>13.013364579688457</v>
      </c>
      <c r="BC43" s="25">
        <v>12.941060405959114</v>
      </c>
      <c r="BD43" s="25">
        <v>14.048094632794614</v>
      </c>
      <c r="BE43" s="25">
        <v>13.259519851191405</v>
      </c>
      <c r="BF43" s="25">
        <v>12.608217548918947</v>
      </c>
      <c r="BG43" s="25">
        <v>12.841910052345785</v>
      </c>
      <c r="BH43" s="25">
        <v>13.517950062622655</v>
      </c>
      <c r="BI43" s="25">
        <v>12.579252372101937</v>
      </c>
      <c r="BJ43" s="25">
        <v>12.878120008815864</v>
      </c>
      <c r="BK43" s="25">
        <v>11.890845220048625</v>
      </c>
      <c r="BL43" s="25">
        <v>15.202552443380297</v>
      </c>
      <c r="BM43" s="25">
        <v>13.176589589385587</v>
      </c>
      <c r="BN43" s="25">
        <v>13.824679127981879</v>
      </c>
      <c r="BO43" s="25">
        <v>12.610374446932036</v>
      </c>
      <c r="BP43" s="25">
        <v>13.271114776834512</v>
      </c>
      <c r="BQ43" s="25">
        <v>14.156327845007686</v>
      </c>
      <c r="BR43" s="25">
        <v>12.468722968049404</v>
      </c>
      <c r="BS43" s="25">
        <v>12.870416813793462</v>
      </c>
      <c r="BT43" s="25">
        <v>12.659238892544684</v>
      </c>
      <c r="BU43" s="25">
        <v>11.747828248090684</v>
      </c>
      <c r="BV43" s="25">
        <v>12.916733694503028</v>
      </c>
      <c r="BW43" s="25">
        <v>14.771862469914701</v>
      </c>
      <c r="BX43" s="25">
        <v>14.557929028767276</v>
      </c>
      <c r="BY43" s="25">
        <v>12.99202501115149</v>
      </c>
      <c r="BZ43" s="25">
        <v>13.402935294428275</v>
      </c>
      <c r="CA43" s="25">
        <v>12.1154558951152</v>
      </c>
      <c r="CB43" s="25">
        <v>11.8501018933512</v>
      </c>
      <c r="CC43" s="25">
        <v>13.710827031208373</v>
      </c>
      <c r="CD43" s="25">
        <v>13.411547060318048</v>
      </c>
      <c r="CE43" s="25">
        <v>13.260071803314744</v>
      </c>
      <c r="CF43" s="25">
        <v>13.051014231331864</v>
      </c>
      <c r="CG43" s="25">
        <v>13.729105339683844</v>
      </c>
      <c r="CH43" s="25">
        <v>12.828532193734429</v>
      </c>
      <c r="CI43" s="25">
        <v>13.21623083314296</v>
      </c>
      <c r="CJ43" s="25">
        <v>13.063671915730845</v>
      </c>
      <c r="CK43" s="25">
        <v>12.175379729026355</v>
      </c>
      <c r="CL43" s="25">
        <v>12.96764788502311</v>
      </c>
      <c r="CM43" s="25">
        <v>11.87114772455417</v>
      </c>
      <c r="CN43" s="25">
        <v>13.324539162153201</v>
      </c>
      <c r="CO43" s="25">
        <v>15.18316224507161</v>
      </c>
      <c r="CP43" s="25">
        <v>13.448709119100137</v>
      </c>
      <c r="CQ43" s="25">
        <v>11.960073757631426</v>
      </c>
      <c r="CR43" s="25">
        <v>14.254787492865407</v>
      </c>
      <c r="CS43" s="25">
        <v>13.890820544033991</v>
      </c>
      <c r="CT43" s="25">
        <v>13.114304445858151</v>
      </c>
      <c r="CU43" s="25">
        <v>12.414239688449259</v>
      </c>
      <c r="CV43" s="25">
        <v>13.744184901020695</v>
      </c>
      <c r="CW43" s="25">
        <v>12.338407180544968</v>
      </c>
    </row>
    <row r="44" spans="1:101" x14ac:dyDescent="0.15">
      <c r="B44" s="25">
        <v>13.077993910158824</v>
      </c>
      <c r="C44" s="25">
        <v>13.173220940278147</v>
      </c>
      <c r="D44" s="25">
        <v>13.696261415908625</v>
      </c>
      <c r="E44" s="25">
        <v>13.640678164685363</v>
      </c>
      <c r="F44" s="25">
        <v>13.91078706035141</v>
      </c>
      <c r="G44" s="25">
        <v>13.633290092516663</v>
      </c>
      <c r="H44" s="25">
        <v>14.090653025240051</v>
      </c>
      <c r="I44" s="25">
        <v>13.882410062686393</v>
      </c>
      <c r="J44" s="25">
        <v>14.145572117458661</v>
      </c>
      <c r="K44" s="25">
        <v>14.306746689436313</v>
      </c>
      <c r="L44" s="25">
        <v>14.020506105390082</v>
      </c>
      <c r="M44" s="25">
        <v>14.263602200432134</v>
      </c>
      <c r="N44" s="25">
        <v>15.423754036759471</v>
      </c>
      <c r="O44" s="25">
        <v>14.228019019962465</v>
      </c>
      <c r="P44" s="25">
        <v>14.616467786935962</v>
      </c>
      <c r="Q44" s="25">
        <v>14.25834560202086</v>
      </c>
      <c r="R44" s="25">
        <v>15.062069365011585</v>
      </c>
      <c r="S44" s="25">
        <v>13.276884120866466</v>
      </c>
      <c r="T44" s="25">
        <v>14.007523799897163</v>
      </c>
      <c r="U44" s="25">
        <v>13.462123430177414</v>
      </c>
      <c r="V44" s="25">
        <v>12.785346910994097</v>
      </c>
      <c r="W44" s="25">
        <v>14.542222008865204</v>
      </c>
      <c r="X44" s="25">
        <v>12.883648349841096</v>
      </c>
      <c r="Y44" s="25">
        <v>14.231562155969728</v>
      </c>
      <c r="Z44" s="25">
        <v>13.643326756894854</v>
      </c>
      <c r="AA44" s="25">
        <v>13.074266808895652</v>
      </c>
      <c r="AB44" s="25">
        <v>14.386245414697294</v>
      </c>
      <c r="AC44" s="25">
        <v>13.67104863090518</v>
      </c>
      <c r="AD44" s="25">
        <v>14.319243022461604</v>
      </c>
      <c r="AE44" s="25">
        <v>13.306393939944959</v>
      </c>
      <c r="AF44" s="25">
        <v>13.50876445332686</v>
      </c>
      <c r="AG44" s="25">
        <v>14.364150869828858</v>
      </c>
      <c r="AH44" s="25">
        <v>14.750088095395601</v>
      </c>
      <c r="AI44" s="25">
        <v>14.968506487792407</v>
      </c>
      <c r="AJ44" s="25">
        <v>14.03626993669231</v>
      </c>
      <c r="AK44" s="25">
        <v>12.887449696996484</v>
      </c>
      <c r="AL44" s="25">
        <v>14.864009144871114</v>
      </c>
      <c r="AM44" s="25">
        <v>14.116454748836945</v>
      </c>
      <c r="AN44" s="25">
        <v>15.617919027574764</v>
      </c>
      <c r="AO44" s="25">
        <v>14.24531581867509</v>
      </c>
      <c r="AP44" s="25">
        <v>13.447478232700252</v>
      </c>
      <c r="AQ44" s="25">
        <v>13.758914426544981</v>
      </c>
      <c r="AR44" s="25">
        <v>13.266540560758605</v>
      </c>
      <c r="AS44" s="25">
        <v>13.984087995652859</v>
      </c>
      <c r="AT44" s="25">
        <v>13.109428811665682</v>
      </c>
      <c r="AU44" s="25">
        <v>14.405284052577638</v>
      </c>
      <c r="AV44" s="25">
        <v>13.722791335793678</v>
      </c>
      <c r="AW44" s="25">
        <v>14.082747045877028</v>
      </c>
      <c r="AX44" s="25">
        <v>14.566100720825036</v>
      </c>
      <c r="AY44" s="25">
        <v>15.3166789930299</v>
      </c>
      <c r="AZ44" s="25">
        <v>13.981899626638487</v>
      </c>
      <c r="BA44" s="25">
        <v>13.72472173399985</v>
      </c>
      <c r="BB44" s="25">
        <v>12.701868345289714</v>
      </c>
      <c r="BC44" s="25">
        <v>13.96853501083528</v>
      </c>
      <c r="BD44" s="25">
        <v>14.022007856851204</v>
      </c>
      <c r="BE44" s="25">
        <v>13.926930868858275</v>
      </c>
      <c r="BF44" s="25">
        <v>13.627729458601992</v>
      </c>
      <c r="BG44" s="25">
        <v>15.557461370728491</v>
      </c>
      <c r="BH44" s="25">
        <v>13.512167930512019</v>
      </c>
      <c r="BI44" s="25">
        <v>14.422202251290189</v>
      </c>
      <c r="BJ44" s="25">
        <v>14.123546029609665</v>
      </c>
      <c r="BK44" s="25">
        <v>12.648319675332942</v>
      </c>
      <c r="BL44" s="25">
        <v>13.918264247525395</v>
      </c>
      <c r="BM44" s="25">
        <v>14.433583233737718</v>
      </c>
      <c r="BN44" s="25">
        <v>14.189656545383892</v>
      </c>
      <c r="BO44" s="25">
        <v>13.880668737835309</v>
      </c>
      <c r="BP44" s="25">
        <v>14.016507893461208</v>
      </c>
      <c r="BQ44" s="25">
        <v>14.501191933134855</v>
      </c>
      <c r="BR44" s="25">
        <v>13.588015137412146</v>
      </c>
      <c r="BS44" s="25">
        <v>13.125419140413339</v>
      </c>
      <c r="BT44" s="25">
        <v>13.687516951735063</v>
      </c>
      <c r="BU44" s="25">
        <v>13.308468265972968</v>
      </c>
      <c r="BV44" s="25">
        <v>12.914174367842621</v>
      </c>
      <c r="BW44" s="25">
        <v>13.772204967297407</v>
      </c>
      <c r="BX44" s="25">
        <v>14.092543758641485</v>
      </c>
      <c r="BY44" s="25">
        <v>13.250708137528195</v>
      </c>
      <c r="BZ44" s="25">
        <v>14.886068706107933</v>
      </c>
      <c r="CA44" s="25">
        <v>14.769887421830092</v>
      </c>
      <c r="CB44" s="25">
        <v>13.758591307499628</v>
      </c>
      <c r="CC44" s="25">
        <v>14.216714898569768</v>
      </c>
      <c r="CD44" s="25">
        <v>13.886633936066371</v>
      </c>
      <c r="CE44" s="25">
        <v>14.283946643030546</v>
      </c>
      <c r="CF44" s="25">
        <v>13.26287998893007</v>
      </c>
      <c r="CG44" s="25">
        <v>14.37468976373971</v>
      </c>
      <c r="CH44" s="25">
        <v>14.280509752096959</v>
      </c>
      <c r="CI44" s="25">
        <v>14.730014314391862</v>
      </c>
      <c r="CJ44" s="25">
        <v>14.536818535438687</v>
      </c>
      <c r="CK44" s="25">
        <v>14.099041218637943</v>
      </c>
      <c r="CL44" s="25">
        <v>13.854623038722142</v>
      </c>
      <c r="CM44" s="25">
        <v>14.528309792169123</v>
      </c>
      <c r="CN44" s="25">
        <v>15.174843744394872</v>
      </c>
      <c r="CO44" s="25">
        <v>13.96910333981325</v>
      </c>
      <c r="CP44" s="25">
        <v>12.6415787410899</v>
      </c>
      <c r="CQ44" s="25">
        <v>14.844967488054786</v>
      </c>
      <c r="CR44" s="25">
        <v>14.176725212183245</v>
      </c>
      <c r="CS44" s="25">
        <v>13.457499233637252</v>
      </c>
      <c r="CT44" s="25">
        <v>14.414319492045433</v>
      </c>
      <c r="CU44" s="25">
        <v>14.366313346827813</v>
      </c>
      <c r="CV44" s="25">
        <v>14.370597311381276</v>
      </c>
      <c r="CW44" s="25">
        <v>13.284437714715196</v>
      </c>
    </row>
    <row r="45" spans="1:101" x14ac:dyDescent="0.15">
      <c r="A45" t="s">
        <v>75</v>
      </c>
      <c r="B45" s="1">
        <v>5.5638143698272715E-3</v>
      </c>
      <c r="C45" s="1">
        <v>6.4473000947078704E-3</v>
      </c>
      <c r="D45" s="1">
        <v>6.810421910992113E-3</v>
      </c>
      <c r="E45" s="1">
        <v>7.1300349773620684E-3</v>
      </c>
      <c r="F45" s="1">
        <v>4.5611174384161653E-3</v>
      </c>
      <c r="G45" s="1">
        <v>3.2731238184933761E-3</v>
      </c>
      <c r="H45" s="1">
        <v>4.8700852284669967E-3</v>
      </c>
      <c r="I45" s="1">
        <v>6.5124361823425819E-3</v>
      </c>
      <c r="J45" s="1">
        <v>4.2951826469347339E-3</v>
      </c>
      <c r="K45" s="1">
        <v>6.2342799066027769E-3</v>
      </c>
      <c r="L45" s="1">
        <v>5.6901777408811431E-3</v>
      </c>
      <c r="M45" s="1">
        <v>5.8854630935205243E-3</v>
      </c>
      <c r="N45" s="1">
        <v>5.8088933999538798E-3</v>
      </c>
      <c r="O45" s="1">
        <v>5.7359571935818926E-3</v>
      </c>
      <c r="P45" s="1">
        <v>5.9385341235743761E-3</v>
      </c>
      <c r="Q45" s="1">
        <v>6.7966292081357085E-3</v>
      </c>
      <c r="R45" s="1">
        <v>5.1946040017209587E-3</v>
      </c>
      <c r="S45" s="1">
        <v>6.8113732061778334E-3</v>
      </c>
      <c r="T45" s="1">
        <v>6.8628721844299183E-3</v>
      </c>
      <c r="U45" s="1">
        <v>7.809892297018675E-3</v>
      </c>
      <c r="V45" s="1">
        <v>5.785801331438932E-3</v>
      </c>
      <c r="W45" s="1">
        <v>7.1493610765410876E-3</v>
      </c>
      <c r="X45" s="1">
        <v>5.9694061135547411E-3</v>
      </c>
      <c r="Y45" s="1">
        <v>6.8553507305459871E-3</v>
      </c>
      <c r="Z45" s="1">
        <v>6.9234014668509286E-3</v>
      </c>
      <c r="AA45" s="1">
        <v>5.5457978375093361E-3</v>
      </c>
      <c r="AB45" s="1">
        <v>5.5923425303362768E-3</v>
      </c>
      <c r="AC45" s="1">
        <v>5.1653815333706707E-3</v>
      </c>
      <c r="AD45" s="1">
        <v>5.5240733630239234E-3</v>
      </c>
      <c r="AE45" s="1">
        <v>6.310324215746033E-3</v>
      </c>
      <c r="AF45" s="1">
        <v>5.286809729405339E-3</v>
      </c>
      <c r="AG45" s="1">
        <v>4.6930132985090241E-3</v>
      </c>
      <c r="AH45" s="1">
        <v>5.2199596182413979E-3</v>
      </c>
      <c r="AI45" s="1">
        <v>5.0560709844349955E-3</v>
      </c>
      <c r="AJ45" s="1">
        <v>3.6359827126025606E-3</v>
      </c>
      <c r="AK45" s="1">
        <v>7.0006551609482475E-3</v>
      </c>
      <c r="AL45" s="1">
        <v>6.619020260622434E-3</v>
      </c>
      <c r="AM45" s="1">
        <v>5.52304991504833E-3</v>
      </c>
      <c r="AN45" s="1">
        <v>4.7473200308649375E-3</v>
      </c>
      <c r="AO45" s="1">
        <v>6.0773961319598212E-3</v>
      </c>
      <c r="AP45" s="1">
        <v>6.9247627755686172E-3</v>
      </c>
      <c r="AQ45" s="1">
        <v>2.9379112104387299E-3</v>
      </c>
      <c r="AR45" s="1">
        <v>5.7161626163208454E-3</v>
      </c>
      <c r="AS45" s="1">
        <v>5.7405165279097968E-3</v>
      </c>
      <c r="AT45" s="1">
        <v>4.2314375712470048E-3</v>
      </c>
      <c r="AU45" s="1">
        <v>5.2550271076973708E-3</v>
      </c>
      <c r="AV45" s="1">
        <v>4.843542213048127E-3</v>
      </c>
      <c r="AW45" s="1">
        <v>7.4335817237646991E-3</v>
      </c>
      <c r="AX45" s="1">
        <v>7.4918921174581361E-3</v>
      </c>
      <c r="AY45" s="1">
        <v>4.1360371238966243E-3</v>
      </c>
      <c r="AZ45" s="1">
        <v>7.081085938581826E-3</v>
      </c>
      <c r="BA45" s="1">
        <v>7.3260851332759159E-3</v>
      </c>
      <c r="BB45" s="1">
        <v>6.4072491889994405E-3</v>
      </c>
      <c r="BC45" s="1">
        <v>8.8265957970130038E-3</v>
      </c>
      <c r="BD45" s="1">
        <v>6.2550486619097102E-3</v>
      </c>
      <c r="BE45" s="1">
        <v>5.1465304881286398E-3</v>
      </c>
      <c r="BF45" s="1">
        <v>5.2416690752334974E-3</v>
      </c>
      <c r="BG45" s="1">
        <v>7.1562865186268025E-3</v>
      </c>
      <c r="BH45" s="1">
        <v>7.3793605338547674E-3</v>
      </c>
      <c r="BI45" s="1">
        <v>4.5053316219635479E-3</v>
      </c>
      <c r="BJ45" s="1">
        <v>5.9078149032188599E-3</v>
      </c>
      <c r="BK45" s="1">
        <v>7.8990798846736831E-3</v>
      </c>
      <c r="BL45" s="1">
        <v>5.105290051314007E-3</v>
      </c>
      <c r="BM45" s="1">
        <v>7.4327635662171576E-3</v>
      </c>
      <c r="BN45" s="1">
        <v>6.7747497523742237E-3</v>
      </c>
      <c r="BO45" s="1">
        <v>7.0631959702088225E-3</v>
      </c>
      <c r="BP45" s="1">
        <v>5.6857309778917866E-3</v>
      </c>
      <c r="BQ45" s="1">
        <v>6.725052454106737E-3</v>
      </c>
      <c r="BR45" s="1">
        <v>5.1516268952545938E-3</v>
      </c>
      <c r="BS45" s="1">
        <v>6.3252744785759095E-3</v>
      </c>
      <c r="BT45" s="1">
        <v>5.2929525933836097E-3</v>
      </c>
      <c r="BU45" s="1">
        <v>6.1289574332418521E-3</v>
      </c>
      <c r="BV45" s="1">
        <v>6.112136287961833E-3</v>
      </c>
      <c r="BW45" s="1">
        <v>6.595890721439888E-3</v>
      </c>
      <c r="BX45" s="1">
        <v>7.1798413640744669E-3</v>
      </c>
      <c r="BY45" s="1">
        <v>7.3443893044449777E-3</v>
      </c>
      <c r="BZ45" s="1">
        <v>4.4729469366811773E-3</v>
      </c>
      <c r="CA45" s="1">
        <v>7.2279935809655242E-3</v>
      </c>
      <c r="CB45" s="1">
        <v>5.4280873663137127E-3</v>
      </c>
      <c r="CC45" s="1">
        <v>5.72385434056406E-3</v>
      </c>
      <c r="CD45" s="1">
        <v>9.0020615763245441E-3</v>
      </c>
      <c r="CE45" s="1">
        <v>4.6810936768343992E-3</v>
      </c>
      <c r="CF45" s="1">
        <v>7.0912001572460597E-3</v>
      </c>
      <c r="CG45" s="1">
        <v>7.3167743503638801E-3</v>
      </c>
      <c r="CH45" s="1">
        <v>6.6241854364968667E-3</v>
      </c>
      <c r="CI45" s="1">
        <v>5.8435291438876241E-3</v>
      </c>
      <c r="CJ45" s="1">
        <v>5.1954074916659553E-3</v>
      </c>
      <c r="CK45" s="1">
        <v>6.8072618965209514E-3</v>
      </c>
      <c r="CL45" s="1">
        <v>7.1823645795986045E-3</v>
      </c>
      <c r="CM45" s="1">
        <v>5.4482283262437554E-3</v>
      </c>
      <c r="CN45" s="1">
        <v>5.737432490565509E-3</v>
      </c>
      <c r="CO45" s="1">
        <v>5.153076723020524E-3</v>
      </c>
      <c r="CP45" s="1">
        <v>6.1606818028791506E-3</v>
      </c>
      <c r="CQ45" s="1">
        <v>5.5278257409943467E-3</v>
      </c>
      <c r="CR45" s="1">
        <v>4.7066159538213135E-3</v>
      </c>
      <c r="CS45" s="1">
        <v>6.4016167790101322E-3</v>
      </c>
      <c r="CT45" s="1">
        <v>6.2944258998666276E-3</v>
      </c>
      <c r="CU45" s="1">
        <v>2.8079766576884217E-3</v>
      </c>
      <c r="CV45" s="1">
        <v>5.3816091410796444E-3</v>
      </c>
      <c r="CW45" s="1">
        <v>6.6183418245005319E-3</v>
      </c>
    </row>
    <row r="46" spans="1:101" x14ac:dyDescent="0.15">
      <c r="B46" s="1">
        <v>1.3763523420540756E-2</v>
      </c>
      <c r="C46" s="1">
        <v>1.4414502592207831E-2</v>
      </c>
      <c r="D46" s="1">
        <v>1.3311500873983475E-2</v>
      </c>
      <c r="E46" s="1">
        <v>1.402660663339687E-2</v>
      </c>
      <c r="F46" s="1">
        <v>1.3271902439338235E-2</v>
      </c>
      <c r="G46" s="1">
        <v>1.456235309404637E-2</v>
      </c>
      <c r="H46" s="1">
        <v>1.3663254509914124E-2</v>
      </c>
      <c r="I46" s="1">
        <v>1.3406233094543857E-2</v>
      </c>
      <c r="J46" s="1">
        <v>1.4403053541744754E-2</v>
      </c>
      <c r="K46" s="1">
        <v>1.3322857974991874E-2</v>
      </c>
      <c r="L46" s="1">
        <v>1.4135656527772468E-2</v>
      </c>
      <c r="M46" s="1">
        <v>1.3823442646367066E-2</v>
      </c>
      <c r="N46" s="1">
        <v>1.3962766757229021E-2</v>
      </c>
      <c r="O46" s="1">
        <v>1.5023695536874838E-2</v>
      </c>
      <c r="P46" s="1">
        <v>1.5395564537973876E-2</v>
      </c>
      <c r="Q46" s="1">
        <v>1.3189903409586668E-2</v>
      </c>
      <c r="R46" s="1">
        <v>1.4127282946560309E-2</v>
      </c>
      <c r="S46" s="1">
        <v>1.34380812574105E-2</v>
      </c>
      <c r="T46" s="1">
        <v>1.3336892144070519E-2</v>
      </c>
      <c r="U46" s="1">
        <v>1.5103908123450895E-2</v>
      </c>
      <c r="V46" s="1">
        <v>1.4309009434561827E-2</v>
      </c>
      <c r="W46" s="1">
        <v>1.5373948680276467E-2</v>
      </c>
      <c r="X46" s="1">
        <v>1.3739191464311303E-2</v>
      </c>
      <c r="Y46" s="1">
        <v>1.4749798186228047E-2</v>
      </c>
      <c r="Z46" s="1">
        <v>1.4194004819728817E-2</v>
      </c>
      <c r="AA46" s="1">
        <v>1.3239215289372334E-2</v>
      </c>
      <c r="AB46" s="1">
        <v>1.4267291343981674E-2</v>
      </c>
      <c r="AC46" s="1">
        <v>1.5393284923731631E-2</v>
      </c>
      <c r="AD46" s="1">
        <v>1.5056559233853992E-2</v>
      </c>
      <c r="AE46" s="1">
        <v>1.4575204119453426E-2</v>
      </c>
      <c r="AF46" s="1">
        <v>1.3067893742459293E-2</v>
      </c>
      <c r="AG46" s="1">
        <v>1.4012089737709312E-2</v>
      </c>
      <c r="AH46" s="1">
        <v>1.3792935921722512E-2</v>
      </c>
      <c r="AI46" s="1">
        <v>1.4781418104492881E-2</v>
      </c>
      <c r="AJ46" s="1">
        <v>1.288500096528041E-2</v>
      </c>
      <c r="AK46" s="1">
        <v>1.2762581693184012E-2</v>
      </c>
      <c r="AL46" s="1">
        <v>1.4757717995023014E-2</v>
      </c>
      <c r="AM46" s="1">
        <v>1.3332412004685898E-2</v>
      </c>
      <c r="AN46" s="1">
        <v>1.2838076308234025E-2</v>
      </c>
      <c r="AO46" s="1">
        <v>1.4796921602391044E-2</v>
      </c>
      <c r="AP46" s="1">
        <v>1.5289962885593731E-2</v>
      </c>
      <c r="AQ46" s="1">
        <v>1.3581849481160058E-2</v>
      </c>
      <c r="AR46" s="1">
        <v>1.4418463468376056E-2</v>
      </c>
      <c r="AS46" s="1">
        <v>1.4273819622546818E-2</v>
      </c>
      <c r="AT46" s="1">
        <v>1.4217349474809583E-2</v>
      </c>
      <c r="AU46" s="1">
        <v>1.2982442571348613E-2</v>
      </c>
      <c r="AV46" s="1">
        <v>1.4917658368423972E-2</v>
      </c>
      <c r="AW46" s="1">
        <v>1.318210826936392E-2</v>
      </c>
      <c r="AX46" s="1">
        <v>1.4413108438253235E-2</v>
      </c>
      <c r="AY46" s="1">
        <v>1.4928297165160668E-2</v>
      </c>
      <c r="AZ46" s="1">
        <v>1.361185240181436E-2</v>
      </c>
      <c r="BA46" s="1">
        <v>1.5358875000405782E-2</v>
      </c>
      <c r="BB46" s="1">
        <v>1.520168138267485E-2</v>
      </c>
      <c r="BC46" s="1">
        <v>1.3529087951052341E-2</v>
      </c>
      <c r="BD46" s="1">
        <v>1.4780092946101921E-2</v>
      </c>
      <c r="BE46" s="1">
        <v>1.3157460032410908E-2</v>
      </c>
      <c r="BF46" s="1">
        <v>1.4610241213151772E-2</v>
      </c>
      <c r="BG46" s="1">
        <v>1.4054577762145149E-2</v>
      </c>
      <c r="BH46" s="1">
        <v>1.3055596818159784E-2</v>
      </c>
      <c r="BI46" s="1">
        <v>1.4121016170993804E-2</v>
      </c>
      <c r="BJ46" s="1">
        <v>1.4996062787656521E-2</v>
      </c>
      <c r="BK46" s="1">
        <v>1.3971062714921101E-2</v>
      </c>
      <c r="BL46" s="1">
        <v>1.5914774150812602E-2</v>
      </c>
      <c r="BM46" s="1">
        <v>1.3616039299918682E-2</v>
      </c>
      <c r="BN46" s="1">
        <v>1.5008517430183216E-2</v>
      </c>
      <c r="BO46" s="1">
        <v>1.423365918662509E-2</v>
      </c>
      <c r="BP46" s="1">
        <v>1.4029042544167983E-2</v>
      </c>
      <c r="BQ46" s="1">
        <v>1.4480464439028017E-2</v>
      </c>
      <c r="BR46" s="1">
        <v>1.4112022420823689E-2</v>
      </c>
      <c r="BS46" s="1">
        <v>1.2920997497696995E-2</v>
      </c>
      <c r="BT46" s="1">
        <v>1.4094662882385034E-2</v>
      </c>
      <c r="BU46" s="1">
        <v>1.4659247579338945E-2</v>
      </c>
      <c r="BV46" s="1">
        <v>1.3077644488152374E-2</v>
      </c>
      <c r="BW46" s="1">
        <v>1.5062564531872822E-2</v>
      </c>
      <c r="BX46" s="1">
        <v>1.2421641517812915E-2</v>
      </c>
      <c r="BY46" s="1">
        <v>1.5991130210144321E-2</v>
      </c>
      <c r="BZ46" s="1">
        <v>1.448914335211739E-2</v>
      </c>
      <c r="CA46" s="1">
        <v>1.5267334269166198E-2</v>
      </c>
      <c r="CB46" s="1">
        <v>1.4345066081339092E-2</v>
      </c>
      <c r="CC46" s="1">
        <v>1.3156958000184616E-2</v>
      </c>
      <c r="CD46" s="1">
        <v>1.5052983610115908E-2</v>
      </c>
      <c r="CE46" s="1">
        <v>1.4883090502325997E-2</v>
      </c>
      <c r="CF46" s="1">
        <v>1.5664154990716148E-2</v>
      </c>
      <c r="CG46" s="1">
        <v>1.306191172767208E-2</v>
      </c>
      <c r="CH46" s="1">
        <v>1.3962407216794736E-2</v>
      </c>
      <c r="CI46" s="1">
        <v>1.3217330216969187E-2</v>
      </c>
      <c r="CJ46" s="1">
        <v>1.432387894235926E-2</v>
      </c>
      <c r="CK46" s="1">
        <v>1.5100409022064318E-2</v>
      </c>
      <c r="CL46" s="1">
        <v>1.3266407518288883E-2</v>
      </c>
      <c r="CM46" s="1">
        <v>1.4650902028504859E-2</v>
      </c>
      <c r="CN46" s="1">
        <v>1.4941046231716344E-2</v>
      </c>
      <c r="CO46" s="1">
        <v>1.546617122004427E-2</v>
      </c>
      <c r="CP46" s="1">
        <v>1.4340068227309511E-2</v>
      </c>
      <c r="CQ46" s="1">
        <v>1.2828495619268502E-2</v>
      </c>
      <c r="CR46" s="1">
        <v>1.4255622423934916E-2</v>
      </c>
      <c r="CS46" s="1">
        <v>1.3776319043529831E-2</v>
      </c>
      <c r="CT46" s="1">
        <v>1.4371818108725036E-2</v>
      </c>
      <c r="CU46" s="1">
        <v>1.4048301799649228E-2</v>
      </c>
      <c r="CV46" s="1">
        <v>1.561876940202815E-2</v>
      </c>
      <c r="CW46" s="1">
        <v>1.320784212728306E-2</v>
      </c>
    </row>
    <row r="47" spans="1:101" x14ac:dyDescent="0.15">
      <c r="B47" s="1">
        <v>9.2685020133782409E-3</v>
      </c>
      <c r="C47" s="1">
        <v>7.8439027552201206E-3</v>
      </c>
      <c r="D47" s="1">
        <v>1.0678966263859451E-2</v>
      </c>
      <c r="E47" s="1">
        <v>1.1468684797705971E-2</v>
      </c>
      <c r="F47" s="1">
        <v>8.882582777122389E-3</v>
      </c>
      <c r="G47" s="1">
        <v>8.9055030489175891E-3</v>
      </c>
      <c r="H47" s="1">
        <v>5.9732225034744603E-3</v>
      </c>
      <c r="I47" s="1">
        <v>1.1249799860614305E-2</v>
      </c>
      <c r="J47" s="1">
        <v>7.5053632606356183E-3</v>
      </c>
      <c r="K47" s="1">
        <v>7.1309873961445339E-3</v>
      </c>
      <c r="L47" s="1">
        <v>8.2183100115656386E-3</v>
      </c>
      <c r="M47" s="1">
        <v>1.3031560773261638E-2</v>
      </c>
      <c r="N47" s="1">
        <v>1.0568222939692267E-2</v>
      </c>
      <c r="O47" s="1">
        <v>7.4634105818228956E-3</v>
      </c>
      <c r="P47" s="1">
        <v>8.0523483452668975E-3</v>
      </c>
      <c r="Q47" s="1">
        <v>6.4248067087082205E-3</v>
      </c>
      <c r="R47" s="1">
        <v>8.2617555043509941E-3</v>
      </c>
      <c r="S47" s="1">
        <v>6.2887535555326106E-3</v>
      </c>
      <c r="T47" s="1">
        <v>9.2887459119266429E-3</v>
      </c>
      <c r="U47" s="1">
        <v>8.3315845912253321E-3</v>
      </c>
      <c r="V47" s="1">
        <v>9.8170544067368165E-3</v>
      </c>
      <c r="W47" s="1">
        <v>7.4465670923931724E-3</v>
      </c>
      <c r="X47" s="1">
        <v>7.9456876046644573E-3</v>
      </c>
      <c r="Y47" s="1">
        <v>7.2372412675902106E-3</v>
      </c>
      <c r="Z47" s="1">
        <v>8.4470966079756345E-3</v>
      </c>
      <c r="AA47" s="1">
        <v>8.6966404532258026E-3</v>
      </c>
      <c r="AB47" s="1">
        <v>1.0259881228774094E-2</v>
      </c>
      <c r="AC47" s="1">
        <v>1.2465389367392258E-2</v>
      </c>
      <c r="AD47" s="1">
        <v>8.0950984912959902E-3</v>
      </c>
      <c r="AE47" s="1">
        <v>8.9819652292000736E-3</v>
      </c>
      <c r="AF47" s="1">
        <v>1.1193176507607915E-2</v>
      </c>
      <c r="AG47" s="1">
        <v>8.9886778393875964E-3</v>
      </c>
      <c r="AH47" s="1">
        <v>9.0928212476180693E-3</v>
      </c>
      <c r="AI47" s="1">
        <v>1.1812855741162509E-2</v>
      </c>
      <c r="AJ47" s="1">
        <v>1.2376180431471186E-2</v>
      </c>
      <c r="AK47" s="1">
        <v>1.0208118519147307E-2</v>
      </c>
      <c r="AL47" s="1">
        <v>6.211636983224491E-3</v>
      </c>
      <c r="AM47" s="1">
        <v>1.2583331070666472E-2</v>
      </c>
      <c r="AN47" s="1">
        <v>9.3650118056725993E-3</v>
      </c>
      <c r="AO47" s="1">
        <v>1.2018170664728085E-2</v>
      </c>
      <c r="AP47" s="1">
        <v>1.0489070581666567E-2</v>
      </c>
      <c r="AQ47" s="1">
        <v>8.7819210398886547E-3</v>
      </c>
      <c r="AR47" s="1">
        <v>9.7222572958353057E-3</v>
      </c>
      <c r="AS47" s="1">
        <v>8.2389222827591035E-3</v>
      </c>
      <c r="AT47" s="1">
        <v>1.0866564380614735E-2</v>
      </c>
      <c r="AU47" s="1">
        <v>9.0538373033793498E-3</v>
      </c>
      <c r="AV47" s="1">
        <v>6.6701968486368255E-3</v>
      </c>
      <c r="AW47" s="1">
        <v>1.2261152215419572E-2</v>
      </c>
      <c r="AX47" s="1">
        <v>1.0973856953004051E-2</v>
      </c>
      <c r="AY47" s="1">
        <v>8.2891002382885961E-3</v>
      </c>
      <c r="AZ47" s="1">
        <v>1.2006730392490998E-2</v>
      </c>
      <c r="BA47" s="1">
        <v>1.0284201964594617E-2</v>
      </c>
      <c r="BB47" s="1">
        <v>1.0376812622007625E-2</v>
      </c>
      <c r="BC47" s="1">
        <v>1.0822806028012664E-2</v>
      </c>
      <c r="BD47" s="1">
        <v>1.0060626038727491E-2</v>
      </c>
      <c r="BE47" s="1">
        <v>1.0571829014370574E-2</v>
      </c>
      <c r="BF47" s="1">
        <v>9.4449707224518037E-3</v>
      </c>
      <c r="BG47" s="1">
        <v>8.4473226688502566E-3</v>
      </c>
      <c r="BH47" s="1">
        <v>9.5877920495601229E-3</v>
      </c>
      <c r="BI47" s="1">
        <v>6.4873405284467042E-3</v>
      </c>
      <c r="BJ47" s="1">
        <v>6.6808330524206526E-3</v>
      </c>
      <c r="BK47" s="1">
        <v>8.531722894254053E-3</v>
      </c>
      <c r="BL47" s="1">
        <v>8.5848568766834967E-3</v>
      </c>
      <c r="BM47" s="1">
        <v>9.2913568179553447E-3</v>
      </c>
      <c r="BN47" s="1">
        <v>9.9415476537356925E-3</v>
      </c>
      <c r="BO47" s="1">
        <v>7.9673106229156757E-3</v>
      </c>
      <c r="BP47" s="1">
        <v>1.0289613837227429E-2</v>
      </c>
      <c r="BQ47" s="1">
        <v>4.5128244709722112E-3</v>
      </c>
      <c r="BR47" s="1">
        <v>5.76458981030201E-3</v>
      </c>
      <c r="BS47" s="1">
        <v>6.1789211030155739E-3</v>
      </c>
      <c r="BT47" s="1">
        <v>1.0116221568772222E-2</v>
      </c>
      <c r="BU47" s="1">
        <v>7.0804347053693689E-3</v>
      </c>
      <c r="BV47" s="1">
        <v>8.1255685539790429E-3</v>
      </c>
      <c r="BW47" s="1">
        <v>1.0072182872082686E-2</v>
      </c>
      <c r="BX47" s="1">
        <v>9.2559112824632372E-3</v>
      </c>
      <c r="BY47" s="1">
        <v>5.6403974397431951E-3</v>
      </c>
      <c r="BZ47" s="1">
        <v>9.852003986779493E-3</v>
      </c>
      <c r="CA47" s="1">
        <v>7.5955322065999276E-3</v>
      </c>
      <c r="CB47" s="1">
        <v>6.9043494223996228E-3</v>
      </c>
      <c r="CC47" s="1">
        <v>1.2019922640826856E-2</v>
      </c>
      <c r="CD47" s="1">
        <v>1.0919553427567339E-2</v>
      </c>
      <c r="CE47" s="1">
        <v>8.9342431796551949E-3</v>
      </c>
      <c r="CF47" s="1">
        <v>1.1083393419755484E-2</v>
      </c>
      <c r="CG47" s="1">
        <v>7.199493402138245E-3</v>
      </c>
      <c r="CH47" s="1">
        <v>9.1782680778404648E-3</v>
      </c>
      <c r="CI47" s="1">
        <v>9.397850115375958E-3</v>
      </c>
      <c r="CJ47" s="1">
        <v>1.0610128233636017E-2</v>
      </c>
      <c r="CK47" s="1">
        <v>6.8052541561419745E-3</v>
      </c>
      <c r="CL47" s="1">
        <v>9.7953831081814026E-3</v>
      </c>
      <c r="CM47" s="1">
        <v>7.8952381101086832E-3</v>
      </c>
      <c r="CN47" s="1">
        <v>1.0782422159283534E-2</v>
      </c>
      <c r="CO47" s="1">
        <v>6.451614052191466E-3</v>
      </c>
      <c r="CP47" s="1">
        <v>9.9277185320250545E-3</v>
      </c>
      <c r="CQ47" s="1">
        <v>6.5146144027524028E-3</v>
      </c>
      <c r="CR47" s="1">
        <v>1.1276024065657288E-2</v>
      </c>
      <c r="CS47" s="1">
        <v>1.0301033031271242E-2</v>
      </c>
      <c r="CT47" s="1">
        <v>9.6232153893985335E-3</v>
      </c>
      <c r="CU47" s="1">
        <v>8.2896295726290117E-3</v>
      </c>
      <c r="CV47" s="1">
        <v>1.1371197945671383E-2</v>
      </c>
      <c r="CW47" s="1">
        <v>9.8493887825330164E-3</v>
      </c>
    </row>
    <row r="48" spans="1:101" x14ac:dyDescent="0.15">
      <c r="B48" s="1">
        <v>1.2306437314589238E-2</v>
      </c>
      <c r="C48" s="1">
        <v>1.1414383133216801E-2</v>
      </c>
      <c r="D48" s="1">
        <v>7.7493290750965046E-3</v>
      </c>
      <c r="E48" s="1">
        <v>8.1511034931445667E-3</v>
      </c>
      <c r="F48" s="1">
        <v>8.8423641403215184E-3</v>
      </c>
      <c r="G48" s="1">
        <v>1.307422423160105E-2</v>
      </c>
      <c r="H48" s="1">
        <v>9.311506241632711E-3</v>
      </c>
      <c r="I48" s="1">
        <v>1.2829383851992537E-2</v>
      </c>
      <c r="J48" s="1">
        <v>1.113676351892889E-2</v>
      </c>
      <c r="K48" s="1">
        <v>6.6028918251915709E-3</v>
      </c>
      <c r="L48" s="1">
        <v>1.0504178241985093E-2</v>
      </c>
      <c r="M48" s="1">
        <v>1.3615937651422301E-2</v>
      </c>
      <c r="N48" s="1">
        <v>1.3401895428275114E-2</v>
      </c>
      <c r="O48" s="1">
        <v>9.6548649531860483E-3</v>
      </c>
      <c r="P48" s="1">
        <v>1.0302644756231169E-2</v>
      </c>
      <c r="Q48" s="1">
        <v>1.4028176744229407E-2</v>
      </c>
      <c r="R48" s="1">
        <v>1.0563324716493201E-2</v>
      </c>
      <c r="S48" s="1">
        <v>1.1689481295591834E-2</v>
      </c>
      <c r="T48" s="1">
        <v>1.2763901709075817E-2</v>
      </c>
      <c r="U48" s="1">
        <v>9.0317819321546946E-3</v>
      </c>
      <c r="V48" s="1">
        <v>1.0222587806645074E-2</v>
      </c>
      <c r="W48" s="1">
        <v>9.7323491399578885E-3</v>
      </c>
      <c r="X48" s="1">
        <v>1.0851198874436271E-2</v>
      </c>
      <c r="Y48" s="1">
        <v>1.3524111538742988E-2</v>
      </c>
      <c r="Z48" s="1">
        <v>9.0808362161676724E-3</v>
      </c>
      <c r="AA48" s="1">
        <v>1.1899974932622117E-2</v>
      </c>
      <c r="AB48" s="1">
        <v>1.0411963464322629E-2</v>
      </c>
      <c r="AC48" s="1">
        <v>9.3052321830381837E-3</v>
      </c>
      <c r="AD48" s="1">
        <v>8.5486555777262684E-3</v>
      </c>
      <c r="AE48" s="1">
        <v>1.0404056682900328E-2</v>
      </c>
      <c r="AF48" s="1">
        <v>1.2734688681583561E-2</v>
      </c>
      <c r="AG48" s="1">
        <v>1.2846760300822695E-2</v>
      </c>
      <c r="AH48" s="1">
        <v>1.058741879314678E-2</v>
      </c>
      <c r="AI48" s="1">
        <v>8.3625629863948465E-3</v>
      </c>
      <c r="AJ48" s="1">
        <v>9.0008876905440013E-3</v>
      </c>
      <c r="AK48" s="1">
        <v>8.6463804020023988E-3</v>
      </c>
      <c r="AL48" s="1">
        <v>9.6008760709345286E-3</v>
      </c>
      <c r="AM48" s="1">
        <v>1.255306373367593E-2</v>
      </c>
      <c r="AN48" s="1">
        <v>8.4136326717675763E-3</v>
      </c>
      <c r="AO48" s="1">
        <v>1.2032897272978399E-2</v>
      </c>
      <c r="AP48" s="1">
        <v>1.1634090019946416E-2</v>
      </c>
      <c r="AQ48" s="1">
        <v>1.0717318747222024E-2</v>
      </c>
      <c r="AR48" s="1">
        <v>7.9056612794472046E-3</v>
      </c>
      <c r="AS48" s="1">
        <v>1.1870522241316052E-2</v>
      </c>
      <c r="AT48" s="1">
        <v>9.4366516827717479E-3</v>
      </c>
      <c r="AU48" s="1">
        <v>1.0147204119410121E-2</v>
      </c>
      <c r="AV48" s="1">
        <v>5.2011519311114529E-3</v>
      </c>
      <c r="AW48" s="1">
        <v>1.3990704831058947E-2</v>
      </c>
      <c r="AX48" s="1">
        <v>1.0249932994661003E-2</v>
      </c>
      <c r="AY48" s="1">
        <v>1.0438459793810535E-2</v>
      </c>
      <c r="AZ48" s="1">
        <v>1.2362064370718363E-2</v>
      </c>
      <c r="BA48" s="1">
        <v>8.419104720282674E-3</v>
      </c>
      <c r="BB48" s="1">
        <v>8.9644574943066567E-3</v>
      </c>
      <c r="BC48" s="1">
        <v>8.5979356132219499E-3</v>
      </c>
      <c r="BD48" s="1">
        <v>1.053445276151847E-2</v>
      </c>
      <c r="BE48" s="1">
        <v>9.9540745204766742E-3</v>
      </c>
      <c r="BF48" s="1">
        <v>8.2011228921633691E-3</v>
      </c>
      <c r="BG48" s="1">
        <v>1.3663902759180297E-2</v>
      </c>
      <c r="BH48" s="1">
        <v>1.1148104227774968E-2</v>
      </c>
      <c r="BI48" s="1">
        <v>7.2814706418784783E-3</v>
      </c>
      <c r="BJ48" s="1">
        <v>1.0487551728542739E-2</v>
      </c>
      <c r="BK48" s="1">
        <v>7.6679038865937309E-3</v>
      </c>
      <c r="BL48" s="1">
        <v>6.7498149845614131E-3</v>
      </c>
      <c r="BM48" s="1">
        <v>1.0640262560065962E-2</v>
      </c>
      <c r="BN48" s="1">
        <v>1.3439036327036202E-2</v>
      </c>
      <c r="BO48" s="1">
        <v>9.4746540873060156E-3</v>
      </c>
      <c r="BP48" s="1">
        <v>1.1189387560852205E-2</v>
      </c>
      <c r="BQ48" s="1">
        <v>1.2973884173287599E-2</v>
      </c>
      <c r="BR48" s="1">
        <v>1.1015816338413066E-2</v>
      </c>
      <c r="BS48" s="1">
        <v>9.7869730378680065E-3</v>
      </c>
      <c r="BT48" s="1">
        <v>1.2270467410825232E-2</v>
      </c>
      <c r="BU48" s="1">
        <v>1.1593101147790054E-2</v>
      </c>
      <c r="BV48" s="1">
        <v>6.1078739858956791E-3</v>
      </c>
      <c r="BW48" s="1">
        <v>1.0780132289463099E-2</v>
      </c>
      <c r="BX48" s="1">
        <v>9.5653351583733261E-3</v>
      </c>
      <c r="BY48" s="1">
        <v>8.5632670335311946E-3</v>
      </c>
      <c r="BZ48" s="1">
        <v>7.0490742151907747E-3</v>
      </c>
      <c r="CA48" s="1">
        <v>8.0118978169945228E-3</v>
      </c>
      <c r="CB48" s="1">
        <v>7.5393354720703475E-3</v>
      </c>
      <c r="CC48" s="1">
        <v>9.0504276014733726E-3</v>
      </c>
      <c r="CD48" s="1">
        <v>7.5466646239238837E-3</v>
      </c>
      <c r="CE48" s="1">
        <v>7.7863756974961267E-3</v>
      </c>
      <c r="CF48" s="1">
        <v>1.1187850410019349E-2</v>
      </c>
      <c r="CG48" s="1">
        <v>9.8344699696322653E-3</v>
      </c>
      <c r="CH48" s="1">
        <v>9.7716855909626473E-3</v>
      </c>
      <c r="CI48" s="1">
        <v>1.2024666043286345E-2</v>
      </c>
      <c r="CJ48" s="1">
        <v>8.9094145554676988E-3</v>
      </c>
      <c r="CK48" s="1">
        <v>1.4182793327693529E-2</v>
      </c>
      <c r="CL48" s="1">
        <v>7.8742026705482648E-3</v>
      </c>
      <c r="CM48" s="1">
        <v>1.0963945398686691E-2</v>
      </c>
      <c r="CN48" s="1">
        <v>1.0986087070095886E-2</v>
      </c>
      <c r="CO48" s="1">
        <v>1.3538702524639026E-2</v>
      </c>
      <c r="CP48" s="1">
        <v>1.2189454513239793E-2</v>
      </c>
      <c r="CQ48" s="1">
        <v>7.1425270171042582E-3</v>
      </c>
      <c r="CR48" s="1">
        <v>9.4359896063345283E-3</v>
      </c>
      <c r="CS48" s="1">
        <v>8.7196967904772296E-3</v>
      </c>
      <c r="CT48" s="1">
        <v>7.8997406564686613E-3</v>
      </c>
      <c r="CU48" s="1">
        <v>1.0328004749223081E-2</v>
      </c>
      <c r="CV48" s="1">
        <v>1.1054840023516078E-2</v>
      </c>
      <c r="CW48" s="1">
        <v>7.5796208954594015E-3</v>
      </c>
    </row>
    <row r="49" spans="1:101" x14ac:dyDescent="0.15">
      <c r="B49" s="1">
        <v>7.6270692778237208E-3</v>
      </c>
      <c r="C49" s="1">
        <v>6.7049670195251636E-3</v>
      </c>
      <c r="D49" s="1">
        <v>7.9276475493888776E-3</v>
      </c>
      <c r="E49" s="1">
        <v>6.0833374827440837E-3</v>
      </c>
      <c r="F49" s="1">
        <v>7.3872997143592306E-3</v>
      </c>
      <c r="G49" s="1">
        <v>8.3663173336132012E-3</v>
      </c>
      <c r="H49" s="1">
        <v>6.8906946637508244E-3</v>
      </c>
      <c r="I49" s="1">
        <v>6.3816879857281142E-3</v>
      </c>
      <c r="J49" s="1">
        <v>5.7351864647085249E-3</v>
      </c>
      <c r="K49" s="1">
        <v>6.6364148104020729E-3</v>
      </c>
      <c r="L49" s="1">
        <v>6.1499522138163069E-3</v>
      </c>
      <c r="M49" s="1">
        <v>7.8553226480635868E-3</v>
      </c>
      <c r="N49" s="1">
        <v>7.1311002672242744E-3</v>
      </c>
      <c r="O49" s="1">
        <v>7.1744126733881385E-3</v>
      </c>
      <c r="P49" s="1">
        <v>7.9338726961652329E-3</v>
      </c>
      <c r="Q49" s="1">
        <v>8.9674919611814757E-3</v>
      </c>
      <c r="R49" s="1">
        <v>7.6772609375085439E-3</v>
      </c>
      <c r="S49" s="1">
        <v>7.297776371225799E-3</v>
      </c>
      <c r="T49" s="1">
        <v>6.8094636871036474E-3</v>
      </c>
      <c r="U49" s="1">
        <v>5.9968257419350541E-3</v>
      </c>
      <c r="V49" s="1">
        <v>8.072484436517726E-3</v>
      </c>
      <c r="W49" s="1">
        <v>5.1926799277209465E-3</v>
      </c>
      <c r="X49" s="1">
        <v>6.5092511458707727E-3</v>
      </c>
      <c r="Y49" s="1">
        <v>5.6840401780112858E-3</v>
      </c>
      <c r="Z49" s="1">
        <v>5.5751415843719697E-3</v>
      </c>
      <c r="AA49" s="1">
        <v>7.2511778575631274E-3</v>
      </c>
      <c r="AB49" s="1">
        <v>5.8596511216242372E-3</v>
      </c>
      <c r="AC49" s="1">
        <v>5.96457249869715E-3</v>
      </c>
      <c r="AD49" s="1">
        <v>9.6732395872090194E-3</v>
      </c>
      <c r="AE49" s="1">
        <v>7.2369271363170364E-3</v>
      </c>
      <c r="AF49" s="1">
        <v>6.5745691790989602E-3</v>
      </c>
      <c r="AG49" s="1">
        <v>9.3371537020793816E-3</v>
      </c>
      <c r="AH49" s="1">
        <v>5.6512095283547201E-3</v>
      </c>
      <c r="AI49" s="1">
        <v>6.3467545671003246E-3</v>
      </c>
      <c r="AJ49" s="1">
        <v>7.9638720908746276E-3</v>
      </c>
      <c r="AK49" s="1">
        <v>3.829781551151528E-3</v>
      </c>
      <c r="AL49" s="1">
        <v>5.4818228426541694E-3</v>
      </c>
      <c r="AM49" s="1">
        <v>7.960894033632749E-3</v>
      </c>
      <c r="AN49" s="1">
        <v>1.0280037807373688E-2</v>
      </c>
      <c r="AO49" s="1">
        <v>7.6147924755755976E-3</v>
      </c>
      <c r="AP49" s="1">
        <v>5.6941607842866115E-3</v>
      </c>
      <c r="AQ49" s="1">
        <v>7.5999785039172199E-3</v>
      </c>
      <c r="AR49" s="1">
        <v>7.012592182206772E-3</v>
      </c>
      <c r="AS49" s="1">
        <v>7.1542247870661968E-3</v>
      </c>
      <c r="AT49" s="1">
        <v>5.5948535840980454E-3</v>
      </c>
      <c r="AU49" s="1">
        <v>4.1947217974110046E-3</v>
      </c>
      <c r="AV49" s="1">
        <v>7.4809724462940848E-3</v>
      </c>
      <c r="AW49" s="1">
        <v>7.4124553208374218E-3</v>
      </c>
      <c r="AX49" s="1">
        <v>8.2599672641667943E-3</v>
      </c>
      <c r="AY49" s="1">
        <v>7.9726157796323905E-3</v>
      </c>
      <c r="AZ49" s="1">
        <v>7.4131030749266689E-3</v>
      </c>
      <c r="BA49" s="1">
        <v>6.2599978130029772E-3</v>
      </c>
      <c r="BB49" s="1">
        <v>6.3807646284486071E-3</v>
      </c>
      <c r="BC49" s="1">
        <v>6.7587972402032544E-3</v>
      </c>
      <c r="BD49" s="1">
        <v>6.9704867669828554E-3</v>
      </c>
      <c r="BE49" s="1">
        <v>5.8824371047786674E-3</v>
      </c>
      <c r="BF49" s="1">
        <v>7.8770178654756634E-3</v>
      </c>
      <c r="BG49" s="1">
        <v>6.0044686478109965E-3</v>
      </c>
      <c r="BH49" s="1">
        <v>7.6182630726372904E-3</v>
      </c>
      <c r="BI49" s="1">
        <v>7.1402770399496144E-3</v>
      </c>
      <c r="BJ49" s="1">
        <v>6.9917810431335461E-3</v>
      </c>
      <c r="BK49" s="1">
        <v>7.2106652005728428E-3</v>
      </c>
      <c r="BL49" s="1">
        <v>6.8435126283942996E-3</v>
      </c>
      <c r="BM49" s="1">
        <v>7.6048907988646979E-3</v>
      </c>
      <c r="BN49" s="1">
        <v>6.6311685576525914E-3</v>
      </c>
      <c r="BO49" s="1">
        <v>6.4682669693450819E-3</v>
      </c>
      <c r="BP49" s="1">
        <v>6.5905328236649692E-3</v>
      </c>
      <c r="BQ49" s="1">
        <v>9.1722898919460727E-3</v>
      </c>
      <c r="BR49" s="1">
        <v>7.5822067330018998E-3</v>
      </c>
      <c r="BS49" s="1">
        <v>6.806775786027331E-3</v>
      </c>
      <c r="BT49" s="1">
        <v>8.2863206401148116E-3</v>
      </c>
      <c r="BU49" s="1">
        <v>6.632271305711159E-3</v>
      </c>
      <c r="BV49" s="1">
        <v>7.1364841684111949E-3</v>
      </c>
      <c r="BW49" s="1">
        <v>8.3042757432656E-3</v>
      </c>
      <c r="BX49" s="1">
        <v>5.9643594219839623E-3</v>
      </c>
      <c r="BY49" s="1">
        <v>7.778296980974782E-3</v>
      </c>
      <c r="BZ49" s="1">
        <v>8.6301621086005195E-3</v>
      </c>
      <c r="CA49" s="1">
        <v>6.3285736641437865E-3</v>
      </c>
      <c r="CB49" s="1">
        <v>6.1283376746031366E-3</v>
      </c>
      <c r="CC49" s="1">
        <v>7.6251357553897055E-3</v>
      </c>
      <c r="CD49" s="1">
        <v>4.9743469489504973E-3</v>
      </c>
      <c r="CE49" s="1">
        <v>6.9603435854042467E-3</v>
      </c>
      <c r="CF49" s="1">
        <v>8.2204715682669006E-3</v>
      </c>
      <c r="CG49" s="1">
        <v>7.328788723227099E-3</v>
      </c>
      <c r="CH49" s="1">
        <v>6.7762709257022007E-3</v>
      </c>
      <c r="CI49" s="1">
        <v>8.6949944429855E-3</v>
      </c>
      <c r="CJ49" s="1">
        <v>8.0120541891272601E-3</v>
      </c>
      <c r="CK49" s="1">
        <v>6.5170130512166502E-3</v>
      </c>
      <c r="CL49" s="1">
        <v>5.857180494760055E-3</v>
      </c>
      <c r="CM49" s="1">
        <v>6.569884301231994E-3</v>
      </c>
      <c r="CN49" s="1">
        <v>8.890384739731751E-3</v>
      </c>
      <c r="CO49" s="1">
        <v>6.3813480754053419E-3</v>
      </c>
      <c r="CP49" s="1">
        <v>6.4014389301862637E-3</v>
      </c>
      <c r="CQ49" s="1">
        <v>7.7163893121210249E-3</v>
      </c>
      <c r="CR49" s="1">
        <v>7.3447784344863555E-3</v>
      </c>
      <c r="CS49" s="1">
        <v>6.7714329921638276E-3</v>
      </c>
      <c r="CT49" s="1">
        <v>5.0163270277585187E-3</v>
      </c>
      <c r="CU49" s="1">
        <v>6.4186091755130403E-3</v>
      </c>
      <c r="CV49" s="1">
        <v>8.1968965954395123E-3</v>
      </c>
      <c r="CW49" s="1">
        <v>6.8999536395830882E-3</v>
      </c>
    </row>
    <row r="50" spans="1:101" x14ac:dyDescent="0.15">
      <c r="B50" s="1">
        <v>6.0497933872115418E-3</v>
      </c>
      <c r="C50" s="1">
        <v>8.3042504185393412E-3</v>
      </c>
      <c r="D50" s="1">
        <v>7.5675690812805714E-3</v>
      </c>
      <c r="E50" s="1">
        <v>7.1048115153057893E-3</v>
      </c>
      <c r="F50" s="1">
        <v>7.1014339349192192E-3</v>
      </c>
      <c r="G50" s="1">
        <v>7.3202405587477785E-3</v>
      </c>
      <c r="H50" s="1">
        <v>8.2339915689084164E-3</v>
      </c>
      <c r="I50" s="1">
        <v>7.1563729795905556E-3</v>
      </c>
      <c r="J50" s="1">
        <v>7.0724801491023788E-3</v>
      </c>
      <c r="K50" s="1">
        <v>6.4150029624209307E-3</v>
      </c>
      <c r="L50" s="1">
        <v>7.0508048485549311E-3</v>
      </c>
      <c r="M50" s="1">
        <v>7.6237451421469257E-3</v>
      </c>
      <c r="N50" s="1">
        <v>7.291706533253753E-3</v>
      </c>
      <c r="O50" s="1">
        <v>6.8796701488109133E-3</v>
      </c>
      <c r="P50" s="1">
        <v>6.7428741316709999E-3</v>
      </c>
      <c r="Q50" s="1">
        <v>6.8097946750251444E-3</v>
      </c>
      <c r="R50" s="1">
        <v>6.0987812830913006E-3</v>
      </c>
      <c r="S50" s="1">
        <v>7.9192925845236583E-3</v>
      </c>
      <c r="T50" s="1">
        <v>7.2140890118777348E-3</v>
      </c>
      <c r="U50" s="1">
        <v>6.426749828456018E-3</v>
      </c>
      <c r="V50" s="1">
        <v>6.198910310154928E-3</v>
      </c>
      <c r="W50" s="1">
        <v>6.1594689316311086E-3</v>
      </c>
      <c r="X50" s="1">
        <v>8.6061618381997902E-3</v>
      </c>
      <c r="Y50" s="1">
        <v>5.7860215643337175E-3</v>
      </c>
      <c r="Z50" s="1">
        <v>6.6822957667492218E-3</v>
      </c>
      <c r="AA50" s="1">
        <v>8.7930577568375058E-3</v>
      </c>
      <c r="AB50" s="1">
        <v>8.4613320467775248E-3</v>
      </c>
      <c r="AC50" s="1">
        <v>7.883512300949273E-3</v>
      </c>
      <c r="AD50" s="1">
        <v>5.4806711808979384E-3</v>
      </c>
      <c r="AE50" s="1">
        <v>6.8341197970557726E-3</v>
      </c>
      <c r="AF50" s="1">
        <v>7.4935064041354209E-3</v>
      </c>
      <c r="AG50" s="1">
        <v>8.0996623999687149E-3</v>
      </c>
      <c r="AH50" s="1">
        <v>6.6660510200658137E-3</v>
      </c>
      <c r="AI50" s="1">
        <v>5.6923755707635453E-3</v>
      </c>
      <c r="AJ50" s="1">
        <v>6.3353034175017454E-3</v>
      </c>
      <c r="AK50" s="1">
        <v>6.7673318715556225E-3</v>
      </c>
      <c r="AL50" s="1">
        <v>8.045472611816408E-3</v>
      </c>
      <c r="AM50" s="1">
        <v>7.4839600446101372E-3</v>
      </c>
      <c r="AN50" s="1">
        <v>7.2149234171043127E-3</v>
      </c>
      <c r="AO50" s="1">
        <v>5.8989282634593129E-3</v>
      </c>
      <c r="AP50" s="1">
        <v>6.3196672206704864E-3</v>
      </c>
      <c r="AQ50" s="1">
        <v>6.3702269216794859E-3</v>
      </c>
      <c r="AR50" s="1">
        <v>7.3737740928584358E-3</v>
      </c>
      <c r="AS50" s="1">
        <v>7.7666296493413573E-3</v>
      </c>
      <c r="AT50" s="1">
        <v>7.0076096651236312E-3</v>
      </c>
      <c r="AU50" s="1">
        <v>6.3155416592949312E-3</v>
      </c>
      <c r="AV50" s="1">
        <v>5.8459720089996167E-3</v>
      </c>
      <c r="AW50" s="1">
        <v>6.6561478297846276E-3</v>
      </c>
      <c r="AX50" s="1">
        <v>7.8492712588069963E-3</v>
      </c>
      <c r="AY50" s="1">
        <v>8.2863800183507891E-3</v>
      </c>
      <c r="AZ50" s="1">
        <v>8.564535584956243E-3</v>
      </c>
      <c r="BA50" s="1">
        <v>6.643038653787816E-3</v>
      </c>
      <c r="BB50" s="1">
        <v>6.6282166647211732E-3</v>
      </c>
      <c r="BC50" s="1">
        <v>7.5915602507026112E-3</v>
      </c>
      <c r="BD50" s="1">
        <v>5.4993624812922116E-3</v>
      </c>
      <c r="BE50" s="1">
        <v>5.9525128975934337E-3</v>
      </c>
      <c r="BF50" s="1">
        <v>5.6659486906818594E-3</v>
      </c>
      <c r="BG50" s="1">
        <v>9.0321224789900231E-3</v>
      </c>
      <c r="BH50" s="1">
        <v>7.0299601122452114E-3</v>
      </c>
      <c r="BI50" s="1">
        <v>7.5760798190260175E-3</v>
      </c>
      <c r="BJ50" s="1">
        <v>6.944246781025093E-3</v>
      </c>
      <c r="BK50" s="1">
        <v>5.9706124086748172E-3</v>
      </c>
      <c r="BL50" s="1">
        <v>6.0093464818687927E-3</v>
      </c>
      <c r="BM50" s="1">
        <v>5.9643241230485852E-3</v>
      </c>
      <c r="BN50" s="1">
        <v>6.9613586782592742E-3</v>
      </c>
      <c r="BO50" s="1">
        <v>6.8467997804715986E-3</v>
      </c>
      <c r="BP50" s="1">
        <v>6.1048712903123518E-3</v>
      </c>
      <c r="BQ50" s="1">
        <v>8.3853878478289366E-3</v>
      </c>
      <c r="BR50" s="1">
        <v>5.9062596200964209E-3</v>
      </c>
      <c r="BS50" s="1">
        <v>8.5088548206984759E-3</v>
      </c>
      <c r="BT50" s="1">
        <v>5.9341190178696067E-3</v>
      </c>
      <c r="BU50" s="1">
        <v>6.7917681622377607E-3</v>
      </c>
      <c r="BV50" s="1">
        <v>6.495696622414773E-3</v>
      </c>
      <c r="BW50" s="1">
        <v>6.4693523850482097E-3</v>
      </c>
      <c r="BX50" s="1">
        <v>8.673297236492912E-3</v>
      </c>
      <c r="BY50" s="1">
        <v>7.4537080839678586E-3</v>
      </c>
      <c r="BZ50" s="1">
        <v>7.5227945370655745E-3</v>
      </c>
      <c r="CA50" s="1">
        <v>6.6428337291102712E-3</v>
      </c>
      <c r="CB50" s="1">
        <v>6.0354813375829534E-3</v>
      </c>
      <c r="CC50" s="1">
        <v>6.4273578887759052E-3</v>
      </c>
      <c r="CD50" s="1">
        <v>7.9151297890145949E-3</v>
      </c>
      <c r="CE50" s="1">
        <v>7.6688810970918404E-3</v>
      </c>
      <c r="CF50" s="1">
        <v>7.7228343223846941E-3</v>
      </c>
      <c r="CG50" s="1">
        <v>5.5776617192694975E-3</v>
      </c>
      <c r="CH50" s="1">
        <v>8.2144820499499699E-3</v>
      </c>
      <c r="CI50" s="1">
        <v>4.866942291584889E-3</v>
      </c>
      <c r="CJ50" s="1">
        <v>6.7472765289205176E-3</v>
      </c>
      <c r="CK50" s="1">
        <v>5.8604029534651686E-3</v>
      </c>
      <c r="CL50" s="1">
        <v>7.1384702041907295E-3</v>
      </c>
      <c r="CM50" s="1">
        <v>6.2709148659348853E-3</v>
      </c>
      <c r="CN50" s="1">
        <v>6.4065124039491411E-3</v>
      </c>
      <c r="CO50" s="1">
        <v>8.3630447505228384E-3</v>
      </c>
      <c r="CP50" s="1">
        <v>6.9358923203906107E-3</v>
      </c>
      <c r="CQ50" s="1">
        <v>8.1067213931363506E-3</v>
      </c>
      <c r="CR50" s="1">
        <v>7.1857666940991658E-3</v>
      </c>
      <c r="CS50" s="1">
        <v>6.2543006922237184E-3</v>
      </c>
      <c r="CT50" s="1">
        <v>7.8029500689305769E-3</v>
      </c>
      <c r="CU50" s="1">
        <v>6.3575340979623281E-3</v>
      </c>
      <c r="CV50" s="1">
        <v>7.8782231983485669E-3</v>
      </c>
      <c r="CW50" s="1">
        <v>6.492011417469877E-3</v>
      </c>
    </row>
    <row r="51" spans="1:101" x14ac:dyDescent="0.15">
      <c r="B51" s="1">
        <v>1.5843727422697716E-2</v>
      </c>
      <c r="C51" s="1">
        <v>1.2681091562319452E-2</v>
      </c>
      <c r="D51" s="1">
        <v>1.4632352801873787E-2</v>
      </c>
      <c r="E51" s="1">
        <v>1.5543522444955427E-2</v>
      </c>
      <c r="F51" s="1">
        <v>1.4478541506456631E-2</v>
      </c>
      <c r="G51" s="1">
        <v>1.5612647149979625E-2</v>
      </c>
      <c r="H51" s="1">
        <v>1.4243940130541833E-2</v>
      </c>
      <c r="I51" s="1">
        <v>1.4694414589826911E-2</v>
      </c>
      <c r="J51" s="1">
        <v>1.4447546280708557E-2</v>
      </c>
      <c r="K51" s="1">
        <v>1.5203852598733702E-2</v>
      </c>
      <c r="L51" s="1">
        <v>1.4382857812399542E-2</v>
      </c>
      <c r="M51" s="1">
        <v>1.5713074803099657E-2</v>
      </c>
      <c r="N51" s="1">
        <v>1.3518642970215088E-2</v>
      </c>
      <c r="O51" s="1">
        <v>1.5250207902931818E-2</v>
      </c>
      <c r="P51" s="1">
        <v>8.4948435452946395E-3</v>
      </c>
      <c r="Q51" s="1">
        <v>1.3148197247725243E-2</v>
      </c>
      <c r="R51" s="1">
        <v>1.2888624295879095E-2</v>
      </c>
      <c r="S51" s="1">
        <v>1.2809775972416023E-2</v>
      </c>
      <c r="T51" s="1">
        <v>1.4379571804235866E-2</v>
      </c>
      <c r="U51" s="1">
        <v>1.4159562063113144E-2</v>
      </c>
      <c r="V51" s="1">
        <v>1.5561362878958479E-2</v>
      </c>
      <c r="W51" s="1">
        <v>1.2044174310445296E-2</v>
      </c>
      <c r="X51" s="1">
        <v>1.5491021827872728E-2</v>
      </c>
      <c r="Y51" s="1">
        <v>1.4650865290016139E-2</v>
      </c>
      <c r="Z51" s="1">
        <v>1.341751595734696E-2</v>
      </c>
      <c r="AA51" s="1">
        <v>1.5813323185326342E-2</v>
      </c>
      <c r="AB51" s="1">
        <v>1.4528727181949461E-2</v>
      </c>
      <c r="AC51" s="1">
        <v>1.3246506107933494E-2</v>
      </c>
      <c r="AD51" s="1">
        <v>1.3657018340214943E-2</v>
      </c>
      <c r="AE51" s="1">
        <v>1.4394409027531474E-2</v>
      </c>
      <c r="AF51" s="1">
        <v>1.2401188906153918E-2</v>
      </c>
      <c r="AG51" s="1">
        <v>1.2406631436539682E-2</v>
      </c>
      <c r="AH51" s="1">
        <v>1.1882606334904351E-2</v>
      </c>
      <c r="AI51" s="1">
        <v>1.2132975381689639E-2</v>
      </c>
      <c r="AJ51" s="1">
        <v>1.4807240048318016E-2</v>
      </c>
      <c r="AK51" s="1">
        <v>1.3880505881751147E-2</v>
      </c>
      <c r="AL51" s="1">
        <v>1.005670208523282E-2</v>
      </c>
      <c r="AM51" s="1">
        <v>1.4720533789003643E-2</v>
      </c>
      <c r="AN51" s="1">
        <v>1.3546942262321627E-2</v>
      </c>
      <c r="AO51" s="1">
        <v>1.4783489313268621E-2</v>
      </c>
      <c r="AP51" s="1">
        <v>1.2353588917175569E-2</v>
      </c>
      <c r="AQ51" s="1">
        <v>1.367747028120204E-2</v>
      </c>
      <c r="AR51" s="1">
        <v>1.0363680473469611E-2</v>
      </c>
      <c r="AS51" s="1">
        <v>1.4137488483116746E-2</v>
      </c>
      <c r="AT51" s="1">
        <v>1.0690852009873011E-2</v>
      </c>
      <c r="AU51" s="1">
        <v>1.4996590247026024E-2</v>
      </c>
      <c r="AV51" s="1">
        <v>1.3240942086222719E-2</v>
      </c>
      <c r="AW51" s="1">
        <v>1.5227883318975205E-2</v>
      </c>
      <c r="AX51" s="1">
        <v>1.3863230329278295E-2</v>
      </c>
      <c r="AY51" s="1">
        <v>1.4915756899545548E-2</v>
      </c>
      <c r="AZ51" s="1">
        <v>1.2184363651408551E-2</v>
      </c>
      <c r="BA51" s="1">
        <v>5.9826829635919064E-3</v>
      </c>
      <c r="BB51" s="1">
        <v>1.3282852648409171E-2</v>
      </c>
      <c r="BC51" s="1">
        <v>1.3104393012873555E-2</v>
      </c>
      <c r="BD51" s="1">
        <v>1.4995865067181943E-2</v>
      </c>
      <c r="BE51" s="1">
        <v>1.788837917722778E-2</v>
      </c>
      <c r="BF51" s="1">
        <v>1.4143796803620377E-2</v>
      </c>
      <c r="BG51" s="1">
        <v>1.2236498408143507E-2</v>
      </c>
      <c r="BH51" s="1">
        <v>1.32245664600164E-2</v>
      </c>
      <c r="BI51" s="1">
        <v>1.6391052019331675E-2</v>
      </c>
      <c r="BJ51" s="1">
        <v>1.7341304421638937E-2</v>
      </c>
      <c r="BK51" s="1">
        <v>1.4257473917134274E-2</v>
      </c>
      <c r="BL51" s="1">
        <v>1.3477941703679368E-2</v>
      </c>
      <c r="BM51" s="1">
        <v>1.0437337386253522E-2</v>
      </c>
      <c r="BN51" s="1">
        <v>1.1100022015816198E-2</v>
      </c>
      <c r="BO51" s="1">
        <v>1.2772990193695677E-2</v>
      </c>
      <c r="BP51" s="1">
        <v>1.5380874481617065E-2</v>
      </c>
      <c r="BQ51" s="1">
        <v>1.4875446032345162E-2</v>
      </c>
      <c r="BR51" s="1">
        <v>1.2548898930695952E-2</v>
      </c>
      <c r="BS51" s="1">
        <v>1.6918783449500305E-2</v>
      </c>
      <c r="BT51" s="1">
        <v>1.2949711012686249E-2</v>
      </c>
      <c r="BU51" s="1">
        <v>1.3301664791421378E-2</v>
      </c>
      <c r="BV51" s="1">
        <v>1.1172814608615439E-2</v>
      </c>
      <c r="BW51" s="1">
        <v>9.2162424834245395E-3</v>
      </c>
      <c r="BX51" s="1">
        <v>1.0420439773241643E-2</v>
      </c>
      <c r="BY51" s="1">
        <v>1.0921907019203857E-2</v>
      </c>
      <c r="BZ51" s="1">
        <v>1.2499262857032694E-2</v>
      </c>
      <c r="CA51" s="1">
        <v>1.4276437031793399E-2</v>
      </c>
      <c r="CB51" s="1">
        <v>1.7236262117630977E-2</v>
      </c>
      <c r="CC51" s="1">
        <v>1.6644511284861534E-2</v>
      </c>
      <c r="CD51" s="1">
        <v>1.4880551633146888E-2</v>
      </c>
      <c r="CE51" s="1">
        <v>1.7204689179887801E-2</v>
      </c>
      <c r="CF51" s="1">
        <v>1.0174703714171347E-2</v>
      </c>
      <c r="CG51" s="1">
        <v>1.5005086640567994E-2</v>
      </c>
      <c r="CH51" s="1">
        <v>1.5558482286593039E-2</v>
      </c>
      <c r="CI51" s="1">
        <v>1.3835824009481612E-2</v>
      </c>
      <c r="CJ51" s="1">
        <v>1.4425819683321836E-2</v>
      </c>
      <c r="CK51" s="1">
        <v>1.2082450649116771E-2</v>
      </c>
      <c r="CL51" s="1">
        <v>1.7773140508556336E-2</v>
      </c>
      <c r="CM51" s="1">
        <v>1.2388787081705372E-2</v>
      </c>
      <c r="CN51" s="1">
        <v>1.4025916476460372E-2</v>
      </c>
      <c r="CO51" s="1">
        <v>1.4235869341782998E-2</v>
      </c>
      <c r="CP51" s="1">
        <v>1.3501564886776247E-2</v>
      </c>
      <c r="CQ51" s="1">
        <v>1.7444901340345632E-2</v>
      </c>
      <c r="CR51" s="1">
        <v>1.5215281225015862E-2</v>
      </c>
      <c r="CS51" s="1">
        <v>1.6302888920504372E-2</v>
      </c>
      <c r="CT51" s="1">
        <v>1.3558138613574423E-2</v>
      </c>
      <c r="CU51" s="1">
        <v>1.231640327179773E-2</v>
      </c>
      <c r="CV51" s="1">
        <v>1.4239970108236053E-2</v>
      </c>
      <c r="CW51" s="1">
        <v>1.3281679990936187E-2</v>
      </c>
    </row>
    <row r="52" spans="1:101" x14ac:dyDescent="0.15">
      <c r="B52" s="1">
        <v>1.2270338880194924E-2</v>
      </c>
      <c r="C52" s="1">
        <v>1.036945548140282E-2</v>
      </c>
      <c r="D52" s="1">
        <v>1.2036295210249591E-2</v>
      </c>
      <c r="E52" s="1">
        <v>1.0518048823726428E-2</v>
      </c>
      <c r="F52" s="1">
        <v>1.2271960881418735E-2</v>
      </c>
      <c r="G52" s="1">
        <v>1.224299475497123E-2</v>
      </c>
      <c r="H52" s="1">
        <v>1.1398020271038856E-2</v>
      </c>
      <c r="I52" s="1">
        <v>9.7493432488644678E-3</v>
      </c>
      <c r="J52" s="1">
        <v>1.0988491721229921E-2</v>
      </c>
      <c r="K52" s="1">
        <v>1.2066841980697438E-2</v>
      </c>
      <c r="L52" s="1">
        <v>1.03329996958859E-2</v>
      </c>
      <c r="M52" s="1">
        <v>1.2059379740070231E-2</v>
      </c>
      <c r="N52" s="1">
        <v>1.0903731559412074E-2</v>
      </c>
      <c r="O52" s="1">
        <v>1.1138900594723302E-2</v>
      </c>
      <c r="P52" s="1">
        <v>1.2509380733300298E-2</v>
      </c>
      <c r="Q52" s="1">
        <v>7.5083215131124866E-3</v>
      </c>
      <c r="R52" s="1">
        <v>9.154497138661899E-3</v>
      </c>
      <c r="S52" s="1">
        <v>8.8830235133725236E-3</v>
      </c>
      <c r="T52" s="1">
        <v>1.2425248301697622E-2</v>
      </c>
      <c r="U52" s="1">
        <v>1.0085078555554764E-2</v>
      </c>
      <c r="V52" s="1">
        <v>1.1092456322494197E-2</v>
      </c>
      <c r="W52" s="1">
        <v>9.9499957784712316E-3</v>
      </c>
      <c r="X52" s="1">
        <v>1.130316467640138E-2</v>
      </c>
      <c r="Y52" s="1">
        <v>1.3066425858917822E-2</v>
      </c>
      <c r="Z52" s="1">
        <v>1.1989270463900553E-2</v>
      </c>
      <c r="AA52" s="1">
        <v>1.1007301514184878E-2</v>
      </c>
      <c r="AB52" s="1">
        <v>1.2992928272838385E-2</v>
      </c>
      <c r="AC52" s="1">
        <v>1.0373738934317457E-2</v>
      </c>
      <c r="AD52" s="1">
        <v>1.1589748070166016E-2</v>
      </c>
      <c r="AE52" s="1">
        <v>1.0544083539755621E-2</v>
      </c>
      <c r="AF52" s="1">
        <v>9.1319085838069535E-3</v>
      </c>
      <c r="AG52" s="1">
        <v>1.3884867991876743E-2</v>
      </c>
      <c r="AH52" s="1">
        <v>1.0427671745376923E-2</v>
      </c>
      <c r="AI52" s="1">
        <v>1.103749424469708E-2</v>
      </c>
      <c r="AJ52" s="1">
        <v>1.137314758768772E-2</v>
      </c>
      <c r="AK52" s="1">
        <v>9.6913796252319478E-3</v>
      </c>
      <c r="AL52" s="1">
        <v>1.1600562406477071E-2</v>
      </c>
      <c r="AM52" s="1">
        <v>1.0249745011850787E-2</v>
      </c>
      <c r="AN52" s="1">
        <v>9.6631518813389376E-3</v>
      </c>
      <c r="AO52" s="1">
        <v>1.3220472890382046E-2</v>
      </c>
      <c r="AP52" s="1">
        <v>1.1198396445520568E-2</v>
      </c>
      <c r="AQ52" s="1">
        <v>1.1878329743177827E-2</v>
      </c>
      <c r="AR52" s="1">
        <v>1.0068841662030379E-2</v>
      </c>
      <c r="AS52" s="1">
        <v>1.2018855015158373E-2</v>
      </c>
      <c r="AT52" s="1">
        <v>1.1893756007495142E-2</v>
      </c>
      <c r="AU52" s="1">
        <v>9.2206245858865356E-3</v>
      </c>
      <c r="AV52" s="1">
        <v>1.3061982664592544E-2</v>
      </c>
      <c r="AW52" s="1">
        <v>1.1875605454292294E-2</v>
      </c>
      <c r="AX52" s="1">
        <v>1.1611600749620988E-2</v>
      </c>
      <c r="AY52" s="1">
        <v>9.4895567854238992E-3</v>
      </c>
      <c r="AZ52" s="1">
        <v>1.0693170560342332E-2</v>
      </c>
      <c r="BA52" s="1">
        <v>1.1121986996968912E-2</v>
      </c>
      <c r="BB52" s="1">
        <v>1.2136817259403829E-2</v>
      </c>
      <c r="BC52" s="1">
        <v>1.1076572637238751E-2</v>
      </c>
      <c r="BD52" s="1">
        <v>1.2267208679048586E-2</v>
      </c>
      <c r="BE52" s="1">
        <v>1.1103533839497476E-2</v>
      </c>
      <c r="BF52" s="1">
        <v>1.0438189299192165E-2</v>
      </c>
      <c r="BG52" s="1">
        <v>1.2472838712900692E-2</v>
      </c>
      <c r="BH52" s="1">
        <v>1.2571236994172169E-2</v>
      </c>
      <c r="BI52" s="1">
        <v>1.1131763347636252E-2</v>
      </c>
      <c r="BJ52" s="1">
        <v>9.4703025375659829E-3</v>
      </c>
      <c r="BK52" s="1">
        <v>1.1015303535044214E-2</v>
      </c>
      <c r="BL52" s="1">
        <v>9.6517637847750269E-3</v>
      </c>
      <c r="BM52" s="1">
        <v>1.1201372988836262E-2</v>
      </c>
      <c r="BN52" s="1">
        <v>1.1401046767268976E-2</v>
      </c>
      <c r="BO52" s="1">
        <v>9.7619930370129969E-3</v>
      </c>
      <c r="BP52" s="1">
        <v>1.1738705299614292E-2</v>
      </c>
      <c r="BQ52" s="1">
        <v>9.7331825268892509E-3</v>
      </c>
      <c r="BR52" s="1">
        <v>1.1445499058964236E-2</v>
      </c>
      <c r="BS52" s="1">
        <v>1.1711234260623656E-2</v>
      </c>
      <c r="BT52" s="1">
        <v>1.2978552061222051E-2</v>
      </c>
      <c r="BU52" s="1">
        <v>1.286523569949286E-2</v>
      </c>
      <c r="BV52" s="1">
        <v>1.2411157795080445E-2</v>
      </c>
      <c r="BW52" s="1">
        <v>1.1100311589039739E-2</v>
      </c>
      <c r="BX52" s="1">
        <v>1.113463874987892E-2</v>
      </c>
      <c r="BY52" s="1">
        <v>1.2398287703363872E-2</v>
      </c>
      <c r="BZ52" s="1">
        <v>1.0921408739205161E-2</v>
      </c>
      <c r="CA52" s="1">
        <v>8.9556660827785507E-3</v>
      </c>
      <c r="CB52" s="1">
        <v>1.0909098428378748E-2</v>
      </c>
      <c r="CC52" s="1">
        <v>1.1936223582528667E-2</v>
      </c>
      <c r="CD52" s="1">
        <v>9.3119713878893704E-3</v>
      </c>
      <c r="CE52" s="1">
        <v>1.1814294650378478E-2</v>
      </c>
      <c r="CF52" s="1">
        <v>1.2423924465333559E-2</v>
      </c>
      <c r="CG52" s="1">
        <v>9.1967607090378701E-3</v>
      </c>
      <c r="CH52" s="1">
        <v>1.2724057566432549E-2</v>
      </c>
      <c r="CI52" s="1">
        <v>1.277501296248563E-2</v>
      </c>
      <c r="CJ52" s="1">
        <v>1.258535547712571E-2</v>
      </c>
      <c r="CK52" s="1">
        <v>1.1101250612231092E-2</v>
      </c>
      <c r="CL52" s="1">
        <v>1.3806039194247149E-2</v>
      </c>
      <c r="CM52" s="1">
        <v>1.1694742084226321E-2</v>
      </c>
      <c r="CN52" s="1">
        <v>1.147741411435484E-2</v>
      </c>
      <c r="CO52" s="1">
        <v>1.3379793241621531E-2</v>
      </c>
      <c r="CP52" s="1">
        <v>1.0640997755508069E-2</v>
      </c>
      <c r="CQ52" s="1">
        <v>9.8259604532685112E-3</v>
      </c>
      <c r="CR52" s="1">
        <v>9.7623413993076971E-3</v>
      </c>
      <c r="CS52" s="1">
        <v>1.0861587820568614E-2</v>
      </c>
      <c r="CT52" s="1">
        <v>1.1082045968510035E-2</v>
      </c>
      <c r="CU52" s="1">
        <v>1.1283454745295005E-2</v>
      </c>
      <c r="CV52" s="1">
        <v>1.0493725849044174E-2</v>
      </c>
      <c r="CW52" s="1">
        <v>1.1118973594903013E-2</v>
      </c>
    </row>
    <row r="53" spans="1:101" x14ac:dyDescent="0.15">
      <c r="B53" s="1">
        <v>1.2372157948107353E-2</v>
      </c>
      <c r="C53" s="1">
        <v>1.3423265256616031E-2</v>
      </c>
      <c r="D53" s="1">
        <v>1.2121288002470944E-2</v>
      </c>
      <c r="E53" s="1">
        <v>1.3381309636893433E-2</v>
      </c>
      <c r="F53" s="1">
        <v>1.1868053726301739E-2</v>
      </c>
      <c r="G53" s="1">
        <v>1.6614214312745304E-2</v>
      </c>
      <c r="H53" s="1">
        <v>1.380959018212578E-2</v>
      </c>
      <c r="I53" s="1">
        <v>1.1425553254092969E-2</v>
      </c>
      <c r="J53" s="1">
        <v>1.3473118201895807E-2</v>
      </c>
      <c r="K53" s="1">
        <v>1.5349310637409899E-2</v>
      </c>
      <c r="L53" s="1">
        <v>1.3725334495313976E-2</v>
      </c>
      <c r="M53" s="1">
        <v>1.4465119217091517E-2</v>
      </c>
      <c r="N53" s="1">
        <v>1.4018424678160557E-2</v>
      </c>
      <c r="O53" s="1">
        <v>1.6827579569522792E-2</v>
      </c>
      <c r="P53" s="1">
        <v>1.3953077306716521E-2</v>
      </c>
      <c r="Q53" s="1">
        <v>1.1216024020604688E-2</v>
      </c>
      <c r="R53" s="1">
        <v>1.2502503987156497E-2</v>
      </c>
      <c r="S53" s="1">
        <v>9.4179237299399105E-3</v>
      </c>
      <c r="T53" s="1">
        <v>1.4401767515420537E-2</v>
      </c>
      <c r="U53" s="1">
        <v>1.560718039386984E-2</v>
      </c>
      <c r="V53" s="1">
        <v>9.9940860471095273E-3</v>
      </c>
      <c r="W53" s="1">
        <v>1.4396311070396831E-2</v>
      </c>
      <c r="X53" s="1">
        <v>1.1080586621060462E-2</v>
      </c>
      <c r="Y53" s="1">
        <v>1.489834501232222E-2</v>
      </c>
      <c r="Z53" s="1">
        <v>1.6667927411005444E-2</v>
      </c>
      <c r="AA53" s="1">
        <v>1.3445566688274428E-2</v>
      </c>
      <c r="AB53" s="1">
        <v>1.3398113017423122E-2</v>
      </c>
      <c r="AC53" s="1">
        <v>1.4430671105061448E-2</v>
      </c>
      <c r="AD53" s="1">
        <v>1.473196168010367E-2</v>
      </c>
      <c r="AE53" s="1">
        <v>1.3755522263992495E-2</v>
      </c>
      <c r="AF53" s="1">
        <v>1.432835614069424E-2</v>
      </c>
      <c r="AG53" s="1">
        <v>1.2809810345782871E-2</v>
      </c>
      <c r="AH53" s="1">
        <v>1.1372669259823089E-2</v>
      </c>
      <c r="AI53" s="1">
        <v>1.4327071110935395E-2</v>
      </c>
      <c r="AJ53" s="1">
        <v>1.1380196977062114E-2</v>
      </c>
      <c r="AK53" s="1">
        <v>9.3898573564353844E-3</v>
      </c>
      <c r="AL53" s="1">
        <v>1.7245151988937651E-2</v>
      </c>
      <c r="AM53" s="1">
        <v>1.362152551578536E-2</v>
      </c>
      <c r="AN53" s="1">
        <v>1.3376323104450808E-2</v>
      </c>
      <c r="AO53" s="1">
        <v>1.3944482266568178E-2</v>
      </c>
      <c r="AP53" s="1">
        <v>1.4915010058187987E-2</v>
      </c>
      <c r="AQ53" s="1">
        <v>1.352715439026053E-2</v>
      </c>
      <c r="AR53" s="1">
        <v>9.6800757958130403E-3</v>
      </c>
      <c r="AS53" s="1">
        <v>1.6078917472441411E-2</v>
      </c>
      <c r="AT53" s="1">
        <v>1.3458693682684666E-2</v>
      </c>
      <c r="AU53" s="1">
        <v>1.5329023926118105E-2</v>
      </c>
      <c r="AV53" s="1">
        <v>1.8177408450956733E-2</v>
      </c>
      <c r="AW53" s="1">
        <v>1.2587405740413605E-2</v>
      </c>
      <c r="AX53" s="1">
        <v>1.3357003803014316E-2</v>
      </c>
      <c r="AY53" s="1">
        <v>1.0554090887446379E-2</v>
      </c>
      <c r="AZ53" s="1">
        <v>8.5550242161989351E-3</v>
      </c>
      <c r="BA53" s="1">
        <v>1.2053082859432043E-2</v>
      </c>
      <c r="BB53" s="1">
        <v>1.120007864361801E-2</v>
      </c>
      <c r="BC53" s="1">
        <v>1.4114722981364212E-2</v>
      </c>
      <c r="BD53" s="1">
        <v>1.3343385793900472E-2</v>
      </c>
      <c r="BE53" s="1">
        <v>1.3889356569199873E-2</v>
      </c>
      <c r="BF53" s="1">
        <v>1.3457919630007994E-2</v>
      </c>
      <c r="BG53" s="1">
        <v>1.1795288819323674E-2</v>
      </c>
      <c r="BH53" s="1">
        <v>1.3873884066935934E-2</v>
      </c>
      <c r="BI53" s="1">
        <v>1.190737310586258E-2</v>
      </c>
      <c r="BJ53" s="1">
        <v>1.4756187988450582E-2</v>
      </c>
      <c r="BK53" s="1">
        <v>1.3324374757190926E-2</v>
      </c>
      <c r="BL53" s="1">
        <v>1.0881985132676728E-2</v>
      </c>
      <c r="BM53" s="1">
        <v>1.1114424807177685E-2</v>
      </c>
      <c r="BN53" s="1">
        <v>1.1065641577414877E-2</v>
      </c>
      <c r="BO53" s="1">
        <v>1.2349976013867101E-2</v>
      </c>
      <c r="BP53" s="1">
        <v>1.2935498696823415E-2</v>
      </c>
      <c r="BQ53" s="1">
        <v>1.3392391961387477E-2</v>
      </c>
      <c r="BR53" s="1">
        <v>1.2133640396444142E-2</v>
      </c>
      <c r="BS53" s="1">
        <v>1.2892188591014642E-2</v>
      </c>
      <c r="BT53" s="1">
        <v>1.2129267058397486E-2</v>
      </c>
      <c r="BU53" s="1">
        <v>1.2252537696407221E-2</v>
      </c>
      <c r="BV53" s="1">
        <v>1.4452642827664054E-2</v>
      </c>
      <c r="BW53" s="1">
        <v>1.0605935097469725E-2</v>
      </c>
      <c r="BX53" s="1">
        <v>1.2795083940991627E-2</v>
      </c>
      <c r="BY53" s="1">
        <v>1.2100402203066029E-2</v>
      </c>
      <c r="BZ53" s="1">
        <v>1.3876123816535683E-2</v>
      </c>
      <c r="CA53" s="1">
        <v>1.3218544472919119E-2</v>
      </c>
      <c r="CB53" s="1">
        <v>1.2261051207444631E-2</v>
      </c>
      <c r="CC53" s="1">
        <v>1.4738966929328044E-2</v>
      </c>
      <c r="CD53" s="1">
        <v>1.2786694224536415E-2</v>
      </c>
      <c r="CE53" s="1">
        <v>1.0875025822883593E-2</v>
      </c>
      <c r="CF53" s="1">
        <v>1.1694738151264516E-2</v>
      </c>
      <c r="CG53" s="1">
        <v>1.3226384026011687E-2</v>
      </c>
      <c r="CH53" s="1">
        <v>1.2777267763905625E-2</v>
      </c>
      <c r="CI53" s="1">
        <v>1.375849359946847E-2</v>
      </c>
      <c r="CJ53" s="1">
        <v>1.0400916042237477E-2</v>
      </c>
      <c r="CK53" s="1">
        <v>1.2087635035588008E-2</v>
      </c>
      <c r="CL53" s="1">
        <v>1.3537518370646597E-2</v>
      </c>
      <c r="CM53" s="1">
        <v>1.4152453277517718E-2</v>
      </c>
      <c r="CN53" s="1">
        <v>1.2656576185952444E-2</v>
      </c>
      <c r="CO53" s="1">
        <v>1.5743685871264301E-2</v>
      </c>
      <c r="CP53" s="1">
        <v>1.5884765108258231E-2</v>
      </c>
      <c r="CQ53" s="1">
        <v>1.0658017129343458E-2</v>
      </c>
      <c r="CR53" s="1">
        <v>1.318864998239801E-2</v>
      </c>
      <c r="CS53" s="1">
        <v>1.432323958516599E-2</v>
      </c>
      <c r="CT53" s="1">
        <v>1.169642310608553E-2</v>
      </c>
      <c r="CU53" s="1">
        <v>1.4971060810069539E-2</v>
      </c>
      <c r="CV53" s="1">
        <v>1.2992726222941047E-2</v>
      </c>
      <c r="CW53" s="1">
        <v>1.3287360710386069E-2</v>
      </c>
    </row>
    <row r="54" spans="1:101" x14ac:dyDescent="0.15">
      <c r="B54" s="1">
        <v>1.4987224983656873E-2</v>
      </c>
      <c r="C54" s="1">
        <v>1.3084583197275474E-2</v>
      </c>
      <c r="D54" s="1">
        <v>1.4056456665198454E-2</v>
      </c>
      <c r="E54" s="1">
        <v>1.0398894999536739E-2</v>
      </c>
      <c r="F54" s="1">
        <v>1.5714886385600205E-2</v>
      </c>
      <c r="G54" s="1">
        <v>1.6644476051658967E-2</v>
      </c>
      <c r="H54" s="1">
        <v>1.1978489763725206E-2</v>
      </c>
      <c r="I54" s="1">
        <v>1.1858591976594153E-2</v>
      </c>
      <c r="J54" s="1">
        <v>1.6026256616955122E-2</v>
      </c>
      <c r="K54" s="1">
        <v>1.3739088570314225E-2</v>
      </c>
      <c r="L54" s="1">
        <v>1.2510651780078623E-2</v>
      </c>
      <c r="M54" s="1">
        <v>1.2166012989400716E-2</v>
      </c>
      <c r="N54" s="1">
        <v>1.3239360098458974E-2</v>
      </c>
      <c r="O54" s="1">
        <v>1.3032439138544955E-2</v>
      </c>
      <c r="P54" s="1">
        <v>1.5079941656524097E-2</v>
      </c>
      <c r="Q54" s="1">
        <v>1.2046953618030435E-2</v>
      </c>
      <c r="R54" s="1">
        <v>1.1849091116508332E-2</v>
      </c>
      <c r="S54" s="1">
        <v>1.1749579650998472E-2</v>
      </c>
      <c r="T54" s="1">
        <v>1.1477825537602758E-2</v>
      </c>
      <c r="U54" s="1">
        <v>1.4027178051737489E-2</v>
      </c>
      <c r="V54" s="1">
        <v>1.459422792715671E-2</v>
      </c>
      <c r="W54" s="1">
        <v>1.3505659127728163E-2</v>
      </c>
      <c r="X54" s="1">
        <v>9.4317567137876708E-3</v>
      </c>
      <c r="Y54" s="1">
        <v>9.9809313300622936E-3</v>
      </c>
      <c r="Z54" s="1">
        <v>1.2324735844713282E-2</v>
      </c>
      <c r="AA54" s="1">
        <v>1.1010327019928472E-2</v>
      </c>
      <c r="AB54" s="1">
        <v>1.2822156743901421E-2</v>
      </c>
      <c r="AC54" s="1">
        <v>1.4031927915554078E-2</v>
      </c>
      <c r="AD54" s="1">
        <v>1.4413981927232639E-2</v>
      </c>
      <c r="AE54" s="1">
        <v>1.0629704154837438E-2</v>
      </c>
      <c r="AF54" s="1">
        <v>1.137383438336716E-2</v>
      </c>
      <c r="AG54" s="1">
        <v>1.3202232994845201E-2</v>
      </c>
      <c r="AH54" s="1">
        <v>1.2507357097034892E-2</v>
      </c>
      <c r="AI54" s="1">
        <v>1.2393684671999559E-2</v>
      </c>
      <c r="AJ54" s="1">
        <v>1.3272666574062513E-2</v>
      </c>
      <c r="AK54" s="1">
        <v>1.408214069072565E-2</v>
      </c>
      <c r="AL54" s="1">
        <v>1.3821087721598554E-2</v>
      </c>
      <c r="AM54" s="1">
        <v>1.0621438797882209E-2</v>
      </c>
      <c r="AN54" s="1">
        <v>1.178964104718744E-2</v>
      </c>
      <c r="AO54" s="1">
        <v>1.2120986599534908E-2</v>
      </c>
      <c r="AP54" s="1">
        <v>1.2083112563390147E-2</v>
      </c>
      <c r="AQ54" s="1">
        <v>1.1881417643983127E-2</v>
      </c>
      <c r="AR54" s="1">
        <v>1.5287738269593738E-2</v>
      </c>
      <c r="AS54" s="1">
        <v>1.1398396336576811E-2</v>
      </c>
      <c r="AT54" s="1">
        <v>1.2914062880092336E-2</v>
      </c>
      <c r="AU54" s="1">
        <v>1.3253291856470865E-2</v>
      </c>
      <c r="AV54" s="1">
        <v>1.2133520104777811E-2</v>
      </c>
      <c r="AW54" s="1">
        <v>1.4613895144465511E-2</v>
      </c>
      <c r="AX54" s="1">
        <v>1.2522374375737498E-2</v>
      </c>
      <c r="AY54" s="1">
        <v>1.5513192163085797E-2</v>
      </c>
      <c r="AZ54" s="1">
        <v>1.3487508972057444E-2</v>
      </c>
      <c r="BA54" s="1">
        <v>1.390136988680535E-2</v>
      </c>
      <c r="BB54" s="1">
        <v>1.1137831101720178E-2</v>
      </c>
      <c r="BC54" s="1">
        <v>1.3765082577554362E-2</v>
      </c>
      <c r="BD54" s="1">
        <v>1.2260619990805808E-2</v>
      </c>
      <c r="BE54" s="1">
        <v>1.3289368309919853E-2</v>
      </c>
      <c r="BF54" s="1">
        <v>1.485516997033547E-2</v>
      </c>
      <c r="BG54" s="1">
        <v>1.2515077257747094E-2</v>
      </c>
      <c r="BH54" s="1">
        <v>1.476674312134494E-2</v>
      </c>
      <c r="BI54" s="1">
        <v>1.168918490355114E-2</v>
      </c>
      <c r="BJ54" s="1">
        <v>1.2638476540640606E-2</v>
      </c>
      <c r="BK54" s="1">
        <v>1.4509001911050456E-2</v>
      </c>
      <c r="BL54" s="1">
        <v>1.5605162273597664E-2</v>
      </c>
      <c r="BM54" s="1">
        <v>1.2241986851245725E-2</v>
      </c>
      <c r="BN54" s="1">
        <v>1.4861338305972721E-2</v>
      </c>
      <c r="BO54" s="1">
        <v>1.4541641977039766E-2</v>
      </c>
      <c r="BP54" s="1">
        <v>1.4173320324993839E-2</v>
      </c>
      <c r="BQ54" s="1">
        <v>1.1078258948863858E-2</v>
      </c>
      <c r="BR54" s="1">
        <v>1.4233612148026402E-2</v>
      </c>
      <c r="BS54" s="1">
        <v>1.3340266215839319E-2</v>
      </c>
      <c r="BT54" s="1">
        <v>1.0229482448891462E-2</v>
      </c>
      <c r="BU54" s="1">
        <v>1.3428356054423073E-2</v>
      </c>
      <c r="BV54" s="1">
        <v>1.0963924936841646E-2</v>
      </c>
      <c r="BW54" s="1">
        <v>1.4140456751624593E-2</v>
      </c>
      <c r="BX54" s="1">
        <v>1.1547855246684365E-2</v>
      </c>
      <c r="BY54" s="1">
        <v>1.4984363294648077E-2</v>
      </c>
      <c r="BZ54" s="1">
        <v>1.2561421809565354E-2</v>
      </c>
      <c r="CA54" s="1">
        <v>1.2225703320544592E-2</v>
      </c>
      <c r="CB54" s="1">
        <v>1.1630865434949542E-2</v>
      </c>
      <c r="CC54" s="1">
        <v>1.3001301030196723E-2</v>
      </c>
      <c r="CD54" s="1">
        <v>1.3223665885186491E-2</v>
      </c>
      <c r="CE54" s="1">
        <v>1.3037054763666893E-2</v>
      </c>
      <c r="CF54" s="1">
        <v>1.082602452355369E-2</v>
      </c>
      <c r="CG54" s="1">
        <v>1.3256854400098781E-2</v>
      </c>
      <c r="CH54" s="1">
        <v>1.4771398309611196E-2</v>
      </c>
      <c r="CI54" s="1">
        <v>1.4549443110194051E-2</v>
      </c>
      <c r="CJ54" s="1">
        <v>1.061951401863028E-2</v>
      </c>
      <c r="CK54" s="1">
        <v>1.2203242271996624E-2</v>
      </c>
      <c r="CL54" s="1">
        <v>1.2502136454237029E-2</v>
      </c>
      <c r="CM54" s="1">
        <v>1.3825252424970992E-2</v>
      </c>
      <c r="CN54" s="1">
        <v>1.4489888459823599E-2</v>
      </c>
      <c r="CO54" s="1">
        <v>1.5320210587585422E-2</v>
      </c>
      <c r="CP54" s="1">
        <v>1.4026289513793965E-2</v>
      </c>
      <c r="CQ54" s="1">
        <v>1.2295945998496783E-2</v>
      </c>
      <c r="CR54" s="1">
        <v>1.2889650847509954E-2</v>
      </c>
      <c r="CS54" s="1">
        <v>1.5499645555540129E-2</v>
      </c>
      <c r="CT54" s="1">
        <v>1.3077529218579822E-2</v>
      </c>
      <c r="CU54" s="1">
        <v>1.2749539221819891E-2</v>
      </c>
      <c r="CV54" s="1">
        <v>1.1955279465517877E-2</v>
      </c>
      <c r="CW54" s="1">
        <v>1.1065296832766972E-2</v>
      </c>
    </row>
    <row r="55" spans="1:101" x14ac:dyDescent="0.15">
      <c r="B55" s="1">
        <v>5.4701029678265326E-3</v>
      </c>
      <c r="C55" s="1">
        <v>5.0696072197827244E-3</v>
      </c>
      <c r="D55" s="1">
        <v>5.1799146300341454E-3</v>
      </c>
      <c r="E55" s="1">
        <v>5.0109034727648574E-3</v>
      </c>
      <c r="F55" s="1">
        <v>4.7546261898186951E-3</v>
      </c>
      <c r="G55" s="1">
        <v>5.2918335248502988E-3</v>
      </c>
      <c r="H55" s="1">
        <v>4.9428934083631162E-3</v>
      </c>
      <c r="I55" s="1">
        <v>6.0439687016438344E-3</v>
      </c>
      <c r="J55" s="1">
        <v>5.6511140590387501E-3</v>
      </c>
      <c r="K55" s="1">
        <v>5.4642938084478471E-3</v>
      </c>
      <c r="L55" s="1">
        <v>4.7269304282279278E-3</v>
      </c>
      <c r="M55" s="1">
        <v>6.7039368348863768E-3</v>
      </c>
      <c r="N55" s="1">
        <v>5.6457181649254406E-3</v>
      </c>
      <c r="O55" s="1">
        <v>4.7704007694977643E-3</v>
      </c>
      <c r="P55" s="1">
        <v>4.7136210566196754E-3</v>
      </c>
      <c r="Q55" s="1">
        <v>5.7874805271170482E-3</v>
      </c>
      <c r="R55" s="1">
        <v>4.1131259599822504E-3</v>
      </c>
      <c r="S55" s="1">
        <v>4.9437011767744987E-3</v>
      </c>
      <c r="T55" s="1">
        <v>4.6000349797740616E-3</v>
      </c>
      <c r="U55" s="1">
        <v>5.5689332976952546E-3</v>
      </c>
      <c r="V55" s="1">
        <v>4.946060139182625E-3</v>
      </c>
      <c r="W55" s="1">
        <v>4.5905218837909816E-3</v>
      </c>
      <c r="X55" s="1">
        <v>5.435946377296985E-3</v>
      </c>
      <c r="Y55" s="1">
        <v>5.22062682475083E-3</v>
      </c>
      <c r="Z55" s="1">
        <v>5.6684665012632657E-3</v>
      </c>
      <c r="AA55" s="1">
        <v>4.8439649010912815E-3</v>
      </c>
      <c r="AB55" s="1">
        <v>5.6426792949291942E-3</v>
      </c>
      <c r="AC55" s="1">
        <v>3.8842009397080223E-3</v>
      </c>
      <c r="AD55" s="1">
        <v>5.2379275081894392E-3</v>
      </c>
      <c r="AE55" s="1">
        <v>5.4869069273433407E-3</v>
      </c>
      <c r="AF55" s="1">
        <v>4.3447429383151222E-3</v>
      </c>
      <c r="AG55" s="1">
        <v>5.5278209441055387E-3</v>
      </c>
      <c r="AH55" s="1">
        <v>5.1059551297841241E-3</v>
      </c>
      <c r="AI55" s="1">
        <v>5.1890779698372134E-3</v>
      </c>
      <c r="AJ55" s="1">
        <v>5.3576033453506004E-3</v>
      </c>
      <c r="AK55" s="1">
        <v>5.0987449014935427E-3</v>
      </c>
      <c r="AL55" s="1">
        <v>4.261573871367383E-3</v>
      </c>
      <c r="AM55" s="1">
        <v>5.4390938726141692E-3</v>
      </c>
      <c r="AN55" s="1">
        <v>5.7586781047689311E-3</v>
      </c>
      <c r="AO55" s="1">
        <v>5.3470261283479464E-3</v>
      </c>
      <c r="AP55" s="1">
        <v>4.9279197427853794E-3</v>
      </c>
      <c r="AQ55" s="1">
        <v>4.7283484616915238E-3</v>
      </c>
      <c r="AR55" s="1">
        <v>4.4184629621158156E-3</v>
      </c>
      <c r="AS55" s="1">
        <v>5.6118564589405602E-3</v>
      </c>
      <c r="AT55" s="1">
        <v>6.5362116065278697E-3</v>
      </c>
      <c r="AU55" s="1">
        <v>4.4211940573862778E-3</v>
      </c>
      <c r="AV55" s="1">
        <v>4.3400506124713634E-3</v>
      </c>
      <c r="AW55" s="1">
        <v>3.4470212017624403E-3</v>
      </c>
      <c r="AX55" s="1">
        <v>4.4054040773710028E-3</v>
      </c>
      <c r="AY55" s="1">
        <v>4.3602524387191194E-3</v>
      </c>
      <c r="AZ55" s="1">
        <v>5.0320198181569428E-3</v>
      </c>
      <c r="BA55" s="1">
        <v>5.0819135410227114E-3</v>
      </c>
      <c r="BB55" s="1">
        <v>4.0672803695286364E-3</v>
      </c>
      <c r="BC55" s="1">
        <v>3.6993386070260873E-3</v>
      </c>
      <c r="BD55" s="1">
        <v>5.4582954669145749E-3</v>
      </c>
      <c r="BE55" s="1">
        <v>5.5111080410972816E-3</v>
      </c>
      <c r="BF55" s="1">
        <v>4.6697437621651188E-3</v>
      </c>
      <c r="BG55" s="1">
        <v>5.1828629453826861E-3</v>
      </c>
      <c r="BH55" s="1">
        <v>5.4337572280212919E-3</v>
      </c>
      <c r="BI55" s="1">
        <v>4.7161351752826501E-3</v>
      </c>
      <c r="BJ55" s="1">
        <v>4.2447573295141105E-3</v>
      </c>
      <c r="BK55" s="1">
        <v>4.0085379738790863E-3</v>
      </c>
      <c r="BL55" s="1">
        <v>4.798181248435421E-3</v>
      </c>
      <c r="BM55" s="1">
        <v>4.2928777259964865E-3</v>
      </c>
      <c r="BN55" s="1">
        <v>5.7864014083783008E-3</v>
      </c>
      <c r="BO55" s="1">
        <v>4.4058740546129424E-3</v>
      </c>
      <c r="BP55" s="1">
        <v>4.2586892045138654E-3</v>
      </c>
      <c r="BQ55" s="1">
        <v>5.1134131049234968E-3</v>
      </c>
      <c r="BR55" s="1">
        <v>4.1989404158226775E-3</v>
      </c>
      <c r="BS55" s="1">
        <v>4.7604863087699805E-3</v>
      </c>
      <c r="BT55" s="1">
        <v>6.1632901185277814E-3</v>
      </c>
      <c r="BU55" s="1">
        <v>5.7925327337919434E-3</v>
      </c>
      <c r="BV55" s="1">
        <v>5.2202386876742807E-3</v>
      </c>
      <c r="BW55" s="1">
        <v>4.2973822270592496E-3</v>
      </c>
      <c r="BX55" s="1">
        <v>5.3340258950040336E-3</v>
      </c>
      <c r="BY55" s="1">
        <v>3.6763970962488792E-3</v>
      </c>
      <c r="BZ55" s="1">
        <v>4.9598718888401146E-3</v>
      </c>
      <c r="CA55" s="1">
        <v>6.1099783030533362E-3</v>
      </c>
      <c r="CB55" s="1">
        <v>4.7888958155776233E-3</v>
      </c>
      <c r="CC55" s="1">
        <v>5.1776461604589492E-3</v>
      </c>
      <c r="CD55" s="1">
        <v>4.1722039416087157E-3</v>
      </c>
      <c r="CE55" s="1">
        <v>5.627034078832781E-3</v>
      </c>
      <c r="CF55" s="1">
        <v>5.460386864368413E-3</v>
      </c>
      <c r="CG55" s="1">
        <v>4.6044952497288488E-3</v>
      </c>
      <c r="CH55" s="1">
        <v>5.7717546845197478E-3</v>
      </c>
      <c r="CI55" s="1">
        <v>5.1192714343950597E-3</v>
      </c>
      <c r="CJ55" s="1">
        <v>4.1324663796935097E-3</v>
      </c>
      <c r="CK55" s="1">
        <v>3.9016527634733325E-3</v>
      </c>
      <c r="CL55" s="1">
        <v>4.389785365046946E-3</v>
      </c>
      <c r="CM55" s="1">
        <v>4.6574591727668114E-3</v>
      </c>
      <c r="CN55" s="1">
        <v>5.8896033357881553E-3</v>
      </c>
      <c r="CO55" s="1">
        <v>6.0287371815120798E-3</v>
      </c>
      <c r="CP55" s="1">
        <v>5.4855511008532944E-3</v>
      </c>
      <c r="CQ55" s="1">
        <v>5.127049918797648E-3</v>
      </c>
      <c r="CR55" s="1">
        <v>5.7626454520066884E-3</v>
      </c>
      <c r="CS55" s="1">
        <v>5.9130169214872642E-3</v>
      </c>
      <c r="CT55" s="1">
        <v>6.0947151371602473E-3</v>
      </c>
      <c r="CU55" s="1">
        <v>6.4886350525422522E-3</v>
      </c>
      <c r="CV55" s="1">
        <v>4.0522308941909951E-3</v>
      </c>
      <c r="CW55" s="1">
        <v>5.6408675898755355E-3</v>
      </c>
    </row>
    <row r="56" spans="1:101" x14ac:dyDescent="0.15">
      <c r="A56" t="s">
        <v>76</v>
      </c>
      <c r="B56" s="25">
        <v>3.546572833656894</v>
      </c>
      <c r="C56" s="25">
        <v>2.0461383032143745</v>
      </c>
      <c r="D56" s="25">
        <v>2.9251460391180095</v>
      </c>
      <c r="E56" s="25">
        <v>4.2746586317977844</v>
      </c>
      <c r="F56" s="25">
        <v>2.8108705055084764</v>
      </c>
      <c r="G56" s="25">
        <v>3.2912438116943545</v>
      </c>
      <c r="H56" s="25">
        <v>3.1486893310713611</v>
      </c>
      <c r="I56" s="25">
        <v>2.1176040677196202</v>
      </c>
      <c r="J56" s="25">
        <v>3.3055013396431572</v>
      </c>
      <c r="K56" s="25">
        <v>3.1180901236658305</v>
      </c>
      <c r="L56" s="25">
        <v>1.135492737563305</v>
      </c>
      <c r="M56" s="25">
        <v>2.0514050772409167</v>
      </c>
      <c r="N56" s="25">
        <v>3.5146333182454659</v>
      </c>
      <c r="O56" s="25">
        <v>1.9832339492289912</v>
      </c>
      <c r="P56" s="25">
        <v>2.9955331067091615</v>
      </c>
      <c r="Q56" s="25">
        <v>1.6163839230366837</v>
      </c>
      <c r="R56" s="25">
        <v>2.3190851128341539</v>
      </c>
      <c r="S56" s="25">
        <v>3.2081953663764544</v>
      </c>
      <c r="T56" s="25">
        <v>3.2746119859440768</v>
      </c>
      <c r="U56" s="25">
        <v>3.7531777703696472</v>
      </c>
      <c r="V56" s="25">
        <v>2.5853223429168746</v>
      </c>
      <c r="W56" s="25">
        <v>2.5765206291255778</v>
      </c>
      <c r="X56" s="25">
        <v>2.8134153964954147</v>
      </c>
      <c r="Y56" s="25">
        <v>3.0645251207022022</v>
      </c>
      <c r="Z56" s="25">
        <v>1.9855490446968844</v>
      </c>
      <c r="AA56" s="25">
        <v>3.5375593137654833</v>
      </c>
      <c r="AB56" s="25">
        <v>2.5882201419408633</v>
      </c>
      <c r="AC56" s="25">
        <v>3.2365649937055574</v>
      </c>
      <c r="AD56" s="25">
        <v>3.2979975040871339</v>
      </c>
      <c r="AE56" s="25">
        <v>2.8754337920680486</v>
      </c>
      <c r="AF56" s="25">
        <v>3.3791965833505682</v>
      </c>
      <c r="AG56" s="25">
        <v>2.9718261141138349</v>
      </c>
      <c r="AH56" s="25">
        <v>3.6004194707996051</v>
      </c>
      <c r="AI56" s="25">
        <v>2.9796101054741624</v>
      </c>
      <c r="AJ56" s="25">
        <v>3.0799586553345311</v>
      </c>
      <c r="AK56" s="25">
        <v>2.1895315558283794</v>
      </c>
      <c r="AL56" s="25">
        <v>3.7817633624644751</v>
      </c>
      <c r="AM56" s="25">
        <v>3.4698850027650474</v>
      </c>
      <c r="AN56" s="25">
        <v>3.9558506770057984</v>
      </c>
      <c r="AO56" s="25">
        <v>3.2512713898645158</v>
      </c>
      <c r="AP56" s="25">
        <v>2.4010539860342655</v>
      </c>
      <c r="AQ56" s="25">
        <v>2.9036081714007325</v>
      </c>
      <c r="AR56" s="25">
        <v>2.7753687798215192</v>
      </c>
      <c r="AS56" s="25">
        <v>2.5358242544841065</v>
      </c>
      <c r="AT56" s="25">
        <v>2.6364096151787799</v>
      </c>
      <c r="AU56" s="25">
        <v>2.7240117075610866</v>
      </c>
      <c r="AV56" s="25">
        <v>1.3039989988096081</v>
      </c>
      <c r="AW56" s="25">
        <v>3.1157184089034522</v>
      </c>
      <c r="AX56" s="25">
        <v>3.9233809979552339</v>
      </c>
      <c r="AY56" s="25">
        <v>2.9421283892514558</v>
      </c>
      <c r="AZ56" s="25">
        <v>3.9266671425912842</v>
      </c>
      <c r="BA56" s="25">
        <v>3.3860771232467934</v>
      </c>
      <c r="BB56" s="25">
        <v>3.5665265932908108</v>
      </c>
      <c r="BC56" s="25">
        <v>3.203756554120738</v>
      </c>
      <c r="BD56" s="25">
        <v>2.5764119350465142</v>
      </c>
      <c r="BE56" s="25">
        <v>2.0130578048824743</v>
      </c>
      <c r="BF56" s="25">
        <v>2.8302335454681158</v>
      </c>
      <c r="BG56" s="25">
        <v>2.6667982919836115</v>
      </c>
      <c r="BH56" s="25">
        <v>2.4039267685991499</v>
      </c>
      <c r="BI56" s="25">
        <v>3.199981480003474</v>
      </c>
      <c r="BJ56" s="25">
        <v>1.7433634079625715</v>
      </c>
      <c r="BK56" s="25">
        <v>2.907548435674935</v>
      </c>
      <c r="BL56" s="25">
        <v>2.6942120172949444</v>
      </c>
      <c r="BM56" s="25">
        <v>3.2527377052232707</v>
      </c>
      <c r="BN56" s="25">
        <v>3.2794729410606069</v>
      </c>
      <c r="BO56" s="25">
        <v>3.522530566963415</v>
      </c>
      <c r="BP56" s="25">
        <v>1.4955570151292648</v>
      </c>
      <c r="BQ56" s="25">
        <v>3.0861761483568744</v>
      </c>
      <c r="BR56" s="25">
        <v>3.5466243762566005</v>
      </c>
      <c r="BS56" s="25">
        <v>2.5871967999182925</v>
      </c>
      <c r="BT56" s="25">
        <v>2.7268590525214753</v>
      </c>
      <c r="BU56" s="25">
        <v>3.7203065972012537</v>
      </c>
      <c r="BV56" s="25">
        <v>2.6070293967541063</v>
      </c>
      <c r="BW56" s="25">
        <v>1.5778248297568556</v>
      </c>
      <c r="BX56" s="25">
        <v>2.8874461489717076</v>
      </c>
      <c r="BY56" s="25">
        <v>2.9080801543058734</v>
      </c>
      <c r="BZ56" s="25">
        <v>3.1308692443722776</v>
      </c>
      <c r="CA56" s="25">
        <v>1.5859460858109475</v>
      </c>
      <c r="CB56" s="25">
        <v>3.2630033569392713</v>
      </c>
      <c r="CC56" s="25">
        <v>2.8559720342784378</v>
      </c>
      <c r="CD56" s="25">
        <v>2.8175305360467502</v>
      </c>
      <c r="CE56" s="25">
        <v>3.8320982759944635</v>
      </c>
      <c r="CF56" s="25">
        <v>3.1121662748047219</v>
      </c>
      <c r="CG56" s="25">
        <v>3.1205662044463374</v>
      </c>
      <c r="CH56" s="25">
        <v>3.8858714717372669</v>
      </c>
      <c r="CI56" s="25">
        <v>3.3390984608630676</v>
      </c>
      <c r="CJ56" s="25">
        <v>2.3275926525326356</v>
      </c>
      <c r="CK56" s="25">
        <v>2.3397473703255356</v>
      </c>
      <c r="CL56" s="25">
        <v>2.2181967792006265</v>
      </c>
      <c r="CM56" s="25">
        <v>3.1813019926408774</v>
      </c>
      <c r="CN56" s="25">
        <v>4.7322219224592477</v>
      </c>
      <c r="CO56" s="25">
        <v>3.6093934102042473</v>
      </c>
      <c r="CP56" s="25">
        <v>3.7372988530414886</v>
      </c>
      <c r="CQ56" s="25">
        <v>3.4171709671140968</v>
      </c>
      <c r="CR56" s="25">
        <v>1.8371134179104118</v>
      </c>
      <c r="CS56" s="25">
        <v>2.3592774863059596</v>
      </c>
      <c r="CT56" s="25">
        <v>2.6130511557974985</v>
      </c>
      <c r="CU56" s="25">
        <v>2.4638631111801503</v>
      </c>
      <c r="CV56" s="25">
        <v>3.1140173882611899</v>
      </c>
      <c r="CW56" s="25">
        <v>3.7033385313785825</v>
      </c>
    </row>
    <row r="57" spans="1:101" x14ac:dyDescent="0.15">
      <c r="B57" s="25">
        <v>7.0256532132140777</v>
      </c>
      <c r="C57" s="25">
        <v>6.847007961619668</v>
      </c>
      <c r="D57" s="25">
        <v>6.9581331033778904</v>
      </c>
      <c r="E57" s="25">
        <v>6.8681516558346498</v>
      </c>
      <c r="F57" s="25">
        <v>6.916113908004367</v>
      </c>
      <c r="G57" s="25">
        <v>6.9501436411516595</v>
      </c>
      <c r="H57" s="25">
        <v>7.054730666867072</v>
      </c>
      <c r="I57" s="25">
        <v>6.9252346698393588</v>
      </c>
      <c r="J57" s="25">
        <v>6.9755666422553091</v>
      </c>
      <c r="K57" s="25">
        <v>6.9847188214828906</v>
      </c>
      <c r="L57" s="25">
        <v>7.0948934909858048</v>
      </c>
      <c r="M57" s="25">
        <v>6.9711589977297272</v>
      </c>
      <c r="N57" s="25">
        <v>6.9935653099245396</v>
      </c>
      <c r="O57" s="25">
        <v>6.933385830226241</v>
      </c>
      <c r="P57" s="25">
        <v>7.0464046631552772</v>
      </c>
      <c r="Q57" s="25">
        <v>6.9895815976997815</v>
      </c>
      <c r="R57" s="25">
        <v>7.0956778870048689</v>
      </c>
      <c r="S57" s="25">
        <v>6.938512254696346</v>
      </c>
      <c r="T57" s="25">
        <v>7.0195244404934778</v>
      </c>
      <c r="U57" s="25">
        <v>6.9789038906288665</v>
      </c>
      <c r="V57" s="25">
        <v>7.1044424700452478</v>
      </c>
      <c r="W57" s="25">
        <v>6.9880899664588378</v>
      </c>
      <c r="X57" s="25">
        <v>7.0263868456398129</v>
      </c>
      <c r="Y57" s="25">
        <v>6.9627493026712379</v>
      </c>
      <c r="Z57" s="25">
        <v>7.0307187064543699</v>
      </c>
      <c r="AA57" s="25">
        <v>6.9853243704503667</v>
      </c>
      <c r="AB57" s="25">
        <v>7.060421446104038</v>
      </c>
      <c r="AC57" s="25">
        <v>7.0513999847406614</v>
      </c>
      <c r="AD57" s="25">
        <v>6.9217133997689988</v>
      </c>
      <c r="AE57" s="25">
        <v>7.0708933933904694</v>
      </c>
      <c r="AF57" s="25">
        <v>7.0112123255266887</v>
      </c>
      <c r="AG57" s="25">
        <v>7.0639275157568555</v>
      </c>
      <c r="AH57" s="25">
        <v>6.9986110545283964</v>
      </c>
      <c r="AI57" s="25">
        <v>7.0373908779419176</v>
      </c>
      <c r="AJ57" s="25">
        <v>7.0626958568640124</v>
      </c>
      <c r="AK57" s="25">
        <v>6.9560392494880094</v>
      </c>
      <c r="AL57" s="25">
        <v>7.0809548880687601</v>
      </c>
      <c r="AM57" s="25">
        <v>6.9355697018995386</v>
      </c>
      <c r="AN57" s="25">
        <v>6.9445378774399993</v>
      </c>
      <c r="AO57" s="25">
        <v>7.0424847503710755</v>
      </c>
      <c r="AP57" s="25">
        <v>6.9497240863413277</v>
      </c>
      <c r="AQ57" s="25">
        <v>7.1483945832835785</v>
      </c>
      <c r="AR57" s="25">
        <v>7.0500331209429055</v>
      </c>
      <c r="AS57" s="25">
        <v>6.9647469403119002</v>
      </c>
      <c r="AT57" s="25">
        <v>7.0438358024135326</v>
      </c>
      <c r="AU57" s="25">
        <v>7.0858263548716334</v>
      </c>
      <c r="AV57" s="25">
        <v>6.9068415601408617</v>
      </c>
      <c r="AW57" s="25">
        <v>7.0316335969558335</v>
      </c>
      <c r="AX57" s="25">
        <v>6.9851353044070006</v>
      </c>
      <c r="AY57" s="25">
        <v>7.0302467463497953</v>
      </c>
      <c r="AZ57" s="25">
        <v>7.0665001910308325</v>
      </c>
      <c r="BA57" s="25">
        <v>7.0271945094051773</v>
      </c>
      <c r="BB57" s="25">
        <v>7.0238277785022278</v>
      </c>
      <c r="BC57" s="25">
        <v>6.9316512807832451</v>
      </c>
      <c r="BD57" s="25">
        <v>6.9349711025739706</v>
      </c>
      <c r="BE57" s="25">
        <v>7.031809430779461</v>
      </c>
      <c r="BF57" s="25">
        <v>6.9857619460137368</v>
      </c>
      <c r="BG57" s="25">
        <v>7.1359314798301057</v>
      </c>
      <c r="BH57" s="25">
        <v>6.9818928520847798</v>
      </c>
      <c r="BI57" s="25">
        <v>6.9711309777087971</v>
      </c>
      <c r="BJ57" s="25">
        <v>7.033390913793216</v>
      </c>
      <c r="BK57" s="25">
        <v>6.9657219892288893</v>
      </c>
      <c r="BL57" s="25">
        <v>7.0456236101139602</v>
      </c>
      <c r="BM57" s="25">
        <v>6.9901828463183238</v>
      </c>
      <c r="BN57" s="25">
        <v>7.0194157245496536</v>
      </c>
      <c r="BO57" s="25">
        <v>6.9767421599700565</v>
      </c>
      <c r="BP57" s="25">
        <v>6.9783979821303443</v>
      </c>
      <c r="BQ57" s="25">
        <v>7.0223750282027959</v>
      </c>
      <c r="BR57" s="25">
        <v>6.9149502891299468</v>
      </c>
      <c r="BS57" s="25">
        <v>6.9239766744703886</v>
      </c>
      <c r="BT57" s="25">
        <v>6.9988552709195275</v>
      </c>
      <c r="BU57" s="25">
        <v>7.0052083445257942</v>
      </c>
      <c r="BV57" s="25">
        <v>7.0703281239234608</v>
      </c>
      <c r="BW57" s="25">
        <v>6.9701552673305516</v>
      </c>
      <c r="BX57" s="25">
        <v>6.9929350263733348</v>
      </c>
      <c r="BY57" s="25">
        <v>7.1018583489674683</v>
      </c>
      <c r="BZ57" s="25">
        <v>6.9955184699018256</v>
      </c>
      <c r="CA57" s="25">
        <v>6.9645910325115228</v>
      </c>
      <c r="CB57" s="25">
        <v>6.9743706381875139</v>
      </c>
      <c r="CC57" s="25">
        <v>6.9237037979582574</v>
      </c>
      <c r="CD57" s="25">
        <v>7.0026835227250377</v>
      </c>
      <c r="CE57" s="25">
        <v>6.9332433566709</v>
      </c>
      <c r="CF57" s="25">
        <v>6.9952289724811472</v>
      </c>
      <c r="CG57" s="25">
        <v>6.9805298222292622</v>
      </c>
      <c r="CH57" s="25">
        <v>7.0767617211253926</v>
      </c>
      <c r="CI57" s="25">
        <v>7.0004533768802739</v>
      </c>
      <c r="CJ57" s="25">
        <v>6.9846988950830076</v>
      </c>
      <c r="CK57" s="25">
        <v>6.9538518047486315</v>
      </c>
      <c r="CL57" s="25">
        <v>6.9807349494784265</v>
      </c>
      <c r="CM57" s="25">
        <v>7.028386028978689</v>
      </c>
      <c r="CN57" s="25">
        <v>7.0406779950632448</v>
      </c>
      <c r="CO57" s="25">
        <v>6.9547298797341339</v>
      </c>
      <c r="CP57" s="25">
        <v>7.0297546532619917</v>
      </c>
      <c r="CQ57" s="25">
        <v>7.0489314178696345</v>
      </c>
      <c r="CR57" s="25">
        <v>7.0501576777952266</v>
      </c>
      <c r="CS57" s="25">
        <v>6.9837919280814535</v>
      </c>
      <c r="CT57" s="25">
        <v>6.9453022760340914</v>
      </c>
      <c r="CU57" s="25">
        <v>7.0161447017727223</v>
      </c>
      <c r="CV57" s="25">
        <v>7.0231965980326176</v>
      </c>
      <c r="CW57" s="25">
        <v>7.0277548783902963</v>
      </c>
    </row>
    <row r="58" spans="1:101" x14ac:dyDescent="0.15">
      <c r="B58" s="25">
        <v>2.7510408098177463</v>
      </c>
      <c r="C58" s="25">
        <v>3.4760516072972649</v>
      </c>
      <c r="D58" s="25">
        <v>2.5806102243013296</v>
      </c>
      <c r="E58" s="25">
        <v>2.896363686161362</v>
      </c>
      <c r="F58" s="25">
        <v>1.6784972683107644</v>
      </c>
      <c r="G58" s="25">
        <v>3.8493872310129178</v>
      </c>
      <c r="H58" s="25">
        <v>3.8797801518958219</v>
      </c>
      <c r="I58" s="25">
        <v>3.1108322955629211</v>
      </c>
      <c r="J58" s="25">
        <v>2.9297484584929254</v>
      </c>
      <c r="K58" s="25">
        <v>3.0487113516775826</v>
      </c>
      <c r="L58" s="25">
        <v>2.2984722896367775</v>
      </c>
      <c r="M58" s="25">
        <v>1.7680122275961345</v>
      </c>
      <c r="N58" s="25">
        <v>2.229198582203721</v>
      </c>
      <c r="O58" s="25">
        <v>4.301590184300605</v>
      </c>
      <c r="P58" s="25">
        <v>1.2578511305319808</v>
      </c>
      <c r="Q58" s="25">
        <v>2.0763857273636148</v>
      </c>
      <c r="R58" s="25">
        <v>3.1843365541309718</v>
      </c>
      <c r="S58" s="25">
        <v>1.586510433656378</v>
      </c>
      <c r="T58" s="25">
        <v>2.1664035151006695</v>
      </c>
      <c r="U58" s="25">
        <v>2.1669977931072881</v>
      </c>
      <c r="V58" s="25">
        <v>4.1955354639980449</v>
      </c>
      <c r="W58" s="25">
        <v>3.2955302937668178</v>
      </c>
      <c r="X58" s="25">
        <v>2.6966729985626339</v>
      </c>
      <c r="Y58" s="25">
        <v>2.4309370950787903</v>
      </c>
      <c r="Z58" s="25">
        <v>2.3589793518172759</v>
      </c>
      <c r="AA58" s="25">
        <v>1.4210119773909258</v>
      </c>
      <c r="AB58" s="25">
        <v>3.7224048817511761</v>
      </c>
      <c r="AC58" s="25">
        <v>3.6468170544409535</v>
      </c>
      <c r="AD58" s="25">
        <v>2.9066815076402035</v>
      </c>
      <c r="AE58" s="25">
        <v>2.6567654766340061</v>
      </c>
      <c r="AF58" s="25">
        <v>3.4127968417004482</v>
      </c>
      <c r="AG58" s="25">
        <v>2.7911524344820839</v>
      </c>
      <c r="AH58" s="25">
        <v>2.7996857949660039</v>
      </c>
      <c r="AI58" s="25">
        <v>3.505134044331065</v>
      </c>
      <c r="AJ58" s="25">
        <v>3.1851325312107384</v>
      </c>
      <c r="AK58" s="25">
        <v>3.2450488832900541</v>
      </c>
      <c r="AL58" s="25">
        <v>3.1283771855113542</v>
      </c>
      <c r="AM58" s="25">
        <v>1.8239682512049686</v>
      </c>
      <c r="AN58" s="25">
        <v>4.6749184701823907</v>
      </c>
      <c r="AO58" s="25">
        <v>3.3368410704803999</v>
      </c>
      <c r="AP58" s="25">
        <v>3.840167930882127</v>
      </c>
      <c r="AQ58" s="25">
        <v>2.4174524419903025</v>
      </c>
      <c r="AR58" s="25">
        <v>3.181477183317353</v>
      </c>
      <c r="AS58" s="25">
        <v>0.94340821443413025</v>
      </c>
      <c r="AT58" s="25">
        <v>3.5150047729901144</v>
      </c>
      <c r="AU58" s="25">
        <v>4.4798384012705048</v>
      </c>
      <c r="AV58" s="25">
        <v>1.9817195295030785</v>
      </c>
      <c r="AW58" s="25">
        <v>3.1180126839550368</v>
      </c>
      <c r="AX58" s="25">
        <v>3.3557881847362792</v>
      </c>
      <c r="AY58" s="25">
        <v>3.3986683009508405</v>
      </c>
      <c r="AZ58" s="25">
        <v>3.8843574668548726</v>
      </c>
      <c r="BA58" s="25">
        <v>3.0688951184661031</v>
      </c>
      <c r="BB58" s="25">
        <v>3.5106718310180369</v>
      </c>
      <c r="BC58" s="25">
        <v>2.4597779619975211</v>
      </c>
      <c r="BD58" s="25">
        <v>4.0252401620022908</v>
      </c>
      <c r="BE58" s="25">
        <v>3.1745083843350397</v>
      </c>
      <c r="BF58" s="25">
        <v>2.4360229453995554</v>
      </c>
      <c r="BG58" s="25">
        <v>3.1808332889856312</v>
      </c>
      <c r="BH58" s="25">
        <v>2.1915691480377832</v>
      </c>
      <c r="BI58" s="25">
        <v>4.3878902445614516</v>
      </c>
      <c r="BJ58" s="25">
        <v>2.1652092564684629</v>
      </c>
      <c r="BK58" s="25">
        <v>2.8878724063752856</v>
      </c>
      <c r="BL58" s="25">
        <v>1.2980382684194474</v>
      </c>
      <c r="BM58" s="25">
        <v>3.4977901484015055</v>
      </c>
      <c r="BN58" s="25">
        <v>2.8346918080041443</v>
      </c>
      <c r="BO58" s="25">
        <v>3.3956984644560748</v>
      </c>
      <c r="BP58" s="25">
        <v>2.4440801548077982</v>
      </c>
      <c r="BQ58" s="25">
        <v>2.9822006111209909</v>
      </c>
      <c r="BR58" s="25">
        <v>2.4899543513108742</v>
      </c>
      <c r="BS58" s="25">
        <v>3.9067074433178117</v>
      </c>
      <c r="BT58" s="25">
        <v>2.8854969474931789</v>
      </c>
      <c r="BU58" s="25">
        <v>2.6982804021449542</v>
      </c>
      <c r="BV58" s="25">
        <v>2.2894680788653261</v>
      </c>
      <c r="BW58" s="25">
        <v>2.9874145204529006</v>
      </c>
      <c r="BX58" s="25">
        <v>2.3829869822600864</v>
      </c>
      <c r="BY58" s="25">
        <v>2.8308195701346039</v>
      </c>
      <c r="BZ58" s="25">
        <v>2.3657490763054683</v>
      </c>
      <c r="CA58" s="25">
        <v>2.1567484412245426</v>
      </c>
      <c r="CB58" s="25">
        <v>3.2271475742102393</v>
      </c>
      <c r="CC58" s="25">
        <v>2.4989042369087553</v>
      </c>
      <c r="CD58" s="25">
        <v>2.4978321015233247</v>
      </c>
      <c r="CE58" s="25">
        <v>3.7314265362511385</v>
      </c>
      <c r="CF58" s="25">
        <v>3.8603368136951919</v>
      </c>
      <c r="CG58" s="25">
        <v>3.2042162902833549</v>
      </c>
      <c r="CH58" s="25">
        <v>3.7219353714027559</v>
      </c>
      <c r="CI58" s="25">
        <v>3.7358288466176659</v>
      </c>
      <c r="CJ58" s="25">
        <v>3.6075247133699242</v>
      </c>
      <c r="CK58" s="25">
        <v>4.6327721577416057</v>
      </c>
      <c r="CL58" s="25">
        <v>2.695766062347563</v>
      </c>
      <c r="CM58" s="25">
        <v>3.9255745730345439</v>
      </c>
      <c r="CN58" s="25">
        <v>3.3064174664759984</v>
      </c>
      <c r="CO58" s="25">
        <v>2.3934139316413683</v>
      </c>
      <c r="CP58" s="25">
        <v>3.8914786514657176</v>
      </c>
      <c r="CQ58" s="25">
        <v>3.0364328408030978</v>
      </c>
      <c r="CR58" s="25">
        <v>3.9523301235435966</v>
      </c>
      <c r="CS58" s="25">
        <v>3.1234558997571495</v>
      </c>
      <c r="CT58" s="25">
        <v>3.3390832860358404</v>
      </c>
      <c r="CU58" s="25">
        <v>2.5113761503223873</v>
      </c>
      <c r="CV58" s="25">
        <v>2.9878946579942562</v>
      </c>
      <c r="CW58" s="25">
        <v>3.778831491794254</v>
      </c>
    </row>
    <row r="59" spans="1:101" x14ac:dyDescent="0.15">
      <c r="B59" s="25">
        <v>2.4715254678639278</v>
      </c>
      <c r="C59" s="25">
        <v>2.5966491176366793</v>
      </c>
      <c r="D59" s="25">
        <v>0.53401966752731989</v>
      </c>
      <c r="E59" s="25">
        <v>2.2498243343020312</v>
      </c>
      <c r="F59" s="25">
        <v>1.8377014720892106</v>
      </c>
      <c r="G59" s="25">
        <v>1.2076148216555576</v>
      </c>
      <c r="H59" s="25">
        <v>1.7805257585047218</v>
      </c>
      <c r="I59" s="25">
        <v>3.8865985531480733</v>
      </c>
      <c r="J59" s="25">
        <v>3.5119843812233844</v>
      </c>
      <c r="K59" s="25">
        <v>2.1977259531116662</v>
      </c>
      <c r="L59" s="25">
        <v>2.72744163433453</v>
      </c>
      <c r="M59" s="25">
        <v>3.1105838402362718</v>
      </c>
      <c r="N59" s="25">
        <v>2.2858837079485967</v>
      </c>
      <c r="O59" s="25">
        <v>3.6639710728300745</v>
      </c>
      <c r="P59" s="25">
        <v>2.4132181000348347</v>
      </c>
      <c r="Q59" s="25">
        <v>3.5193679357094183</v>
      </c>
      <c r="R59" s="25">
        <v>2.4825786223827553</v>
      </c>
      <c r="S59" s="25">
        <v>1.8133112110203018</v>
      </c>
      <c r="T59" s="25">
        <v>4.125234780786819</v>
      </c>
      <c r="U59" s="25">
        <v>1.8535182243109851</v>
      </c>
      <c r="V59" s="25">
        <v>2.1103901520521737</v>
      </c>
      <c r="W59" s="25">
        <v>2.6638800149508297</v>
      </c>
      <c r="X59" s="25">
        <v>3.1403804619973807</v>
      </c>
      <c r="Y59" s="25">
        <v>1.9504224096395333</v>
      </c>
      <c r="Z59" s="25">
        <v>2.1638557525859041</v>
      </c>
      <c r="AA59" s="25">
        <v>2.9051677010041561</v>
      </c>
      <c r="AB59" s="25">
        <v>4.0866866448389176</v>
      </c>
      <c r="AC59" s="25">
        <v>2.5201467633649974</v>
      </c>
      <c r="AD59" s="25">
        <v>2.2626473803532026</v>
      </c>
      <c r="AE59" s="25">
        <v>1.8082625241491421</v>
      </c>
      <c r="AF59" s="25">
        <v>3.2361569466328337</v>
      </c>
      <c r="AG59" s="25">
        <v>3.6580098411015545</v>
      </c>
      <c r="AH59" s="25">
        <v>3.2650132256369071</v>
      </c>
      <c r="AI59" s="25">
        <v>3.6085887085444379</v>
      </c>
      <c r="AJ59" s="25">
        <v>2.0999459719902531</v>
      </c>
      <c r="AK59" s="25">
        <v>3.8353666260365618</v>
      </c>
      <c r="AL59" s="25">
        <v>2.267524943585733</v>
      </c>
      <c r="AM59" s="25">
        <v>3.4656997173113102</v>
      </c>
      <c r="AN59" s="25">
        <v>4.2701674033167274</v>
      </c>
      <c r="AO59" s="25">
        <v>2.3685140584896263</v>
      </c>
      <c r="AP59" s="25">
        <v>1.4215256029070442</v>
      </c>
      <c r="AQ59" s="25">
        <v>4.5250621554966637</v>
      </c>
      <c r="AR59" s="25">
        <v>3.0082431165349686</v>
      </c>
      <c r="AS59" s="25">
        <v>4.1297585823465734</v>
      </c>
      <c r="AT59" s="25">
        <v>3.1906522915311673</v>
      </c>
      <c r="AU59" s="25">
        <v>2.5111795649420801</v>
      </c>
      <c r="AV59" s="25">
        <v>3.2311148128419487</v>
      </c>
      <c r="AW59" s="25">
        <v>2.4466122049653642</v>
      </c>
      <c r="AX59" s="25">
        <v>2.3150020819738741</v>
      </c>
      <c r="AY59" s="25">
        <v>3.637500464861275</v>
      </c>
      <c r="AZ59" s="25">
        <v>4.5521046656138191</v>
      </c>
      <c r="BA59" s="25">
        <v>2.8397852065893687</v>
      </c>
      <c r="BB59" s="25">
        <v>4.0775891824417485</v>
      </c>
      <c r="BC59" s="25">
        <v>3.4487942885863374</v>
      </c>
      <c r="BD59" s="25">
        <v>2.0728909811413967</v>
      </c>
      <c r="BE59" s="25">
        <v>1.539172510982223</v>
      </c>
      <c r="BF59" s="25">
        <v>1.4644930115398231</v>
      </c>
      <c r="BG59" s="25">
        <v>4.593183010652151</v>
      </c>
      <c r="BH59" s="25">
        <v>3.5970155625770897</v>
      </c>
      <c r="BI59" s="25">
        <v>0.70972680608003769</v>
      </c>
      <c r="BJ59" s="25">
        <v>2.4869322476286522</v>
      </c>
      <c r="BK59" s="25">
        <v>3.8680460705673618</v>
      </c>
      <c r="BL59" s="25">
        <v>2.1649488352699922</v>
      </c>
      <c r="BM59" s="25">
        <v>3.2404236202298535</v>
      </c>
      <c r="BN59" s="25">
        <v>3.1902607247930872</v>
      </c>
      <c r="BO59" s="25">
        <v>5.1257661008290079</v>
      </c>
      <c r="BP59" s="25">
        <v>3.7177611582857408</v>
      </c>
      <c r="BQ59" s="25">
        <v>2.5469172007795224</v>
      </c>
      <c r="BR59" s="25">
        <v>3.2551759897672099</v>
      </c>
      <c r="BS59" s="25">
        <v>3.7602972975595486</v>
      </c>
      <c r="BT59" s="25">
        <v>3.2212488689582939</v>
      </c>
      <c r="BU59" s="25">
        <v>2.9555000659522204</v>
      </c>
      <c r="BV59" s="25">
        <v>3.3044153622039403</v>
      </c>
      <c r="BW59" s="25">
        <v>2.2380716937436151</v>
      </c>
      <c r="BX59" s="25">
        <v>3.7971725899263737</v>
      </c>
      <c r="BY59" s="25">
        <v>3.1350731835386498</v>
      </c>
      <c r="BZ59" s="25">
        <v>2.5296862164192011</v>
      </c>
      <c r="CA59" s="25">
        <v>2.9319062177259076</v>
      </c>
      <c r="CB59" s="25">
        <v>2.2496805142607896</v>
      </c>
      <c r="CC59" s="25">
        <v>4.4435748211332822</v>
      </c>
      <c r="CD59" s="25">
        <v>2.4439330674953572</v>
      </c>
      <c r="CE59" s="25">
        <v>2.603814532843951</v>
      </c>
      <c r="CF59" s="25">
        <v>4.1986720543163454</v>
      </c>
      <c r="CG59" s="25">
        <v>2.7066311210220153</v>
      </c>
      <c r="CH59" s="25">
        <v>3.8314643418861722</v>
      </c>
      <c r="CI59" s="25">
        <v>2.0744582480572387</v>
      </c>
      <c r="CJ59" s="25">
        <v>3.4959372124416266</v>
      </c>
      <c r="CK59" s="25">
        <v>3.8269334179609515</v>
      </c>
      <c r="CL59" s="25">
        <v>4.0054473086269988</v>
      </c>
      <c r="CM59" s="25">
        <v>4.0977143625386558</v>
      </c>
      <c r="CN59" s="25">
        <v>4.0018466642120591</v>
      </c>
      <c r="CO59" s="25">
        <v>2.462188016399109</v>
      </c>
      <c r="CP59" s="25">
        <v>2.7536649999611242</v>
      </c>
      <c r="CQ59" s="25">
        <v>3.7371899851546888</v>
      </c>
      <c r="CR59" s="25">
        <v>4.0292691638363856</v>
      </c>
      <c r="CS59" s="25">
        <v>2.0542023922334298</v>
      </c>
      <c r="CT59" s="25">
        <v>2.7423098991919836</v>
      </c>
      <c r="CU59" s="25">
        <v>1.7369364066601531</v>
      </c>
      <c r="CV59" s="25">
        <v>1.5648913433690574</v>
      </c>
      <c r="CW59" s="25">
        <v>3.9261725119010338</v>
      </c>
    </row>
    <row r="60" spans="1:101" x14ac:dyDescent="0.15">
      <c r="B60" s="25">
        <v>0.71463325444371806</v>
      </c>
      <c r="C60" s="25">
        <v>0.87472248535988073</v>
      </c>
      <c r="D60" s="25">
        <v>1.2032926769291215</v>
      </c>
      <c r="E60" s="25">
        <v>1.4460576803939627</v>
      </c>
      <c r="F60" s="25">
        <v>1.2836526164063318</v>
      </c>
      <c r="G60" s="25">
        <v>1.103800022020591</v>
      </c>
      <c r="H60" s="25">
        <v>2.146352819717908</v>
      </c>
      <c r="I60" s="25">
        <v>-6.3321211703304403E-3</v>
      </c>
      <c r="J60" s="25">
        <v>1.2988289166732581</v>
      </c>
      <c r="K60" s="25">
        <v>1.1894941133858234</v>
      </c>
      <c r="L60" s="25">
        <v>2.3023665946999037</v>
      </c>
      <c r="M60" s="25">
        <v>0.10151084282783052</v>
      </c>
      <c r="N60" s="25">
        <v>9.2276870765712116E-2</v>
      </c>
      <c r="O60" s="25">
        <v>0.30714146695632871</v>
      </c>
      <c r="P60" s="25">
        <v>0.34048566043739847</v>
      </c>
      <c r="Q60" s="25">
        <v>1.0066240552680634</v>
      </c>
      <c r="R60" s="25">
        <v>0.4075548656855088</v>
      </c>
      <c r="S60" s="25">
        <v>0.97539241174737656</v>
      </c>
      <c r="T60" s="25">
        <v>0.71506624236325433</v>
      </c>
      <c r="U60" s="25">
        <v>1.7788499490742069</v>
      </c>
      <c r="V60" s="25">
        <v>1.1009098530704697</v>
      </c>
      <c r="W60" s="25">
        <v>0.30997833274021225</v>
      </c>
      <c r="X60" s="25">
        <v>1.0967857630229263</v>
      </c>
      <c r="Y60" s="25">
        <v>1.2110790702767282</v>
      </c>
      <c r="Z60" s="25">
        <v>1.64713577161689</v>
      </c>
      <c r="AA60" s="25">
        <v>1.5137261896113756</v>
      </c>
      <c r="AB60" s="25">
        <v>0.80928987216571924</v>
      </c>
      <c r="AC60" s="25">
        <v>1.3580079774809939</v>
      </c>
      <c r="AD60" s="25">
        <v>1.5310667361484915</v>
      </c>
      <c r="AE60" s="25">
        <v>0.87566430391178141</v>
      </c>
      <c r="AF60" s="25">
        <v>0.27025371087351258</v>
      </c>
      <c r="AG60" s="25">
        <v>1.1073280846091826</v>
      </c>
      <c r="AH60" s="25">
        <v>1.289562697073158</v>
      </c>
      <c r="AI60" s="25">
        <v>0.37133532261865787</v>
      </c>
      <c r="AJ60" s="25">
        <v>1.0039126498950703</v>
      </c>
      <c r="AK60" s="25">
        <v>0.75092442078201682</v>
      </c>
      <c r="AL60" s="25">
        <v>1.0686732764280358</v>
      </c>
      <c r="AM60" s="25">
        <v>1.9476855115580667</v>
      </c>
      <c r="AN60" s="25">
        <v>0.39643229227537358</v>
      </c>
      <c r="AO60" s="25">
        <v>0.70405881058445663</v>
      </c>
      <c r="AP60" s="25">
        <v>-0.18380977148241451</v>
      </c>
      <c r="AQ60" s="25">
        <v>-0.21185596640484783</v>
      </c>
      <c r="AR60" s="25">
        <v>1.063315715256165</v>
      </c>
      <c r="AS60" s="25">
        <v>1.1336321680826769</v>
      </c>
      <c r="AT60" s="25">
        <v>1.2398728193347657</v>
      </c>
      <c r="AU60" s="25">
        <v>0.38748201180643493</v>
      </c>
      <c r="AV60" s="25">
        <v>-0.22275336764150411</v>
      </c>
      <c r="AW60" s="25">
        <v>-9.3126741575450867E-2</v>
      </c>
      <c r="AX60" s="25">
        <v>0.48689410429972091</v>
      </c>
      <c r="AY60" s="25">
        <v>4.8309237419811635E-2</v>
      </c>
      <c r="AZ60" s="25">
        <v>1.88645280239925</v>
      </c>
      <c r="BA60" s="25">
        <v>0.10890007152520909</v>
      </c>
      <c r="BB60" s="25">
        <v>1.4963887557887223</v>
      </c>
      <c r="BC60" s="25">
        <v>0.26895244154018672</v>
      </c>
      <c r="BD60" s="25">
        <v>0.42792396111024444</v>
      </c>
      <c r="BE60" s="25">
        <v>0.68466576903716181</v>
      </c>
      <c r="BF60" s="25">
        <v>0.44379602357001868</v>
      </c>
      <c r="BG60" s="25">
        <v>1.3272809789534967</v>
      </c>
      <c r="BH60" s="25">
        <v>-0.15419070012161207</v>
      </c>
      <c r="BI60" s="25">
        <v>1.4261483186776525</v>
      </c>
      <c r="BJ60" s="25">
        <v>1.6576871066436087</v>
      </c>
      <c r="BK60" s="25">
        <v>-1.5402270778413385E-2</v>
      </c>
      <c r="BL60" s="25">
        <v>1.9108481241009772</v>
      </c>
      <c r="BM60" s="25">
        <v>1.0264647894157237</v>
      </c>
      <c r="BN60" s="25">
        <v>-0.15853121163000417</v>
      </c>
      <c r="BO60" s="25">
        <v>1.0582194085914112</v>
      </c>
      <c r="BP60" s="25">
        <v>0.17775759342934472</v>
      </c>
      <c r="BQ60" s="25">
        <v>0.94464124652169701</v>
      </c>
      <c r="BR60" s="25">
        <v>0.71375931591801156</v>
      </c>
      <c r="BS60" s="25">
        <v>1.3408408397343496</v>
      </c>
      <c r="BT60" s="25">
        <v>0.39974797888564273</v>
      </c>
      <c r="BU60" s="25">
        <v>1.1345464522277144</v>
      </c>
      <c r="BV60" s="25">
        <v>1.1198993487132776</v>
      </c>
      <c r="BW60" s="25">
        <v>1.0144593832676068</v>
      </c>
      <c r="BX60" s="25">
        <v>1.3120197249284133</v>
      </c>
      <c r="BY60" s="25">
        <v>0.50046584524491056</v>
      </c>
      <c r="BZ60" s="25">
        <v>1.8260397718826882</v>
      </c>
      <c r="CA60" s="25">
        <v>1.0780277612619638</v>
      </c>
      <c r="CB60" s="25">
        <v>0.70417512486967515</v>
      </c>
      <c r="CC60" s="25">
        <v>2.5407980260579697</v>
      </c>
      <c r="CD60" s="25">
        <v>1.4133245096637772</v>
      </c>
      <c r="CE60" s="25">
        <v>1.0923708760948896</v>
      </c>
      <c r="CF60" s="25">
        <v>2.2004593647344546</v>
      </c>
      <c r="CG60" s="25">
        <v>1.4690514594140489</v>
      </c>
      <c r="CH60" s="25">
        <v>1.5739752454660301</v>
      </c>
      <c r="CI60" s="25">
        <v>0.62456159337708039</v>
      </c>
      <c r="CJ60" s="25">
        <v>1.3394110719973034</v>
      </c>
      <c r="CK60" s="25">
        <v>0.42139602337784421</v>
      </c>
      <c r="CL60" s="25">
        <v>1.160666961745469</v>
      </c>
      <c r="CM60" s="25">
        <v>0.60330434666796129</v>
      </c>
      <c r="CN60" s="25">
        <v>0.86238142198471923</v>
      </c>
      <c r="CO60" s="25">
        <v>1.0358614819442775</v>
      </c>
      <c r="CP60" s="25">
        <v>1.1106739636120007</v>
      </c>
      <c r="CQ60" s="25">
        <v>1.3098566875480653</v>
      </c>
      <c r="CR60" s="25">
        <v>2.1135045556058749</v>
      </c>
      <c r="CS60" s="25">
        <v>0.93617838278785537</v>
      </c>
      <c r="CT60" s="25">
        <v>0.86386329272022955</v>
      </c>
      <c r="CU60" s="25">
        <v>-0.11979340684038897</v>
      </c>
      <c r="CV60" s="25">
        <v>1.9789937388457446</v>
      </c>
      <c r="CW60" s="25">
        <v>0.73166291566911923</v>
      </c>
    </row>
    <row r="61" spans="1:101" x14ac:dyDescent="0.15">
      <c r="B61" s="25">
        <v>0.83494869159206764</v>
      </c>
      <c r="C61" s="25">
        <v>1.1492131120425979</v>
      </c>
      <c r="D61" s="25">
        <v>0.73023254842975271</v>
      </c>
      <c r="E61" s="25">
        <v>0.63079592726050471</v>
      </c>
      <c r="F61" s="25">
        <v>0.82656326329164087</v>
      </c>
      <c r="G61" s="25">
        <v>1.1440591627700138</v>
      </c>
      <c r="H61" s="25">
        <v>0.67518550332766925</v>
      </c>
      <c r="I61" s="25">
        <v>1.3017435440025746</v>
      </c>
      <c r="J61" s="25">
        <v>0.87773215652354675</v>
      </c>
      <c r="K61" s="25">
        <v>0.4047349923727358</v>
      </c>
      <c r="L61" s="25">
        <v>0.87141857966950209</v>
      </c>
      <c r="M61" s="25">
        <v>1.0113369230285625</v>
      </c>
      <c r="N61" s="25">
        <v>1.6223135145922196</v>
      </c>
      <c r="O61" s="25">
        <v>1.390496529946109</v>
      </c>
      <c r="P61" s="25">
        <v>0.55976196369576758</v>
      </c>
      <c r="Q61" s="25">
        <v>0.51559095200149985</v>
      </c>
      <c r="R61" s="25">
        <v>0.2763365356169093</v>
      </c>
      <c r="S61" s="25">
        <v>0.67439929688726996</v>
      </c>
      <c r="T61" s="25">
        <v>0.23922045643969536</v>
      </c>
      <c r="U61" s="25">
        <v>0.76923367422106181</v>
      </c>
      <c r="V61" s="25">
        <v>0.76496028433318786</v>
      </c>
      <c r="W61" s="25">
        <v>1.5749393040242086</v>
      </c>
      <c r="X61" s="25">
        <v>0.5866563109089612</v>
      </c>
      <c r="Y61" s="25">
        <v>1.293415979729261</v>
      </c>
      <c r="Z61" s="25">
        <v>1.5594455301564181</v>
      </c>
      <c r="AA61" s="25">
        <v>0.63634573059520938</v>
      </c>
      <c r="AB61" s="25">
        <v>1.3111001361779278</v>
      </c>
      <c r="AC61" s="25">
        <v>0.80663359988731398</v>
      </c>
      <c r="AD61" s="25">
        <v>1.0869830528621949</v>
      </c>
      <c r="AE61" s="25">
        <v>0.87078357033027276</v>
      </c>
      <c r="AF61" s="25">
        <v>1.423485097521914</v>
      </c>
      <c r="AG61" s="25">
        <v>1.2772213878547289</v>
      </c>
      <c r="AH61" s="25">
        <v>1.2891713901318895</v>
      </c>
      <c r="AI61" s="25">
        <v>0.57144528376684534</v>
      </c>
      <c r="AJ61" s="25">
        <v>1.0487743795847768</v>
      </c>
      <c r="AK61" s="25">
        <v>0.47085302954762187</v>
      </c>
      <c r="AL61" s="25">
        <v>1.4375100461681212</v>
      </c>
      <c r="AM61" s="25">
        <v>1.0481923207025128</v>
      </c>
      <c r="AN61" s="25">
        <v>0.89014508374048806</v>
      </c>
      <c r="AO61" s="25">
        <v>0.629151219490375</v>
      </c>
      <c r="AP61" s="25">
        <v>1.4712467212390523</v>
      </c>
      <c r="AQ61" s="25">
        <v>1.5701165991446189</v>
      </c>
      <c r="AR61" s="25">
        <v>-4.5499264776095893E-2</v>
      </c>
      <c r="AS61" s="25">
        <v>1.2005395538628858</v>
      </c>
      <c r="AT61" s="25">
        <v>0.26672058182923364</v>
      </c>
      <c r="AU61" s="25">
        <v>0.34076958468582297</v>
      </c>
      <c r="AV61" s="25">
        <v>0.68191190632337406</v>
      </c>
      <c r="AW61" s="25">
        <v>0.68427020127959726</v>
      </c>
      <c r="AX61" s="25">
        <v>1.4363020570197198</v>
      </c>
      <c r="AY61" s="25">
        <v>1.2842416354499817</v>
      </c>
      <c r="AZ61" s="25">
        <v>1.2610528580086935</v>
      </c>
      <c r="BA61" s="25">
        <v>2.1491020710548572</v>
      </c>
      <c r="BB61" s="25">
        <v>1.1073127151988944</v>
      </c>
      <c r="BC61" s="25">
        <v>1.1645196827807625</v>
      </c>
      <c r="BD61" s="25">
        <v>0.46232288805124722</v>
      </c>
      <c r="BE61" s="25">
        <v>0.25787039161278236</v>
      </c>
      <c r="BF61" s="25">
        <v>0.94000807957500943</v>
      </c>
      <c r="BG61" s="25">
        <v>1.6495236862089029</v>
      </c>
      <c r="BH61" s="25">
        <v>1.2152087850414686</v>
      </c>
      <c r="BI61" s="25">
        <v>0.97006059270873357</v>
      </c>
      <c r="BJ61" s="25">
        <v>1.0443626749689412</v>
      </c>
      <c r="BK61" s="25">
        <v>1.1231762420083236</v>
      </c>
      <c r="BL61" s="25">
        <v>1.3670764799626161</v>
      </c>
      <c r="BM61" s="25">
        <v>0.55736722392628768</v>
      </c>
      <c r="BN61" s="25">
        <v>1.1978071603666367</v>
      </c>
      <c r="BO61" s="25">
        <v>0.76542736551879942</v>
      </c>
      <c r="BP61" s="25">
        <v>1.635375102802676</v>
      </c>
      <c r="BQ61" s="25">
        <v>1.1303852537278809</v>
      </c>
      <c r="BR61" s="25">
        <v>1.5971951162715929</v>
      </c>
      <c r="BS61" s="25">
        <v>0.75132738659886178</v>
      </c>
      <c r="BT61" s="25">
        <v>1.6296176111562375</v>
      </c>
      <c r="BU61" s="25">
        <v>0.50820286969948492</v>
      </c>
      <c r="BV61" s="25">
        <v>0.93096038807724413</v>
      </c>
      <c r="BW61" s="25">
        <v>1.9021243890106752</v>
      </c>
      <c r="BX61" s="25">
        <v>1.1067643030853447</v>
      </c>
      <c r="BY61" s="25">
        <v>0.83229052445755092</v>
      </c>
      <c r="BZ61" s="25">
        <v>-9.8722942237038369E-2</v>
      </c>
      <c r="CA61" s="25">
        <v>1.094106106972949</v>
      </c>
      <c r="CB61" s="25">
        <v>1.7161365991121085</v>
      </c>
      <c r="CC61" s="25">
        <v>0.76596282236106528</v>
      </c>
      <c r="CD61" s="25">
        <v>2.0584375166214142E-2</v>
      </c>
      <c r="CE61" s="25">
        <v>0.74918646766106867</v>
      </c>
      <c r="CF61" s="25">
        <v>0.54230428758005522</v>
      </c>
      <c r="CG61" s="25">
        <v>1.8695863915169799</v>
      </c>
      <c r="CH61" s="25">
        <v>1.1885207523251911</v>
      </c>
      <c r="CI61" s="25">
        <v>0.56218277168411201</v>
      </c>
      <c r="CJ61" s="25">
        <v>0.7270351087451763</v>
      </c>
      <c r="CK61" s="25">
        <v>1.6710905026636962</v>
      </c>
      <c r="CL61" s="25">
        <v>0.18666946598117251</v>
      </c>
      <c r="CM61" s="25">
        <v>0.92827653607879179</v>
      </c>
      <c r="CN61" s="25">
        <v>1.3586708787857302</v>
      </c>
      <c r="CO61" s="25">
        <v>0.74562140641109631</v>
      </c>
      <c r="CP61" s="25">
        <v>0.97660808226152551</v>
      </c>
      <c r="CQ61" s="25">
        <v>1.5264258113108653</v>
      </c>
      <c r="CR61" s="25">
        <v>1.1059094293661569</v>
      </c>
      <c r="CS61" s="25">
        <v>1.5318219797442585</v>
      </c>
      <c r="CT61" s="25">
        <v>1.1467707693049287</v>
      </c>
      <c r="CU61" s="25">
        <v>0.81553723956183544</v>
      </c>
      <c r="CV61" s="25">
        <v>1.6659163940970694</v>
      </c>
      <c r="CW61" s="25">
        <v>1.3702219614606144</v>
      </c>
    </row>
    <row r="62" spans="1:101" x14ac:dyDescent="0.15">
      <c r="B62" s="25">
        <v>6.9908841133538848</v>
      </c>
      <c r="C62" s="25">
        <v>6.9354491482623217</v>
      </c>
      <c r="D62" s="25">
        <v>7.21789462208862</v>
      </c>
      <c r="E62" s="25">
        <v>6.8777142745471727</v>
      </c>
      <c r="F62" s="25">
        <v>7.0389483389813527</v>
      </c>
      <c r="G62" s="25">
        <v>7.0880439707559058</v>
      </c>
      <c r="H62" s="25">
        <v>6.9146213650388875</v>
      </c>
      <c r="I62" s="25">
        <v>6.7838738264334548</v>
      </c>
      <c r="J62" s="25">
        <v>7.2013425673774716</v>
      </c>
      <c r="K62" s="25">
        <v>6.4578615549577929</v>
      </c>
      <c r="L62" s="25">
        <v>7.482989837657537</v>
      </c>
      <c r="M62" s="25">
        <v>7.0685737445897026</v>
      </c>
      <c r="N62" s="25">
        <v>6.9739174106926258</v>
      </c>
      <c r="O62" s="25">
        <v>6.7660656028943418</v>
      </c>
      <c r="P62" s="25">
        <v>7.151446692611696</v>
      </c>
      <c r="Q62" s="25">
        <v>7.0080633947475208</v>
      </c>
      <c r="R62" s="25">
        <v>6.6936349875378109</v>
      </c>
      <c r="S62" s="25">
        <v>6.8152463270074133</v>
      </c>
      <c r="T62" s="25">
        <v>6.9306378790773424</v>
      </c>
      <c r="U62" s="25">
        <v>6.9301939417148981</v>
      </c>
      <c r="V62" s="25">
        <v>7.0630732016638813</v>
      </c>
      <c r="W62" s="25">
        <v>7.1470280188205733</v>
      </c>
      <c r="X62" s="25">
        <v>7.1971225691488296</v>
      </c>
      <c r="Y62" s="25">
        <v>7.0649144318951906</v>
      </c>
      <c r="Z62" s="25">
        <v>7.082638102039275</v>
      </c>
      <c r="AA62" s="25">
        <v>6.8859721923587198</v>
      </c>
      <c r="AB62" s="25">
        <v>6.8994884313929967</v>
      </c>
      <c r="AC62" s="25">
        <v>7.1578835369628555</v>
      </c>
      <c r="AD62" s="25">
        <v>7.2805475704747575</v>
      </c>
      <c r="AE62" s="25">
        <v>7.0926906323542722</v>
      </c>
      <c r="AF62" s="25">
        <v>7.1280126129084653</v>
      </c>
      <c r="AG62" s="25">
        <v>6.9284585105884862</v>
      </c>
      <c r="AH62" s="25">
        <v>7.0858415233056471</v>
      </c>
      <c r="AI62" s="25">
        <v>6.7736121275568868</v>
      </c>
      <c r="AJ62" s="25">
        <v>7.0644971033683657</v>
      </c>
      <c r="AK62" s="25">
        <v>6.7693073680565305</v>
      </c>
      <c r="AL62" s="25">
        <v>6.84035864359437</v>
      </c>
      <c r="AM62" s="25">
        <v>7.1831578070526314</v>
      </c>
      <c r="AN62" s="25">
        <v>7.2991368373220338</v>
      </c>
      <c r="AO62" s="25">
        <v>7.0715263418560612</v>
      </c>
      <c r="AP62" s="25">
        <v>7.0124099509284044</v>
      </c>
      <c r="AQ62" s="25">
        <v>7.1721841495608736</v>
      </c>
      <c r="AR62" s="25">
        <v>7.016234214276059</v>
      </c>
      <c r="AS62" s="25">
        <v>6.9340969813226616</v>
      </c>
      <c r="AT62" s="25">
        <v>6.6962288702727886</v>
      </c>
      <c r="AU62" s="25">
        <v>7.1088424810703463</v>
      </c>
      <c r="AV62" s="25">
        <v>7.0789331100190784</v>
      </c>
      <c r="AW62" s="25">
        <v>7.0203596480563588</v>
      </c>
      <c r="AX62" s="25">
        <v>6.7299334170651282</v>
      </c>
      <c r="AY62" s="25">
        <v>7.024667874414491</v>
      </c>
      <c r="AZ62" s="25">
        <v>6.8207198043407784</v>
      </c>
      <c r="BA62" s="25">
        <v>6.6840287178888715</v>
      </c>
      <c r="BB62" s="25">
        <v>6.6581093538084986</v>
      </c>
      <c r="BC62" s="25">
        <v>6.9387822979553047</v>
      </c>
      <c r="BD62" s="25">
        <v>6.9580005138708669</v>
      </c>
      <c r="BE62" s="25">
        <v>6.971667587819435</v>
      </c>
      <c r="BF62" s="25">
        <v>7.3074505496806879</v>
      </c>
      <c r="BG62" s="25">
        <v>7.62501252230508</v>
      </c>
      <c r="BH62" s="25">
        <v>6.7305473361674819</v>
      </c>
      <c r="BI62" s="25">
        <v>7.1053794924913287</v>
      </c>
      <c r="BJ62" s="25">
        <v>7.2019085468359911</v>
      </c>
      <c r="BK62" s="25">
        <v>6.773130498729425</v>
      </c>
      <c r="BL62" s="25">
        <v>7.3232420423060018</v>
      </c>
      <c r="BM62" s="25">
        <v>7.0340474094033478</v>
      </c>
      <c r="BN62" s="25">
        <v>6.7033171923790924</v>
      </c>
      <c r="BO62" s="25">
        <v>6.990890888886355</v>
      </c>
      <c r="BP62" s="25">
        <v>6.9785670503416366</v>
      </c>
      <c r="BQ62" s="25">
        <v>7.1403045196930064</v>
      </c>
      <c r="BR62" s="25">
        <v>6.9480961924740248</v>
      </c>
      <c r="BS62" s="25">
        <v>6.9923204444493932</v>
      </c>
      <c r="BT62" s="25">
        <v>6.7894791680144051</v>
      </c>
      <c r="BU62" s="25">
        <v>6.5782838727921575</v>
      </c>
      <c r="BV62" s="25">
        <v>7.4169937684912366</v>
      </c>
      <c r="BW62" s="25">
        <v>7.420519103718048</v>
      </c>
      <c r="BX62" s="25">
        <v>7.0154922934235433</v>
      </c>
      <c r="BY62" s="25">
        <v>7.3200422527464486</v>
      </c>
      <c r="BZ62" s="25">
        <v>6.7815325612562578</v>
      </c>
      <c r="CA62" s="25">
        <v>7.2594110002891599</v>
      </c>
      <c r="CB62" s="25">
        <v>6.7758766628426814</v>
      </c>
      <c r="CC62" s="25">
        <v>6.8243380444474946</v>
      </c>
      <c r="CD62" s="25">
        <v>6.6110547951180552</v>
      </c>
      <c r="CE62" s="25">
        <v>7.1491346333115722</v>
      </c>
      <c r="CF62" s="25">
        <v>7.1511430344996478</v>
      </c>
      <c r="CG62" s="25">
        <v>6.6052509434084472</v>
      </c>
      <c r="CH62" s="25">
        <v>7.2049497133551217</v>
      </c>
      <c r="CI62" s="25">
        <v>6.798589245778202</v>
      </c>
      <c r="CJ62" s="25">
        <v>7.2176501145730834</v>
      </c>
      <c r="CK62" s="25">
        <v>7.1658670996843439</v>
      </c>
      <c r="CL62" s="25">
        <v>6.8668017238952688</v>
      </c>
      <c r="CM62" s="25">
        <v>6.7502969860825335</v>
      </c>
      <c r="CN62" s="25">
        <v>6.6124551553073152</v>
      </c>
      <c r="CO62" s="25">
        <v>7.0883905124753728</v>
      </c>
      <c r="CP62" s="25">
        <v>7.063839340444213</v>
      </c>
      <c r="CQ62" s="25">
        <v>7.0296643103532359</v>
      </c>
      <c r="CR62" s="25">
        <v>7.1875958397990765</v>
      </c>
      <c r="CS62" s="25">
        <v>6.8191751650532941</v>
      </c>
      <c r="CT62" s="25">
        <v>7.0556933597083198</v>
      </c>
      <c r="CU62" s="25">
        <v>6.959579900386359</v>
      </c>
      <c r="CV62" s="25">
        <v>7.0623590287033844</v>
      </c>
      <c r="CW62" s="25">
        <v>7.1696157992644451</v>
      </c>
    </row>
    <row r="63" spans="1:101" x14ac:dyDescent="0.15">
      <c r="B63" s="25">
        <v>3.5165203482051033</v>
      </c>
      <c r="C63" s="25">
        <v>3.3717851004861012</v>
      </c>
      <c r="D63" s="25">
        <v>3.6706886163182828</v>
      </c>
      <c r="E63" s="25">
        <v>4.2039305919354613</v>
      </c>
      <c r="F63" s="25">
        <v>3.9410612110921739</v>
      </c>
      <c r="G63" s="25">
        <v>4.5960141118378273</v>
      </c>
      <c r="H63" s="25">
        <v>3.9671991852887225</v>
      </c>
      <c r="I63" s="25">
        <v>4.4745804611989435</v>
      </c>
      <c r="J63" s="25">
        <v>4.3118945449454884</v>
      </c>
      <c r="K63" s="25">
        <v>4.4936527880905013</v>
      </c>
      <c r="L63" s="25">
        <v>4.0302280905806329</v>
      </c>
      <c r="M63" s="25">
        <v>3.3166056998704549</v>
      </c>
      <c r="N63" s="25">
        <v>3.6831969047532547</v>
      </c>
      <c r="O63" s="25">
        <v>3.1483353472173716</v>
      </c>
      <c r="P63" s="25">
        <v>3.479299354579962</v>
      </c>
      <c r="Q63" s="25">
        <v>3.5780853654172535</v>
      </c>
      <c r="R63" s="25">
        <v>4.1137771214921912</v>
      </c>
      <c r="S63" s="25">
        <v>4.1753677855561957</v>
      </c>
      <c r="T63" s="25">
        <v>4.7050316107855927</v>
      </c>
      <c r="U63" s="25">
        <v>4.4764018862520532</v>
      </c>
      <c r="V63" s="25">
        <v>4.2547878101785344</v>
      </c>
      <c r="W63" s="25">
        <v>4.2344528503331462</v>
      </c>
      <c r="X63" s="25">
        <v>4.6359073123592882</v>
      </c>
      <c r="Y63" s="25">
        <v>3.8438810435152031</v>
      </c>
      <c r="Z63" s="25">
        <v>3.6325834116075315</v>
      </c>
      <c r="AA63" s="25">
        <v>3.7828686176969057</v>
      </c>
      <c r="AB63" s="25">
        <v>4.496194421520153</v>
      </c>
      <c r="AC63" s="25">
        <v>3.7457852526185333</v>
      </c>
      <c r="AD63" s="25">
        <v>3.7266308626527307</v>
      </c>
      <c r="AE63" s="25">
        <v>4.2165303782640313</v>
      </c>
      <c r="AF63" s="25">
        <v>4.3971855871133663</v>
      </c>
      <c r="AG63" s="25">
        <v>3.695162383175727</v>
      </c>
      <c r="AH63" s="25">
        <v>3.3594565754339567</v>
      </c>
      <c r="AI63" s="25">
        <v>3.9124904411667214</v>
      </c>
      <c r="AJ63" s="25">
        <v>4.5201042421870348</v>
      </c>
      <c r="AK63" s="25">
        <v>4.2640775941363076</v>
      </c>
      <c r="AL63" s="25">
        <v>3.3202875284201125</v>
      </c>
      <c r="AM63" s="25">
        <v>2.8730341446704166</v>
      </c>
      <c r="AN63" s="25">
        <v>3.3490591899891573</v>
      </c>
      <c r="AO63" s="25">
        <v>4.0963593798761631</v>
      </c>
      <c r="AP63" s="25">
        <v>4.1022617497390623</v>
      </c>
      <c r="AQ63" s="25">
        <v>4.807666520502563</v>
      </c>
      <c r="AR63" s="25">
        <v>4.6096251887319761</v>
      </c>
      <c r="AS63" s="25">
        <v>4.4013995281175093</v>
      </c>
      <c r="AT63" s="25">
        <v>3.8991528241535085</v>
      </c>
      <c r="AU63" s="25">
        <v>3.958183890451151</v>
      </c>
      <c r="AV63" s="25">
        <v>3.9655686188630983</v>
      </c>
      <c r="AW63" s="25">
        <v>4.2088300982852527</v>
      </c>
      <c r="AX63" s="25">
        <v>4.03462523051987</v>
      </c>
      <c r="AY63" s="25">
        <v>4.0101084836166976</v>
      </c>
      <c r="AZ63" s="25">
        <v>4.531562469875384</v>
      </c>
      <c r="BA63" s="25">
        <v>4.2992167701896227</v>
      </c>
      <c r="BB63" s="25">
        <v>3.7478062224325686</v>
      </c>
      <c r="BC63" s="25">
        <v>4.126480521405699</v>
      </c>
      <c r="BD63" s="25">
        <v>3.9636048556797383</v>
      </c>
      <c r="BE63" s="25">
        <v>3.46152828007303</v>
      </c>
      <c r="BF63" s="25">
        <v>3.450931031175914</v>
      </c>
      <c r="BG63" s="25">
        <v>3.5689983661319049</v>
      </c>
      <c r="BH63" s="25">
        <v>3.8446820403804836</v>
      </c>
      <c r="BI63" s="25">
        <v>4.2915341680427028</v>
      </c>
      <c r="BJ63" s="25">
        <v>3.6586150552790087</v>
      </c>
      <c r="BK63" s="25">
        <v>4.1047244385165893</v>
      </c>
      <c r="BL63" s="25">
        <v>3.634328511695097</v>
      </c>
      <c r="BM63" s="25">
        <v>4.1572989112895371</v>
      </c>
      <c r="BN63" s="25">
        <v>3.4726916175172708</v>
      </c>
      <c r="BO63" s="25">
        <v>3.6362325140115579</v>
      </c>
      <c r="BP63" s="25">
        <v>4.7660479642389575</v>
      </c>
      <c r="BQ63" s="25">
        <v>4.664158848314373</v>
      </c>
      <c r="BR63" s="25">
        <v>3.6265467753145533</v>
      </c>
      <c r="BS63" s="25">
        <v>3.597802623714379</v>
      </c>
      <c r="BT63" s="25">
        <v>3.8164893630020469</v>
      </c>
      <c r="BU63" s="25">
        <v>3.4586676110632615</v>
      </c>
      <c r="BV63" s="25">
        <v>3.6215314038783322</v>
      </c>
      <c r="BW63" s="25">
        <v>3.5186372699242039</v>
      </c>
      <c r="BX63" s="25">
        <v>4.1054821379362654</v>
      </c>
      <c r="BY63" s="25">
        <v>3.791307376195054</v>
      </c>
      <c r="BZ63" s="25">
        <v>4.1415103215326399</v>
      </c>
      <c r="CA63" s="25">
        <v>4.1870352654087233</v>
      </c>
      <c r="CB63" s="25">
        <v>4.1527966888656174</v>
      </c>
      <c r="CC63" s="25">
        <v>3.9892178674416257</v>
      </c>
      <c r="CD63" s="25">
        <v>4.6394910999760235</v>
      </c>
      <c r="CE63" s="25">
        <v>3.6002726746335552</v>
      </c>
      <c r="CF63" s="25">
        <v>3.9850001607307228</v>
      </c>
      <c r="CG63" s="25">
        <v>3.8946080941068328</v>
      </c>
      <c r="CH63" s="25">
        <v>4.2619053059502185</v>
      </c>
      <c r="CI63" s="25">
        <v>4.5456705747132258</v>
      </c>
      <c r="CJ63" s="25">
        <v>3.3371777883466294</v>
      </c>
      <c r="CK63" s="25">
        <v>3.0901121355965619</v>
      </c>
      <c r="CL63" s="25">
        <v>2.7805646510556659</v>
      </c>
      <c r="CM63" s="25">
        <v>3.7759653133614588</v>
      </c>
      <c r="CN63" s="25">
        <v>4.6222462576575962</v>
      </c>
      <c r="CO63" s="25">
        <v>3.9012137499589672</v>
      </c>
      <c r="CP63" s="25">
        <v>4.3836761238254169</v>
      </c>
      <c r="CQ63" s="25">
        <v>3.3769492214180108</v>
      </c>
      <c r="CR63" s="25">
        <v>3.1513374574485868</v>
      </c>
      <c r="CS63" s="25">
        <v>4.1461077559188571</v>
      </c>
      <c r="CT63" s="25">
        <v>4.1224255809558343</v>
      </c>
      <c r="CU63" s="25">
        <v>3.4453200369051693</v>
      </c>
      <c r="CV63" s="25">
        <v>3.9107467558359956</v>
      </c>
      <c r="CW63" s="25">
        <v>3.1741331210327735</v>
      </c>
    </row>
    <row r="64" spans="1:101" x14ac:dyDescent="0.15">
      <c r="B64" s="25">
        <v>7.6502406347085579</v>
      </c>
      <c r="C64" s="25">
        <v>7.6956650004585345</v>
      </c>
      <c r="D64" s="25">
        <v>8.2306178553643221</v>
      </c>
      <c r="E64" s="25">
        <v>8.3915655380937153</v>
      </c>
      <c r="F64" s="25">
        <v>7.6615777109745657</v>
      </c>
      <c r="G64" s="25">
        <v>8.3892699035340286</v>
      </c>
      <c r="H64" s="25">
        <v>7.7447498688385821</v>
      </c>
      <c r="I64" s="25">
        <v>7.3536331893866134</v>
      </c>
      <c r="J64" s="25">
        <v>7.9121122472768146</v>
      </c>
      <c r="K64" s="25">
        <v>8.7478949758329794</v>
      </c>
      <c r="L64" s="25">
        <v>8.2532138473590546</v>
      </c>
      <c r="M64" s="25">
        <v>8.0156763406729947</v>
      </c>
      <c r="N64" s="25">
        <v>8.1702679850838678</v>
      </c>
      <c r="O64" s="25">
        <v>7.968944027479564</v>
      </c>
      <c r="P64" s="25">
        <v>8.2919221278652699</v>
      </c>
      <c r="Q64" s="25">
        <v>8.1340495037392522</v>
      </c>
      <c r="R64" s="25">
        <v>8.6893278713805451</v>
      </c>
      <c r="S64" s="25">
        <v>7.2297577879818391</v>
      </c>
      <c r="T64" s="25">
        <v>8.3402760845269626</v>
      </c>
      <c r="U64" s="25">
        <v>6.6312919314229735</v>
      </c>
      <c r="V64" s="25">
        <v>7.6378215145400601</v>
      </c>
      <c r="W64" s="25">
        <v>7.6508283545789313</v>
      </c>
      <c r="X64" s="25">
        <v>8.1798440577992224</v>
      </c>
      <c r="Y64" s="25">
        <v>8.2382212477294772</v>
      </c>
      <c r="Z64" s="25">
        <v>8.7515456487717795</v>
      </c>
      <c r="AA64" s="25">
        <v>7.3122576110587989</v>
      </c>
      <c r="AB64" s="25">
        <v>9.0601576349750186</v>
      </c>
      <c r="AC64" s="25">
        <v>7.262187596155032</v>
      </c>
      <c r="AD64" s="25">
        <v>7.6415930310864422</v>
      </c>
      <c r="AE64" s="25">
        <v>8.1010747091872659</v>
      </c>
      <c r="AF64" s="25">
        <v>7.8154185735236403</v>
      </c>
      <c r="AG64" s="25">
        <v>7.5410279896231982</v>
      </c>
      <c r="AH64" s="25">
        <v>7.3140075194455285</v>
      </c>
      <c r="AI64" s="25">
        <v>8.320986673729541</v>
      </c>
      <c r="AJ64" s="25">
        <v>7.6156554086891681</v>
      </c>
      <c r="AK64" s="25">
        <v>7.4537064790799334</v>
      </c>
      <c r="AL64" s="25">
        <v>7.4625232840294586</v>
      </c>
      <c r="AM64" s="25">
        <v>7.7333838151635579</v>
      </c>
      <c r="AN64" s="25">
        <v>8.005615827454287</v>
      </c>
      <c r="AO64" s="25">
        <v>7.7434258399648543</v>
      </c>
      <c r="AP64" s="25">
        <v>8.1865765710114005</v>
      </c>
      <c r="AQ64" s="25">
        <v>7.8863092905549612</v>
      </c>
      <c r="AR64" s="25">
        <v>8.1765732949783985</v>
      </c>
      <c r="AS64" s="25">
        <v>8.0036442228452209</v>
      </c>
      <c r="AT64" s="25">
        <v>8.4883819287238307</v>
      </c>
      <c r="AU64" s="25">
        <v>8.7055813727640103</v>
      </c>
      <c r="AV64" s="25">
        <v>7.2281951229497814</v>
      </c>
      <c r="AW64" s="25">
        <v>7.7673790534789182</v>
      </c>
      <c r="AX64" s="25">
        <v>7.0901811786401945</v>
      </c>
      <c r="AY64" s="25">
        <v>8.2181976230548877</v>
      </c>
      <c r="AZ64" s="25">
        <v>7.9607634729953975</v>
      </c>
      <c r="BA64" s="25">
        <v>7.8917069130240556</v>
      </c>
      <c r="BB64" s="25">
        <v>7.9316535384814584</v>
      </c>
      <c r="BC64" s="25">
        <v>7.8276268955961603</v>
      </c>
      <c r="BD64" s="25">
        <v>8.2193240052354302</v>
      </c>
      <c r="BE64" s="25">
        <v>7.8233150482686939</v>
      </c>
      <c r="BF64" s="25">
        <v>7.9412626968546789</v>
      </c>
      <c r="BG64" s="25">
        <v>8.1763173017360327</v>
      </c>
      <c r="BH64" s="25">
        <v>8.9513042108127348</v>
      </c>
      <c r="BI64" s="25">
        <v>8.3949229175746201</v>
      </c>
      <c r="BJ64" s="25">
        <v>7.2972376325505248</v>
      </c>
      <c r="BK64" s="25">
        <v>7.6556324362159982</v>
      </c>
      <c r="BL64" s="25">
        <v>7.5713455070179041</v>
      </c>
      <c r="BM64" s="25">
        <v>8.0608749876941665</v>
      </c>
      <c r="BN64" s="25">
        <v>8.5362332502416702</v>
      </c>
      <c r="BO64" s="25">
        <v>8.0542583902657867</v>
      </c>
      <c r="BP64" s="25">
        <v>8.1271435594488235</v>
      </c>
      <c r="BQ64" s="25">
        <v>8.2000649950753033</v>
      </c>
      <c r="BR64" s="25">
        <v>7.6951848941254974</v>
      </c>
      <c r="BS64" s="25">
        <v>7.6187846547261007</v>
      </c>
      <c r="BT64" s="25">
        <v>7.1685947007458442</v>
      </c>
      <c r="BU64" s="25">
        <v>8.1072827280202695</v>
      </c>
      <c r="BV64" s="25">
        <v>7.2838983663235446</v>
      </c>
      <c r="BW64" s="25">
        <v>8.054528921201312</v>
      </c>
      <c r="BX64" s="25">
        <v>8.2607732308742641</v>
      </c>
      <c r="BY64" s="25">
        <v>8.2295555337160362</v>
      </c>
      <c r="BZ64" s="25">
        <v>8.4107094504721012</v>
      </c>
      <c r="CA64" s="25">
        <v>8.1843025030218151</v>
      </c>
      <c r="CB64" s="25">
        <v>8.0832770772306404</v>
      </c>
      <c r="CC64" s="25">
        <v>7.9114900038511227</v>
      </c>
      <c r="CD64" s="25">
        <v>8.6786512831336324</v>
      </c>
      <c r="CE64" s="25">
        <v>7.9910746472499561</v>
      </c>
      <c r="CF64" s="25">
        <v>7.9471139462603952</v>
      </c>
      <c r="CG64" s="25">
        <v>7.6023365541472092</v>
      </c>
      <c r="CH64" s="25">
        <v>7.9693499472518443</v>
      </c>
      <c r="CI64" s="25">
        <v>8.3974549076947405</v>
      </c>
      <c r="CJ64" s="25">
        <v>7.1780376288008974</v>
      </c>
      <c r="CK64" s="25">
        <v>8.2472474785439047</v>
      </c>
      <c r="CL64" s="25">
        <v>7.6063330779702021</v>
      </c>
      <c r="CM64" s="25">
        <v>7.3586245008718416</v>
      </c>
      <c r="CN64" s="25">
        <v>8.0677301470150748</v>
      </c>
      <c r="CO64" s="25">
        <v>7.3880114514510415</v>
      </c>
      <c r="CP64" s="25">
        <v>7.6774524163460418</v>
      </c>
      <c r="CQ64" s="25">
        <v>7.3878737342819845</v>
      </c>
      <c r="CR64" s="25">
        <v>9.0259648826827732</v>
      </c>
      <c r="CS64" s="25">
        <v>8.4571388991455034</v>
      </c>
      <c r="CT64" s="25">
        <v>8.0950464660664014</v>
      </c>
      <c r="CU64" s="25">
        <v>8.1911779043365804</v>
      </c>
      <c r="CV64" s="25">
        <v>8.4285361341849772</v>
      </c>
      <c r="CW64" s="25">
        <v>8.1807445772213825</v>
      </c>
    </row>
    <row r="65" spans="1:101" x14ac:dyDescent="0.15">
      <c r="B65" s="25">
        <v>2.5814754500437367</v>
      </c>
      <c r="C65" s="25">
        <v>3.3337300633719003</v>
      </c>
      <c r="D65" s="25">
        <v>2.9895548667839269</v>
      </c>
      <c r="E65" s="25">
        <v>3.0779619738618713</v>
      </c>
      <c r="F65" s="25">
        <v>2.8704941987017794</v>
      </c>
      <c r="G65" s="25">
        <v>1.9598802363235384</v>
      </c>
      <c r="H65" s="25">
        <v>2.8247996309843977</v>
      </c>
      <c r="I65" s="25">
        <v>3.2594834159587984</v>
      </c>
      <c r="J65" s="25">
        <v>3.1515213462338836</v>
      </c>
      <c r="K65" s="25">
        <v>2.6426791610566802</v>
      </c>
      <c r="L65" s="25">
        <v>3.1509925677957327</v>
      </c>
      <c r="M65" s="25">
        <v>4.2065168577397696</v>
      </c>
      <c r="N65" s="25">
        <v>2.7979399700594736</v>
      </c>
      <c r="O65" s="25">
        <v>2.4130823166762392</v>
      </c>
      <c r="P65" s="25">
        <v>3.9959728901241554</v>
      </c>
      <c r="Q65" s="25">
        <v>3.1578790525633957</v>
      </c>
      <c r="R65" s="25">
        <v>3.5387869379769494</v>
      </c>
      <c r="S65" s="25">
        <v>2.6247127091804892</v>
      </c>
      <c r="T65" s="25">
        <v>2.8448696369002557</v>
      </c>
      <c r="U65" s="25">
        <v>2.9193116298598989</v>
      </c>
      <c r="V65" s="25">
        <v>2.6856446084843557</v>
      </c>
      <c r="W65" s="25">
        <v>2.6288457486754768</v>
      </c>
      <c r="X65" s="25">
        <v>2.706883779774913</v>
      </c>
      <c r="Y65" s="25">
        <v>2.9731099329225725</v>
      </c>
      <c r="Z65" s="25">
        <v>3.33334412135039</v>
      </c>
      <c r="AA65" s="25">
        <v>2.8546391817491164</v>
      </c>
      <c r="AB65" s="25">
        <v>2.3956496144575259</v>
      </c>
      <c r="AC65" s="25">
        <v>3.6954829317723004</v>
      </c>
      <c r="AD65" s="25">
        <v>3.1058174486986023</v>
      </c>
      <c r="AE65" s="25">
        <v>2.9440653659776341</v>
      </c>
      <c r="AF65" s="25">
        <v>2.9695300636311339</v>
      </c>
      <c r="AG65" s="25">
        <v>2.518895547526014</v>
      </c>
      <c r="AH65" s="25">
        <v>3.0575669089209869</v>
      </c>
      <c r="AI65" s="25">
        <v>3.4439623789535601</v>
      </c>
      <c r="AJ65" s="25">
        <v>1.6635878949881966</v>
      </c>
      <c r="AK65" s="25">
        <v>2.1273607892525122</v>
      </c>
      <c r="AL65" s="25">
        <v>2.7661791790785162</v>
      </c>
      <c r="AM65" s="25">
        <v>2.6489332291035494</v>
      </c>
      <c r="AN65" s="25">
        <v>4.1412110064444301</v>
      </c>
      <c r="AO65" s="25">
        <v>3.2613650502878344</v>
      </c>
      <c r="AP65" s="25">
        <v>3.3167435749233962</v>
      </c>
      <c r="AQ65" s="25">
        <v>2.7821022099442674</v>
      </c>
      <c r="AR65" s="25">
        <v>3.7599089927879485</v>
      </c>
      <c r="AS65" s="25">
        <v>2.5119608869850021</v>
      </c>
      <c r="AT65" s="25">
        <v>3.9510788909900327</v>
      </c>
      <c r="AU65" s="25">
        <v>3.5249916843575861</v>
      </c>
      <c r="AV65" s="25">
        <v>3.3757701032681955</v>
      </c>
      <c r="AW65" s="25">
        <v>4.123489061028133</v>
      </c>
      <c r="AX65" s="25">
        <v>3.5955787825786096</v>
      </c>
      <c r="AY65" s="25">
        <v>3.5930095990640671</v>
      </c>
      <c r="AZ65" s="25">
        <v>3.0416511389773166</v>
      </c>
      <c r="BA65" s="25">
        <v>4.0176939201721558</v>
      </c>
      <c r="BB65" s="25">
        <v>2.1127168748276466</v>
      </c>
      <c r="BC65" s="25">
        <v>3.2244973369145971</v>
      </c>
      <c r="BD65" s="25">
        <v>3.5212352152955093</v>
      </c>
      <c r="BE65" s="25">
        <v>3.050006412229556</v>
      </c>
      <c r="BF65" s="25">
        <v>2.1544269730775851</v>
      </c>
      <c r="BG65" s="25">
        <v>2.9903238409143134</v>
      </c>
      <c r="BH65" s="25">
        <v>3.2283989960963138</v>
      </c>
      <c r="BI65" s="25">
        <v>2.1501282324940951</v>
      </c>
      <c r="BJ65" s="25">
        <v>2.7906253128477894</v>
      </c>
      <c r="BK65" s="25">
        <v>4.7896216016679407</v>
      </c>
      <c r="BL65" s="25">
        <v>3.6987841806856787</v>
      </c>
      <c r="BM65" s="25">
        <v>3.5442945533779948</v>
      </c>
      <c r="BN65" s="25">
        <v>2.8728963855317842</v>
      </c>
      <c r="BO65" s="25">
        <v>3.4542235472600686</v>
      </c>
      <c r="BP65" s="25">
        <v>3.743794327781921</v>
      </c>
      <c r="BQ65" s="25">
        <v>3.7883676673551037</v>
      </c>
      <c r="BR65" s="25">
        <v>2.5525571442072232</v>
      </c>
      <c r="BS65" s="25">
        <v>2.3715353809172917</v>
      </c>
      <c r="BT65" s="25">
        <v>3.0504384673469289</v>
      </c>
      <c r="BU65" s="25">
        <v>2.8193746346927444</v>
      </c>
      <c r="BV65" s="25">
        <v>3.7743149601926813</v>
      </c>
      <c r="BW65" s="25">
        <v>2.9165233802297679</v>
      </c>
      <c r="BX65" s="25">
        <v>3.8002830465893256</v>
      </c>
      <c r="BY65" s="25">
        <v>4.9273020632672235</v>
      </c>
      <c r="BZ65" s="25">
        <v>3.6291540791938606</v>
      </c>
      <c r="CA65" s="25">
        <v>3.7614827205202364</v>
      </c>
      <c r="CB65" s="25">
        <v>2.9525740473253528</v>
      </c>
      <c r="CC65" s="25">
        <v>2.9351011476157631</v>
      </c>
      <c r="CD65" s="25">
        <v>3.0556646435016019</v>
      </c>
      <c r="CE65" s="25">
        <v>3.4919105761804561</v>
      </c>
      <c r="CF65" s="25">
        <v>2.896808241598646</v>
      </c>
      <c r="CG65" s="25">
        <v>3.1280418919017645</v>
      </c>
      <c r="CH65" s="25">
        <v>2.0311602528276298</v>
      </c>
      <c r="CI65" s="25">
        <v>1.6481908243801768</v>
      </c>
      <c r="CJ65" s="25">
        <v>3.5076635734874215</v>
      </c>
      <c r="CK65" s="25">
        <v>2.6377406396819287</v>
      </c>
      <c r="CL65" s="25">
        <v>3.0092227589112737</v>
      </c>
      <c r="CM65" s="25">
        <v>2.2325645630723123</v>
      </c>
      <c r="CN65" s="25">
        <v>2.2413961456448162</v>
      </c>
      <c r="CO65" s="25">
        <v>3.3550330657381151</v>
      </c>
      <c r="CP65" s="25">
        <v>2.7878741926625215</v>
      </c>
      <c r="CQ65" s="25">
        <v>2.4456123880098999</v>
      </c>
      <c r="CR65" s="25">
        <v>2.0490553373422733</v>
      </c>
      <c r="CS65" s="25">
        <v>2.9616585918150555</v>
      </c>
      <c r="CT65" s="25">
        <v>3.1866565726397504</v>
      </c>
      <c r="CU65" s="25">
        <v>3.4271531145157033</v>
      </c>
      <c r="CV65" s="25">
        <v>2.2173741369161153</v>
      </c>
      <c r="CW65" s="25">
        <v>3.9346327849248919</v>
      </c>
    </row>
    <row r="66" spans="1:101" x14ac:dyDescent="0.15">
      <c r="B66" s="25">
        <v>2.6822955889087909</v>
      </c>
      <c r="C66" s="25">
        <v>2.8035614577250563</v>
      </c>
      <c r="D66" s="25">
        <v>3.1488558045339392</v>
      </c>
      <c r="E66" s="25">
        <v>3.2365847479588434</v>
      </c>
      <c r="F66" s="25">
        <v>2.6898192551175404</v>
      </c>
      <c r="G66" s="25">
        <v>3.4217433619024193</v>
      </c>
      <c r="H66" s="25">
        <v>3.3204963257935476</v>
      </c>
      <c r="I66" s="25">
        <v>4.1349023635420572</v>
      </c>
      <c r="J66" s="25">
        <v>2.5313371377270286</v>
      </c>
      <c r="K66" s="25">
        <v>2.5529725785128745</v>
      </c>
      <c r="L66" s="25">
        <v>3.8745611243105187</v>
      </c>
      <c r="M66" s="25">
        <v>3.3437523066040602</v>
      </c>
      <c r="N66" s="25">
        <v>1.7593460923190745</v>
      </c>
      <c r="O66" s="25">
        <v>2.8970202106818683</v>
      </c>
      <c r="P66" s="25">
        <v>1.576906351105958</v>
      </c>
      <c r="Q66" s="25">
        <v>1.0791070849801399</v>
      </c>
      <c r="R66" s="25">
        <v>3.0422662682636723</v>
      </c>
      <c r="S66" s="25">
        <v>4.1164299907624082</v>
      </c>
      <c r="T66" s="25">
        <v>3.2784263179145388</v>
      </c>
      <c r="U66" s="25">
        <v>2.8910188610054668</v>
      </c>
      <c r="V66" s="25">
        <v>1.8020925874953535</v>
      </c>
      <c r="W66" s="25">
        <v>3.219799625419471</v>
      </c>
      <c r="X66" s="25">
        <v>3.377128794202751</v>
      </c>
      <c r="Y66" s="25">
        <v>3.0764660211327248</v>
      </c>
      <c r="Z66" s="25">
        <v>3.1519174170177768</v>
      </c>
      <c r="AA66" s="25">
        <v>3.0826012503803368</v>
      </c>
      <c r="AB66" s="25">
        <v>4.1096624552495875</v>
      </c>
      <c r="AC66" s="25">
        <v>2.2476333971117821</v>
      </c>
      <c r="AD66" s="25">
        <v>3.3723287673179851</v>
      </c>
      <c r="AE66" s="25">
        <v>3.7748650812453062</v>
      </c>
      <c r="AF66" s="25">
        <v>2.4553731935503769</v>
      </c>
      <c r="AG66" s="25">
        <v>3.0663674723576255</v>
      </c>
      <c r="AH66" s="25">
        <v>3.014707843742543</v>
      </c>
      <c r="AI66" s="25">
        <v>2.7291530977306442</v>
      </c>
      <c r="AJ66" s="25">
        <v>2.5982033067858152</v>
      </c>
      <c r="AK66" s="25">
        <v>3.4722324189610023</v>
      </c>
      <c r="AL66" s="25">
        <v>3.2077055829881171</v>
      </c>
      <c r="AM66" s="25">
        <v>2.8025693285256073</v>
      </c>
      <c r="AN66" s="25">
        <v>3.14143516954748</v>
      </c>
      <c r="AO66" s="25">
        <v>4.0875508887351346</v>
      </c>
      <c r="AP66" s="25">
        <v>4.1059107037523113</v>
      </c>
      <c r="AQ66" s="25">
        <v>3.1025673621135335</v>
      </c>
      <c r="AR66" s="25">
        <v>2.4256937397642351</v>
      </c>
      <c r="AS66" s="25">
        <v>3.5184566956682763</v>
      </c>
      <c r="AT66" s="25">
        <v>2.6314428804811985</v>
      </c>
      <c r="AU66" s="25">
        <v>4.4671557400374837</v>
      </c>
      <c r="AV66" s="25">
        <v>2.9398929563755023</v>
      </c>
      <c r="AW66" s="25">
        <v>2.6180411686284666</v>
      </c>
      <c r="AX66" s="25">
        <v>2.566151162835268</v>
      </c>
      <c r="AY66" s="25">
        <v>3.4742416036585455</v>
      </c>
      <c r="AZ66" s="25">
        <v>2.1781642217944208</v>
      </c>
      <c r="BA66" s="25">
        <v>4.3914324520046932</v>
      </c>
      <c r="BB66" s="25">
        <v>0.94411034698901908</v>
      </c>
      <c r="BC66" s="25">
        <v>3.8844186073759293</v>
      </c>
      <c r="BD66" s="25">
        <v>1.8810951192315553</v>
      </c>
      <c r="BE66" s="25">
        <v>2.0460845274812716</v>
      </c>
      <c r="BF66" s="25">
        <v>3.239413754836848</v>
      </c>
      <c r="BG66" s="25">
        <v>3.4862151941183299</v>
      </c>
      <c r="BH66" s="25">
        <v>3.4224572541590073</v>
      </c>
      <c r="BI66" s="25">
        <v>3.7145828822761899</v>
      </c>
      <c r="BJ66" s="25">
        <v>2.8905110569785184</v>
      </c>
      <c r="BK66" s="25">
        <v>2.5064959673396729</v>
      </c>
      <c r="BL66" s="25">
        <v>2.1364970207569298</v>
      </c>
      <c r="BM66" s="25">
        <v>1.1053273124986014</v>
      </c>
      <c r="BN66" s="25">
        <v>1.6982457179596941</v>
      </c>
      <c r="BO66" s="25">
        <v>3.4306714786328767</v>
      </c>
      <c r="BP66" s="25">
        <v>4.9846428730450176</v>
      </c>
      <c r="BQ66" s="25">
        <v>3.0169886283491145</v>
      </c>
      <c r="BR66" s="25">
        <v>3.229251290105267</v>
      </c>
      <c r="BS66" s="25">
        <v>3.3060045191166365</v>
      </c>
      <c r="BT66" s="25">
        <v>4.4537133404675426</v>
      </c>
      <c r="BU66" s="25">
        <v>3.0521503495775217</v>
      </c>
      <c r="BV66" s="25">
        <v>3.3457356573066273</v>
      </c>
      <c r="BW66" s="25">
        <v>3.8844773239743646</v>
      </c>
      <c r="BX66" s="25">
        <v>2.4720633145291511</v>
      </c>
      <c r="BY66" s="25">
        <v>2.7604497804468116</v>
      </c>
      <c r="BZ66" s="25">
        <v>3.5322468343958193</v>
      </c>
      <c r="CA66" s="25">
        <v>2.9763887115945944</v>
      </c>
      <c r="CB66" s="25">
        <v>0.95717806153081453</v>
      </c>
      <c r="CC66" s="25">
        <v>2.1383295064328816</v>
      </c>
      <c r="CD66" s="25">
        <v>3.3782533002382302</v>
      </c>
      <c r="CE66" s="25">
        <v>2.7619315575988965</v>
      </c>
      <c r="CF66" s="25">
        <v>3.1095192849674271</v>
      </c>
      <c r="CG66" s="25">
        <v>0.69967323183242147</v>
      </c>
      <c r="CH66" s="25">
        <v>4.1153782839381421</v>
      </c>
      <c r="CI66" s="25">
        <v>2.8322677730143919</v>
      </c>
      <c r="CJ66" s="25">
        <v>3.8702822937511385</v>
      </c>
      <c r="CK66" s="25">
        <v>4.1007770453242376</v>
      </c>
      <c r="CL66" s="25">
        <v>2.9319324355173846</v>
      </c>
      <c r="CM66" s="25">
        <v>3.7815794476843285</v>
      </c>
      <c r="CN66" s="25">
        <v>2.5465858955314538</v>
      </c>
      <c r="CO66" s="25">
        <v>3.4023516808467527</v>
      </c>
      <c r="CP66" s="25">
        <v>2.3320147949142958</v>
      </c>
      <c r="CQ66" s="25">
        <v>3.8216586778463162</v>
      </c>
      <c r="CR66" s="25">
        <v>3.8090310160496914</v>
      </c>
      <c r="CS66" s="25">
        <v>2.8893393822689504</v>
      </c>
      <c r="CT66" s="25">
        <v>3.1622280954572477</v>
      </c>
      <c r="CU66" s="25">
        <v>3.9697057408834286</v>
      </c>
      <c r="CV66" s="25">
        <v>1.0957295835833896</v>
      </c>
      <c r="CW66" s="25">
        <v>2.5520727407025019</v>
      </c>
    </row>
    <row r="67" spans="1:101" x14ac:dyDescent="0.15">
      <c r="A67" t="s">
        <v>77</v>
      </c>
      <c r="B67" s="25">
        <v>1.6821544881032573</v>
      </c>
      <c r="C67" s="25">
        <v>2.2217038115532737</v>
      </c>
      <c r="D67" s="25">
        <v>3.5408379860805042</v>
      </c>
      <c r="E67" s="25">
        <v>3.4104621317882957</v>
      </c>
      <c r="F67" s="25">
        <v>3.1815030389790686</v>
      </c>
      <c r="G67" s="25">
        <v>3.9363437875276319</v>
      </c>
      <c r="H67" s="25">
        <v>2.9913641675278955</v>
      </c>
      <c r="I67" s="25">
        <v>1.8776968720215037</v>
      </c>
      <c r="J67" s="25">
        <v>4.961610843518387</v>
      </c>
      <c r="K67" s="25">
        <v>3.5047679911274678</v>
      </c>
      <c r="L67" s="25">
        <v>3.9352457195873964</v>
      </c>
      <c r="M67" s="25">
        <v>1.6480577717497957</v>
      </c>
      <c r="N67" s="25">
        <v>2.8127320462452858</v>
      </c>
      <c r="O67" s="25">
        <v>2.8630200104346617</v>
      </c>
      <c r="P67" s="25">
        <v>2.7686255413135363</v>
      </c>
      <c r="Q67" s="25">
        <v>3.1272164731133802</v>
      </c>
      <c r="R67" s="25">
        <v>3.5503691842671903</v>
      </c>
      <c r="S67" s="25">
        <v>2.1253755631138125</v>
      </c>
      <c r="T67" s="25">
        <v>3.1174283801183447</v>
      </c>
      <c r="U67" s="25">
        <v>4.215216581065544</v>
      </c>
      <c r="V67" s="25">
        <v>2.8427230862467332</v>
      </c>
      <c r="W67" s="25">
        <v>2.1054542573541526</v>
      </c>
      <c r="X67" s="25">
        <v>2.3392473961622708</v>
      </c>
      <c r="Y67" s="25">
        <v>4.5118569751851307</v>
      </c>
      <c r="Z67" s="25">
        <v>3.5461557414194349</v>
      </c>
      <c r="AA67" s="25">
        <v>3.6064801998350009</v>
      </c>
      <c r="AB67" s="25">
        <v>2.1006036733230169</v>
      </c>
      <c r="AC67" s="25">
        <v>1.8134404244932989</v>
      </c>
      <c r="AD67" s="25">
        <v>1.1984469501532846</v>
      </c>
      <c r="AE67" s="25">
        <v>4.7112958118647059</v>
      </c>
      <c r="AF67" s="25">
        <v>4.7602863509065863</v>
      </c>
      <c r="AG67" s="25">
        <v>3.0600787468698023</v>
      </c>
      <c r="AH67" s="25">
        <v>3.0432445045725451</v>
      </c>
      <c r="AI67" s="25">
        <v>1.5469131943636145</v>
      </c>
      <c r="AJ67" s="25">
        <v>3.2240746131151852</v>
      </c>
      <c r="AK67" s="25">
        <v>4.2940070894351825</v>
      </c>
      <c r="AL67" s="25">
        <v>0.54324708677407774</v>
      </c>
      <c r="AM67" s="25">
        <v>3.860241032580463</v>
      </c>
      <c r="AN67" s="25">
        <v>1.3835356081673127</v>
      </c>
      <c r="AO67" s="25">
        <v>1.4587864560032009</v>
      </c>
      <c r="AP67" s="25">
        <v>2.1779807067357835</v>
      </c>
      <c r="AQ67" s="25">
        <v>1.7728430464114509</v>
      </c>
      <c r="AR67" s="25">
        <v>3.8229582285618049</v>
      </c>
      <c r="AS67" s="25">
        <v>3.8566068380399692</v>
      </c>
      <c r="AT67" s="25">
        <v>2.9944657740837473</v>
      </c>
      <c r="AU67" s="25">
        <v>0.78457781939747173</v>
      </c>
      <c r="AV67" s="25">
        <v>3.6142202096574794</v>
      </c>
      <c r="AW67" s="25">
        <v>2.4574421188495115</v>
      </c>
      <c r="AX67" s="25">
        <v>3.6872488392427716</v>
      </c>
      <c r="AY67" s="25">
        <v>2.7854270753861283</v>
      </c>
      <c r="AZ67" s="25">
        <v>4.0739351104960102</v>
      </c>
      <c r="BA67" s="25">
        <v>4.5245079608513104</v>
      </c>
      <c r="BB67" s="25">
        <v>-2.3275810021456955E-3</v>
      </c>
      <c r="BC67" s="25">
        <v>2.3861183037123905</v>
      </c>
      <c r="BD67" s="25">
        <v>2.9901498683659855</v>
      </c>
      <c r="BE67" s="25">
        <v>3.8218493325578393</v>
      </c>
      <c r="BF67" s="25">
        <v>1.4571785256172334</v>
      </c>
      <c r="BG67" s="25">
        <v>2.7077298635091056</v>
      </c>
      <c r="BH67" s="25">
        <v>4.5961268723371678</v>
      </c>
      <c r="BI67" s="25">
        <v>4.6002983899875449</v>
      </c>
      <c r="BJ67" s="25">
        <v>2.7312659553226442</v>
      </c>
      <c r="BK67" s="25">
        <v>3.5536519252898673</v>
      </c>
      <c r="BL67" s="25">
        <v>3.0119588308342968</v>
      </c>
      <c r="BM67" s="25">
        <v>2.6674245379207444</v>
      </c>
      <c r="BN67" s="25">
        <v>3.8272909798256016</v>
      </c>
      <c r="BO67" s="25">
        <v>2.64041960738796</v>
      </c>
      <c r="BP67" s="25">
        <v>2.3491880377308991</v>
      </c>
      <c r="BQ67" s="25">
        <v>2.5569774052812049</v>
      </c>
      <c r="BR67" s="25">
        <v>2.3781329021029487</v>
      </c>
      <c r="BS67" s="25">
        <v>3.2321695041164329</v>
      </c>
      <c r="BT67" s="25">
        <v>2.0543315025199282</v>
      </c>
      <c r="BU67" s="25">
        <v>3.7737094510371803</v>
      </c>
      <c r="BV67" s="25">
        <v>2.4388772710496052</v>
      </c>
      <c r="BW67" s="25">
        <v>2.6968967281305067</v>
      </c>
      <c r="BX67" s="25">
        <v>3.4320009405104215</v>
      </c>
      <c r="BY67" s="25">
        <v>2.9819199730825718</v>
      </c>
      <c r="BZ67" s="25">
        <v>1.5793556906363417</v>
      </c>
      <c r="CA67" s="25">
        <v>4.2091699939120897</v>
      </c>
      <c r="CB67" s="25">
        <v>4.1278750200380401</v>
      </c>
      <c r="CC67" s="25">
        <v>4.2214363430711801</v>
      </c>
      <c r="CD67" s="25">
        <v>3.4112577437607121</v>
      </c>
      <c r="CE67" s="25">
        <v>2.7126925886796633</v>
      </c>
      <c r="CF67" s="25">
        <v>3.4779087505642301</v>
      </c>
      <c r="CG67" s="25">
        <v>4.2127268491686767</v>
      </c>
      <c r="CH67" s="25">
        <v>2.3162501152809614</v>
      </c>
      <c r="CI67" s="25">
        <v>3.2368472671180264</v>
      </c>
      <c r="CJ67" s="25">
        <v>3.2583490296466056</v>
      </c>
      <c r="CK67" s="25">
        <v>3.4693012239826264</v>
      </c>
      <c r="CL67" s="25">
        <v>1.980869134815737</v>
      </c>
      <c r="CM67" s="25">
        <v>2.3969629246234425</v>
      </c>
      <c r="CN67" s="25">
        <v>3.1294326959729375</v>
      </c>
      <c r="CO67" s="25">
        <v>2.9812006286842778</v>
      </c>
      <c r="CP67" s="25">
        <v>3.478454173468756</v>
      </c>
      <c r="CQ67" s="25">
        <v>2.0181919093034488</v>
      </c>
      <c r="CR67" s="25">
        <v>4.7848195558927662</v>
      </c>
      <c r="CS67" s="25">
        <v>2.0566776299913565</v>
      </c>
      <c r="CT67" s="25">
        <v>3.6083113815530328</v>
      </c>
      <c r="CU67" s="25">
        <v>3.6343715965655425</v>
      </c>
      <c r="CV67" s="25">
        <v>3.4644241655576176</v>
      </c>
      <c r="CW67" s="25">
        <v>2.3469126435759282</v>
      </c>
    </row>
    <row r="68" spans="1:101" x14ac:dyDescent="0.15">
      <c r="B68" s="25">
        <v>1.038094236049917</v>
      </c>
      <c r="C68" s="25">
        <v>1.1320775174860847</v>
      </c>
      <c r="D68" s="25">
        <v>-0.68492646676227587</v>
      </c>
      <c r="E68" s="25">
        <v>-1.987848845511802</v>
      </c>
      <c r="F68" s="25">
        <v>6.0807898729061005E-2</v>
      </c>
      <c r="G68" s="25">
        <v>1.1921168700588585</v>
      </c>
      <c r="H68" s="25">
        <v>-1.7446199120534258</v>
      </c>
      <c r="I68" s="25">
        <v>4.6793443654038036E-2</v>
      </c>
      <c r="J68" s="25">
        <v>0.46997456811775329</v>
      </c>
      <c r="K68" s="25">
        <v>1.5496426480047893</v>
      </c>
      <c r="L68" s="25">
        <v>-0.61791199953958453</v>
      </c>
      <c r="M68" s="25">
        <v>-0.97850754534297346</v>
      </c>
      <c r="N68" s="25">
        <v>0.72463418123884593</v>
      </c>
      <c r="O68" s="25">
        <v>1.1136944268959541</v>
      </c>
      <c r="P68" s="25">
        <v>1.3920287254843056</v>
      </c>
      <c r="Q68" s="25">
        <v>1.3183993687390898</v>
      </c>
      <c r="R68" s="25">
        <v>2.5451743680387819</v>
      </c>
      <c r="S68" s="25">
        <v>0.3127527004995172</v>
      </c>
      <c r="T68" s="25">
        <v>0.53175742834472717</v>
      </c>
      <c r="U68" s="25">
        <v>2.9524170069571465</v>
      </c>
      <c r="V68" s="25">
        <v>1.0277860501072094</v>
      </c>
      <c r="W68" s="25">
        <v>2.3029405802600182</v>
      </c>
      <c r="X68" s="25">
        <v>3.6048924164407072</v>
      </c>
      <c r="Y68" s="25">
        <v>2.0300344462354722</v>
      </c>
      <c r="Z68" s="25">
        <v>1.2788757539029854</v>
      </c>
      <c r="AA68" s="25">
        <v>1.1335404538304432</v>
      </c>
      <c r="AB68" s="25">
        <v>1.469504803577709</v>
      </c>
      <c r="AC68" s="25">
        <v>-4.0990377233804942E-2</v>
      </c>
      <c r="AD68" s="25">
        <v>4.1947791631514129</v>
      </c>
      <c r="AE68" s="25">
        <v>-0.15206794205179808</v>
      </c>
      <c r="AF68" s="25">
        <v>1.4531293149811721</v>
      </c>
      <c r="AG68" s="25">
        <v>2.7001069157202466</v>
      </c>
      <c r="AH68" s="25">
        <v>-0.86166573912775535</v>
      </c>
      <c r="AI68" s="25">
        <v>1.5141459311572762</v>
      </c>
      <c r="AJ68" s="25">
        <v>1.9211928098481743</v>
      </c>
      <c r="AK68" s="25">
        <v>4.7694648286978758</v>
      </c>
      <c r="AL68" s="25">
        <v>2.1986455034372412</v>
      </c>
      <c r="AM68" s="25">
        <v>3.388222205222827</v>
      </c>
      <c r="AN68" s="25">
        <v>1.0588877418286327</v>
      </c>
      <c r="AO68" s="25">
        <v>0.9752706814950336</v>
      </c>
      <c r="AP68" s="25">
        <v>3.6090673220187108E-3</v>
      </c>
      <c r="AQ68" s="25">
        <v>2.5668244420368209</v>
      </c>
      <c r="AR68" s="25">
        <v>0.45234290339236427</v>
      </c>
      <c r="AS68" s="25">
        <v>0.52143493309017197</v>
      </c>
      <c r="AT68" s="25">
        <v>2.5406968406717558</v>
      </c>
      <c r="AU68" s="25">
        <v>1.1518079962829348</v>
      </c>
      <c r="AV68" s="25">
        <v>-9.1031871849013513E-2</v>
      </c>
      <c r="AW68" s="25">
        <v>1.4979240526048705</v>
      </c>
      <c r="AX68" s="25">
        <v>0.86689690459618363</v>
      </c>
      <c r="AY68" s="25">
        <v>-3.0889307060613547E-2</v>
      </c>
      <c r="AZ68" s="25">
        <v>1.0185072518510663</v>
      </c>
      <c r="BA68" s="25">
        <v>2.435409208341234</v>
      </c>
      <c r="BB68" s="25">
        <v>0.76382576585272155</v>
      </c>
      <c r="BC68" s="25">
        <v>-0.10394726054424241</v>
      </c>
      <c r="BD68" s="25">
        <v>1.2670543160292951</v>
      </c>
      <c r="BE68" s="25">
        <v>-0.17149496888213345</v>
      </c>
      <c r="BF68" s="25">
        <v>-0.92104258633926817</v>
      </c>
      <c r="BG68" s="25">
        <v>-0.45005804128621696</v>
      </c>
      <c r="BH68" s="25">
        <v>0.10226601622401077</v>
      </c>
      <c r="BI68" s="25">
        <v>3.0244785785038046</v>
      </c>
      <c r="BJ68" s="25">
        <v>1.6094544948391103</v>
      </c>
      <c r="BK68" s="25">
        <v>0.67798273186737323</v>
      </c>
      <c r="BL68" s="25">
        <v>4.2354283167623903</v>
      </c>
      <c r="BM68" s="25">
        <v>-9.0136169416147993E-2</v>
      </c>
      <c r="BN68" s="25">
        <v>-0.20581259715084377</v>
      </c>
      <c r="BO68" s="25">
        <v>0.80554480869297596</v>
      </c>
      <c r="BP68" s="25">
        <v>0.63433512651663437</v>
      </c>
      <c r="BQ68" s="25">
        <v>0.76583505697781162</v>
      </c>
      <c r="BR68" s="25">
        <v>0.68211401174594677</v>
      </c>
      <c r="BS68" s="25">
        <v>3.7840658828835174</v>
      </c>
      <c r="BT68" s="25">
        <v>0.31847093446752506</v>
      </c>
      <c r="BU68" s="25">
        <v>0.45336595002316882</v>
      </c>
      <c r="BV68" s="25">
        <v>0.61857185167275541</v>
      </c>
      <c r="BW68" s="25">
        <v>-0.7554715218257857</v>
      </c>
      <c r="BX68" s="25">
        <v>0.13920678423549571</v>
      </c>
      <c r="BY68" s="25">
        <v>1.2283064020354217</v>
      </c>
      <c r="BZ68" s="25">
        <v>-1.1700446786193104</v>
      </c>
      <c r="CA68" s="25">
        <v>0.31615355188368466</v>
      </c>
      <c r="CB68" s="25">
        <v>0.22020318158460372</v>
      </c>
      <c r="CC68" s="25">
        <v>0.54828658725438673</v>
      </c>
      <c r="CD68" s="25">
        <v>0.7184140076499419</v>
      </c>
      <c r="CE68" s="25">
        <v>0.21174782290623151</v>
      </c>
      <c r="CF68" s="25">
        <v>0.2570434171877316</v>
      </c>
      <c r="CG68" s="25">
        <v>1.4288201670099636</v>
      </c>
      <c r="CH68" s="25">
        <v>1.8679638327386754</v>
      </c>
      <c r="CI68" s="25">
        <v>2.1834812025791623</v>
      </c>
      <c r="CJ68" s="25">
        <v>1.3257014570611627</v>
      </c>
      <c r="CK68" s="25">
        <v>-0.30946147722283857</v>
      </c>
      <c r="CL68" s="25">
        <v>2.4604866502414642</v>
      </c>
      <c r="CM68" s="25">
        <v>3.3671459736306759</v>
      </c>
      <c r="CN68" s="25">
        <v>2.0764922905337659</v>
      </c>
      <c r="CO68" s="25">
        <v>-0.99371161778168027</v>
      </c>
      <c r="CP68" s="25">
        <v>0.69567179431772841</v>
      </c>
      <c r="CQ68" s="25">
        <v>0.23138517908001666</v>
      </c>
      <c r="CR68" s="25">
        <v>0.27527077997481364</v>
      </c>
      <c r="CS68" s="25">
        <v>2.3850229588084755</v>
      </c>
      <c r="CT68" s="25">
        <v>1.9321537136063061</v>
      </c>
      <c r="CU68" s="25">
        <v>1.6838649008052089</v>
      </c>
      <c r="CV68" s="25">
        <v>1.4490127103184443</v>
      </c>
      <c r="CW68" s="25">
        <v>2.5103726788698264</v>
      </c>
    </row>
    <row r="69" spans="1:101" x14ac:dyDescent="0.15">
      <c r="B69" s="25">
        <v>2.2012442750873116</v>
      </c>
      <c r="C69" s="25">
        <v>0.67734932190750508</v>
      </c>
      <c r="D69" s="25">
        <v>5.5627828771711449</v>
      </c>
      <c r="E69" s="25">
        <v>3.5881700426162486</v>
      </c>
      <c r="F69" s="25">
        <v>1.8958108777821483</v>
      </c>
      <c r="G69" s="25">
        <v>3.724110427053787</v>
      </c>
      <c r="H69" s="25">
        <v>4.4509493618387515</v>
      </c>
      <c r="I69" s="25">
        <v>1.5144459737206031</v>
      </c>
      <c r="J69" s="25">
        <v>4.6130918979462567</v>
      </c>
      <c r="K69" s="25">
        <v>4.0137608036408245</v>
      </c>
      <c r="L69" s="25">
        <v>3.1529067366910297</v>
      </c>
      <c r="M69" s="25">
        <v>2.5414547937336578</v>
      </c>
      <c r="N69" s="25">
        <v>4.120489257854171</v>
      </c>
      <c r="O69" s="25">
        <v>4.2647871062248459</v>
      </c>
      <c r="P69" s="25">
        <v>3.8023302928060723</v>
      </c>
      <c r="Q69" s="25">
        <v>0.88369200349081112</v>
      </c>
      <c r="R69" s="25">
        <v>4.2629157879808828</v>
      </c>
      <c r="S69" s="25">
        <v>2.8462097464002594</v>
      </c>
      <c r="T69" s="25">
        <v>1.3640322022853983</v>
      </c>
      <c r="U69" s="25">
        <v>4.4966107239489022</v>
      </c>
      <c r="V69" s="25">
        <v>4.8936299555808471</v>
      </c>
      <c r="W69" s="25">
        <v>1.5758501527748978</v>
      </c>
      <c r="X69" s="25">
        <v>4.6390755133213322</v>
      </c>
      <c r="Y69" s="25">
        <v>2.0514274808999411</v>
      </c>
      <c r="Z69" s="25">
        <v>3.5117054156750389</v>
      </c>
      <c r="AA69" s="25">
        <v>3.5718700853666441</v>
      </c>
      <c r="AB69" s="25">
        <v>-0.15779619935458555</v>
      </c>
      <c r="AC69" s="25">
        <v>3.3149622693331171</v>
      </c>
      <c r="AD69" s="25">
        <v>2.9670650580444304</v>
      </c>
      <c r="AE69" s="25">
        <v>4.7944065196041414</v>
      </c>
      <c r="AF69" s="25">
        <v>3.7852810059569748</v>
      </c>
      <c r="AG69" s="25">
        <v>3.9562020317463733</v>
      </c>
      <c r="AH69" s="25">
        <v>4.0929169474675229</v>
      </c>
      <c r="AI69" s="25">
        <v>1.1212786038492517E-2</v>
      </c>
      <c r="AJ69" s="25">
        <v>0.48798935018768841</v>
      </c>
      <c r="AK69" s="25">
        <v>2.2230782815753862</v>
      </c>
      <c r="AL69" s="25">
        <v>0.74861021511726733</v>
      </c>
      <c r="AM69" s="25">
        <v>1.272284430782717</v>
      </c>
      <c r="AN69" s="25">
        <v>5.3773712803564901</v>
      </c>
      <c r="AO69" s="25">
        <v>2.908155186542877</v>
      </c>
      <c r="AP69" s="25">
        <v>3.1783001495458296</v>
      </c>
      <c r="AQ69" s="25">
        <v>2.0380648442740572</v>
      </c>
      <c r="AR69" s="25">
        <v>2.3728080998406207</v>
      </c>
      <c r="AS69" s="25">
        <v>3.932294982560534</v>
      </c>
      <c r="AT69" s="25">
        <v>3.9672170480029285</v>
      </c>
      <c r="AU69" s="25">
        <v>4.671709424630329</v>
      </c>
      <c r="AV69" s="25">
        <v>2.9558306142762754</v>
      </c>
      <c r="AW69" s="25">
        <v>2.293705700826818</v>
      </c>
      <c r="AX69" s="25">
        <v>3.0314250550904633</v>
      </c>
      <c r="AY69" s="25">
        <v>3.855636341868224</v>
      </c>
      <c r="AZ69" s="25">
        <v>3.0571271614989159</v>
      </c>
      <c r="BA69" s="25">
        <v>1.6660406413688378E-2</v>
      </c>
      <c r="BB69" s="25">
        <v>1.8873755162309096</v>
      </c>
      <c r="BC69" s="25">
        <v>2.0873994527803337</v>
      </c>
      <c r="BD69" s="25">
        <v>2.4172931568151523</v>
      </c>
      <c r="BE69" s="25">
        <v>5.6486803552239069</v>
      </c>
      <c r="BF69" s="25">
        <v>2.7567370168431404</v>
      </c>
      <c r="BG69" s="25">
        <v>1.6417577049744481</v>
      </c>
      <c r="BH69" s="25">
        <v>1.6715694222509341</v>
      </c>
      <c r="BI69" s="25">
        <v>1.3769704850037312</v>
      </c>
      <c r="BJ69" s="25">
        <v>5.0889594140370162</v>
      </c>
      <c r="BK69" s="25">
        <v>3.2448935090932665</v>
      </c>
      <c r="BL69" s="25">
        <v>4.9174055530608403</v>
      </c>
      <c r="BM69" s="25">
        <v>3.4458750921404531</v>
      </c>
      <c r="BN69" s="25">
        <v>3.3138916850131048</v>
      </c>
      <c r="BO69" s="25">
        <v>1.8882342539268051</v>
      </c>
      <c r="BP69" s="25">
        <v>4.7808500241503804</v>
      </c>
      <c r="BQ69" s="25">
        <v>3.8026735881920115</v>
      </c>
      <c r="BR69" s="25">
        <v>4.5386849706121035</v>
      </c>
      <c r="BS69" s="25">
        <v>2.152214855686668</v>
      </c>
      <c r="BT69" s="25">
        <v>2.9165399810150405</v>
      </c>
      <c r="BU69" s="25">
        <v>2.2727635437167977</v>
      </c>
      <c r="BV69" s="25">
        <v>4.3540432070862911</v>
      </c>
      <c r="BW69" s="25">
        <v>0.18777733619756898</v>
      </c>
      <c r="BX69" s="25">
        <v>1.3695898391479051</v>
      </c>
      <c r="BY69" s="25">
        <v>3.5477173589836184</v>
      </c>
      <c r="BZ69" s="25">
        <v>3.3567365872634682</v>
      </c>
      <c r="CA69" s="25">
        <v>3.1737083862138484</v>
      </c>
      <c r="CB69" s="25">
        <v>1.1368652140998026</v>
      </c>
      <c r="CC69" s="25">
        <v>2.9810695133409895</v>
      </c>
      <c r="CD69" s="25">
        <v>1.7495113388511268</v>
      </c>
      <c r="CE69" s="25">
        <v>2.4413763677803977</v>
      </c>
      <c r="CF69" s="25">
        <v>0.37895349840410786</v>
      </c>
      <c r="CG69" s="25">
        <v>0.95828044044972849</v>
      </c>
      <c r="CH69" s="25">
        <v>3.4692257387380501</v>
      </c>
      <c r="CI69" s="25">
        <v>2.5997845765912482</v>
      </c>
      <c r="CJ69" s="25">
        <v>6.663533434264048</v>
      </c>
      <c r="CK69" s="25">
        <v>3.2784473084599952</v>
      </c>
      <c r="CL69" s="25">
        <v>1.2788224083578046</v>
      </c>
      <c r="CM69" s="25">
        <v>4.1306418034424199</v>
      </c>
      <c r="CN69" s="25">
        <v>4.0103767789140283</v>
      </c>
      <c r="CO69" s="25">
        <v>5.3860049015575537</v>
      </c>
      <c r="CP69" s="25">
        <v>3.8946668788477261</v>
      </c>
      <c r="CQ69" s="25">
        <v>0.58992613781366732</v>
      </c>
      <c r="CR69" s="25">
        <v>2.5708747577952344</v>
      </c>
      <c r="CS69" s="25">
        <v>3.1671018756150464</v>
      </c>
      <c r="CT69" s="25">
        <v>0.54975398757598937</v>
      </c>
      <c r="CU69" s="25">
        <v>1.6773444302845073</v>
      </c>
      <c r="CV69" s="25">
        <v>2.9020595817273067</v>
      </c>
      <c r="CW69" s="25">
        <v>3.2690286775846431</v>
      </c>
    </row>
    <row r="70" spans="1:101" x14ac:dyDescent="0.15">
      <c r="B70" s="25">
        <v>5.719707102229501</v>
      </c>
      <c r="C70" s="25">
        <v>5.1170199097730764</v>
      </c>
      <c r="D70" s="25">
        <v>4.7045212501922133</v>
      </c>
      <c r="E70" s="25">
        <v>3.7033648985049643</v>
      </c>
      <c r="F70" s="25">
        <v>4.0427024244394048</v>
      </c>
      <c r="G70" s="25">
        <v>6.5331663408207694</v>
      </c>
      <c r="H70" s="25">
        <v>5.5521473965049069</v>
      </c>
      <c r="I70" s="25">
        <v>5.3145634529616084</v>
      </c>
      <c r="J70" s="25">
        <v>3.8673603604092994</v>
      </c>
      <c r="K70" s="25">
        <v>4.585482254950521</v>
      </c>
      <c r="L70" s="25">
        <v>3.3634501254958487</v>
      </c>
      <c r="M70" s="25">
        <v>7.2017374953419164</v>
      </c>
      <c r="N70" s="25">
        <v>4.2135957596751172</v>
      </c>
      <c r="O70" s="25">
        <v>2.1645605208934642</v>
      </c>
      <c r="P70" s="25">
        <v>4.2394900465981031</v>
      </c>
      <c r="Q70" s="25">
        <v>6.6939593235759141</v>
      </c>
      <c r="R70" s="25">
        <v>4.6475581369959151</v>
      </c>
      <c r="S70" s="25">
        <v>6.3809371931306629</v>
      </c>
      <c r="T70" s="25">
        <v>6.0118312601202479</v>
      </c>
      <c r="U70" s="25">
        <v>5.2674582114641391</v>
      </c>
      <c r="V70" s="25">
        <v>4.0006862493566633</v>
      </c>
      <c r="W70" s="25">
        <v>3.5352397180609039</v>
      </c>
      <c r="X70" s="25">
        <v>6.5972841384266196</v>
      </c>
      <c r="Y70" s="25">
        <v>4.9127564031286077</v>
      </c>
      <c r="Z70" s="25">
        <v>4.8232840889449209</v>
      </c>
      <c r="AA70" s="25">
        <v>5.0218686016445666</v>
      </c>
      <c r="AB70" s="25">
        <v>4.8640004586416756</v>
      </c>
      <c r="AC70" s="25">
        <v>4.3521431126767451</v>
      </c>
      <c r="AD70" s="25">
        <v>4.937702405246184</v>
      </c>
      <c r="AE70" s="25">
        <v>5.9683081013277057</v>
      </c>
      <c r="AF70" s="25">
        <v>5.5843305085244896</v>
      </c>
      <c r="AG70" s="25">
        <v>4.6030350868263579</v>
      </c>
      <c r="AH70" s="25">
        <v>3.2155277986225599</v>
      </c>
      <c r="AI70" s="25">
        <v>4.0112480272396711</v>
      </c>
      <c r="AJ70" s="25">
        <v>5.2740983057089235</v>
      </c>
      <c r="AK70" s="25">
        <v>5.6185247170092296</v>
      </c>
      <c r="AL70" s="25">
        <v>4.0585482800841248</v>
      </c>
      <c r="AM70" s="25">
        <v>4.201655055496146</v>
      </c>
      <c r="AN70" s="25">
        <v>4.9703144302680746</v>
      </c>
      <c r="AO70" s="25">
        <v>4.9930318609616506</v>
      </c>
      <c r="AP70" s="25">
        <v>5.8496035316362818</v>
      </c>
      <c r="AQ70" s="25">
        <v>6.8224835249044435</v>
      </c>
      <c r="AR70" s="25">
        <v>4.614102907497208</v>
      </c>
      <c r="AS70" s="25">
        <v>6.1731811673927748</v>
      </c>
      <c r="AT70" s="25">
        <v>6.6688458183927555</v>
      </c>
      <c r="AU70" s="25">
        <v>4.6036202488533515</v>
      </c>
      <c r="AV70" s="25">
        <v>4.7412119369408909</v>
      </c>
      <c r="AW70" s="25">
        <v>4.4538151412758422</v>
      </c>
      <c r="AX70" s="25">
        <v>5.8438193989874865</v>
      </c>
      <c r="AY70" s="25">
        <v>4.5230557098421258</v>
      </c>
      <c r="AZ70" s="25">
        <v>5.4167212783803196</v>
      </c>
      <c r="BA70" s="25">
        <v>4.9140751782956746</v>
      </c>
      <c r="BB70" s="25">
        <v>3.6297763966386056</v>
      </c>
      <c r="BC70" s="25">
        <v>4.6756606125114875</v>
      </c>
      <c r="BD70" s="25">
        <v>5.7470187715917964</v>
      </c>
      <c r="BE70" s="25">
        <v>4.5942556503885363</v>
      </c>
      <c r="BF70" s="25">
        <v>5.6986488720825461</v>
      </c>
      <c r="BG70" s="25">
        <v>3.7214544012034576</v>
      </c>
      <c r="BH70" s="25">
        <v>4.2615139521363234</v>
      </c>
      <c r="BI70" s="25">
        <v>5.3556793304136283</v>
      </c>
      <c r="BJ70" s="25">
        <v>5.681386489934833</v>
      </c>
      <c r="BK70" s="25">
        <v>5.060212105744756</v>
      </c>
      <c r="BL70" s="25">
        <v>6.2810423690854353</v>
      </c>
      <c r="BM70" s="25">
        <v>5.2967237324659937</v>
      </c>
      <c r="BN70" s="25">
        <v>4.1178721096143613</v>
      </c>
      <c r="BO70" s="25">
        <v>5.4445805621479106</v>
      </c>
      <c r="BP70" s="25">
        <v>4.6077141926880447</v>
      </c>
      <c r="BQ70" s="25">
        <v>4.3863015514013348</v>
      </c>
      <c r="BR70" s="25">
        <v>5.0557146547382761</v>
      </c>
      <c r="BS70" s="25">
        <v>3.7152065422987359</v>
      </c>
      <c r="BT70" s="25">
        <v>4.1288274288741604</v>
      </c>
      <c r="BU70" s="25">
        <v>4.5900151927778587</v>
      </c>
      <c r="BV70" s="25">
        <v>4.7146268286760025</v>
      </c>
      <c r="BW70" s="25">
        <v>5.1138985260340979</v>
      </c>
      <c r="BX70" s="25">
        <v>3.7052465569032131</v>
      </c>
      <c r="BY70" s="25">
        <v>2.8768516157496435</v>
      </c>
      <c r="BZ70" s="25">
        <v>4.9757997155463904</v>
      </c>
      <c r="CA70" s="25">
        <v>5.6209257975618581</v>
      </c>
      <c r="CB70" s="25">
        <v>4.070323358379488</v>
      </c>
      <c r="CC70" s="25">
        <v>5.4374439247029018</v>
      </c>
      <c r="CD70" s="25">
        <v>4.9416022166178903</v>
      </c>
      <c r="CE70" s="25">
        <v>4.5437995412607508</v>
      </c>
      <c r="CF70" s="25">
        <v>5.7647682843778245</v>
      </c>
      <c r="CG70" s="25">
        <v>4.7420448906113215</v>
      </c>
      <c r="CH70" s="25">
        <v>3.2766313996019454</v>
      </c>
      <c r="CI70" s="25">
        <v>6.1913309924079716</v>
      </c>
      <c r="CJ70" s="25">
        <v>6.2928141745428725</v>
      </c>
      <c r="CK70" s="25">
        <v>2.8724618753299156</v>
      </c>
      <c r="CL70" s="25">
        <v>4.6290687123135097</v>
      </c>
      <c r="CM70" s="25">
        <v>3.9870772060561395</v>
      </c>
      <c r="CN70" s="25">
        <v>5.9019858950575532</v>
      </c>
      <c r="CO70" s="25">
        <v>5.6696921210405389</v>
      </c>
      <c r="CP70" s="25">
        <v>5.3022324401550041</v>
      </c>
      <c r="CQ70" s="25">
        <v>4.8600993932435168</v>
      </c>
      <c r="CR70" s="25">
        <v>4.3825391728503371</v>
      </c>
      <c r="CS70" s="25">
        <v>5.0073455570844931</v>
      </c>
      <c r="CT70" s="25">
        <v>3.5903423418604925</v>
      </c>
      <c r="CU70" s="25">
        <v>6.6139301548899114</v>
      </c>
      <c r="CV70" s="25">
        <v>5.8115412410748046</v>
      </c>
      <c r="CW70" s="25">
        <v>5.5204023883912807</v>
      </c>
    </row>
    <row r="71" spans="1:101" x14ac:dyDescent="0.15">
      <c r="B71" s="25">
        <v>5.2603208901707736</v>
      </c>
      <c r="C71" s="25">
        <v>5.1364835815183589</v>
      </c>
      <c r="D71" s="25">
        <v>4.3514245958511069</v>
      </c>
      <c r="E71" s="25">
        <v>4.9515795751462628</v>
      </c>
      <c r="F71" s="25">
        <v>5.6250167533890201</v>
      </c>
      <c r="G71" s="25">
        <v>5.458537368987411</v>
      </c>
      <c r="H71" s="25">
        <v>4.7706813561346095</v>
      </c>
      <c r="I71" s="25">
        <v>4.975163262323794</v>
      </c>
      <c r="J71" s="25">
        <v>4.9723283346488047</v>
      </c>
      <c r="K71" s="25">
        <v>5.23967289635155</v>
      </c>
      <c r="L71" s="25">
        <v>5.4355411613502334</v>
      </c>
      <c r="M71" s="25">
        <v>4.8602325616730822</v>
      </c>
      <c r="N71" s="25">
        <v>4.6027821972114742</v>
      </c>
      <c r="O71" s="25">
        <v>5.41214862653006</v>
      </c>
      <c r="P71" s="25">
        <v>4.4999453948632135</v>
      </c>
      <c r="Q71" s="25">
        <v>5.0827301969999104</v>
      </c>
      <c r="R71" s="25">
        <v>5.2438693317333405</v>
      </c>
      <c r="S71" s="25">
        <v>5.4319120825243816</v>
      </c>
      <c r="T71" s="25">
        <v>4.7566172719788957</v>
      </c>
      <c r="U71" s="25">
        <v>4.7879982680044071</v>
      </c>
      <c r="V71" s="25">
        <v>5.0786607034114457</v>
      </c>
      <c r="W71" s="25">
        <v>4.4221497547517732</v>
      </c>
      <c r="X71" s="25">
        <v>4.9488794421946576</v>
      </c>
      <c r="Y71" s="25">
        <v>4.9326704599400424</v>
      </c>
      <c r="Z71" s="25">
        <v>4.6951742695361363</v>
      </c>
      <c r="AA71" s="25">
        <v>4.7949613143716157</v>
      </c>
      <c r="AB71" s="25">
        <v>4.9867758334488732</v>
      </c>
      <c r="AC71" s="25">
        <v>4.8762913799566521</v>
      </c>
      <c r="AD71" s="25">
        <v>4.6832546748003585</v>
      </c>
      <c r="AE71" s="25">
        <v>4.626897372141018</v>
      </c>
      <c r="AF71" s="25">
        <v>4.5941299034266994</v>
      </c>
      <c r="AG71" s="25">
        <v>4.8480287104972168</v>
      </c>
      <c r="AH71" s="25">
        <v>4.719109587109493</v>
      </c>
      <c r="AI71" s="25">
        <v>5.2910905040454494</v>
      </c>
      <c r="AJ71" s="25">
        <v>4.981615060380653</v>
      </c>
      <c r="AK71" s="25">
        <v>5.5368760680916367</v>
      </c>
      <c r="AL71" s="25">
        <v>5.28853517437497</v>
      </c>
      <c r="AM71" s="25">
        <v>4.9478920694484483</v>
      </c>
      <c r="AN71" s="25">
        <v>5.1901020462177989</v>
      </c>
      <c r="AO71" s="25">
        <v>4.4118352944751198</v>
      </c>
      <c r="AP71" s="25">
        <v>4.6215860174093999</v>
      </c>
      <c r="AQ71" s="25">
        <v>4.9606206467562437</v>
      </c>
      <c r="AR71" s="25">
        <v>5.2853823555340211</v>
      </c>
      <c r="AS71" s="25">
        <v>5.4136388868666145</v>
      </c>
      <c r="AT71" s="25">
        <v>5.2399868966864842</v>
      </c>
      <c r="AU71" s="25">
        <v>4.7865156591090319</v>
      </c>
      <c r="AV71" s="25">
        <v>4.7833572920991578</v>
      </c>
      <c r="AW71" s="25">
        <v>4.5925732934003136</v>
      </c>
      <c r="AX71" s="25">
        <v>4.9916053857471603</v>
      </c>
      <c r="AY71" s="25">
        <v>4.5986837234677678</v>
      </c>
      <c r="AZ71" s="25">
        <v>5.0820315717721529</v>
      </c>
      <c r="BA71" s="25">
        <v>4.5948494144033551</v>
      </c>
      <c r="BB71" s="25">
        <v>5.689000443204554</v>
      </c>
      <c r="BC71" s="25">
        <v>5.0715058339566319</v>
      </c>
      <c r="BD71" s="25">
        <v>5.0429499837413756</v>
      </c>
      <c r="BE71" s="25">
        <v>5.0438415708186719</v>
      </c>
      <c r="BF71" s="25">
        <v>5.4908867199031439</v>
      </c>
      <c r="BG71" s="25">
        <v>4.8057203740770271</v>
      </c>
      <c r="BH71" s="25">
        <v>5.1362655012302474</v>
      </c>
      <c r="BI71" s="25">
        <v>5.1906364171056598</v>
      </c>
      <c r="BJ71" s="25">
        <v>4.9629490009753718</v>
      </c>
      <c r="BK71" s="25">
        <v>4.5720004884261893</v>
      </c>
      <c r="BL71" s="25">
        <v>4.6438835940456711</v>
      </c>
      <c r="BM71" s="25">
        <v>4.9852450867327214</v>
      </c>
      <c r="BN71" s="25">
        <v>5.301999695915006</v>
      </c>
      <c r="BO71" s="25">
        <v>5.0405448385340392</v>
      </c>
      <c r="BP71" s="25">
        <v>5.5094664703754459</v>
      </c>
      <c r="BQ71" s="25">
        <v>5.1778769469800103</v>
      </c>
      <c r="BR71" s="25">
        <v>5.2903514939452352</v>
      </c>
      <c r="BS71" s="25">
        <v>4.7830247341390528</v>
      </c>
      <c r="BT71" s="25">
        <v>4.9341002577453201</v>
      </c>
      <c r="BU71" s="25">
        <v>4.8515455891217405</v>
      </c>
      <c r="BV71" s="25">
        <v>5.0176435323885409</v>
      </c>
      <c r="BW71" s="25">
        <v>5.0010396159470298</v>
      </c>
      <c r="BX71" s="25">
        <v>4.6901406795850376</v>
      </c>
      <c r="BY71" s="25">
        <v>5.0729870541150772</v>
      </c>
      <c r="BZ71" s="25">
        <v>5.1762830591734357</v>
      </c>
      <c r="CA71" s="25">
        <v>5.0196573181009851</v>
      </c>
      <c r="CB71" s="25">
        <v>5.2221144185953428</v>
      </c>
      <c r="CC71" s="25">
        <v>4.9327853940987216</v>
      </c>
      <c r="CD71" s="25">
        <v>5.0142952186155814</v>
      </c>
      <c r="CE71" s="25">
        <v>5.7867191058646554</v>
      </c>
      <c r="CF71" s="25">
        <v>5.098304340634507</v>
      </c>
      <c r="CG71" s="25">
        <v>5.4045571861348369</v>
      </c>
      <c r="CH71" s="25">
        <v>5.0611413440108892</v>
      </c>
      <c r="CI71" s="25">
        <v>4.7446354612357506</v>
      </c>
      <c r="CJ71" s="25">
        <v>5.0680779234737816</v>
      </c>
      <c r="CK71" s="25">
        <v>5.6240692307534133</v>
      </c>
      <c r="CL71" s="25">
        <v>4.9131263174489019</v>
      </c>
      <c r="CM71" s="25">
        <v>4.8205996920212133</v>
      </c>
      <c r="CN71" s="25">
        <v>5.2003315812243738</v>
      </c>
      <c r="CO71" s="25">
        <v>5.2020032974292896</v>
      </c>
      <c r="CP71" s="25">
        <v>5.6925942930512079</v>
      </c>
      <c r="CQ71" s="25">
        <v>5.0069535211546512</v>
      </c>
      <c r="CR71" s="25">
        <v>4.5221480896585877</v>
      </c>
      <c r="CS71" s="25">
        <v>5.5695523777776126</v>
      </c>
      <c r="CT71" s="25">
        <v>4.5571724446067741</v>
      </c>
      <c r="CU71" s="25">
        <v>5.3213647744188126</v>
      </c>
      <c r="CV71" s="25">
        <v>5.3997788040132013</v>
      </c>
      <c r="CW71" s="25">
        <v>5.1114683921103703</v>
      </c>
    </row>
    <row r="72" spans="1:101" x14ac:dyDescent="0.15">
      <c r="B72" s="25">
        <v>3.9957689445166431</v>
      </c>
      <c r="C72" s="25">
        <v>5.7380170325140485</v>
      </c>
      <c r="D72" s="25">
        <v>7.04029828032927</v>
      </c>
      <c r="E72" s="25">
        <v>5.8329317733783821</v>
      </c>
      <c r="F72" s="25">
        <v>4.7953053172419819</v>
      </c>
      <c r="G72" s="25">
        <v>6.1376711793431999</v>
      </c>
      <c r="H72" s="25">
        <v>5.5317438799781744</v>
      </c>
      <c r="I72" s="25">
        <v>5.3979033213185854</v>
      </c>
      <c r="J72" s="25">
        <v>5.1313515420094431</v>
      </c>
      <c r="K72" s="25">
        <v>6.2389997865989608</v>
      </c>
      <c r="L72" s="25">
        <v>5.360529895053789</v>
      </c>
      <c r="M72" s="25">
        <v>4.9539884680999586</v>
      </c>
      <c r="N72" s="25">
        <v>4.6085921955937108</v>
      </c>
      <c r="O72" s="25">
        <v>4.952761171604906</v>
      </c>
      <c r="P72" s="25">
        <v>6.7979893618088365</v>
      </c>
      <c r="Q72" s="25">
        <v>5.9599175513887737</v>
      </c>
      <c r="R72" s="25">
        <v>6.1086790988486275</v>
      </c>
      <c r="S72" s="25">
        <v>5.4217017478491973</v>
      </c>
      <c r="T72" s="25">
        <v>4.2742086725252948</v>
      </c>
      <c r="U72" s="25">
        <v>3.4231573008025613</v>
      </c>
      <c r="V72" s="25">
        <v>4.7093567439484438</v>
      </c>
      <c r="W72" s="25">
        <v>4.9178800045666442</v>
      </c>
      <c r="X72" s="25">
        <v>6.3020994206320111</v>
      </c>
      <c r="Y72" s="25">
        <v>6.6781670362895662</v>
      </c>
      <c r="Z72" s="25">
        <v>3.7360553824021023</v>
      </c>
      <c r="AA72" s="25">
        <v>4.515080607923287</v>
      </c>
      <c r="AB72" s="25">
        <v>5.0678782016481074</v>
      </c>
      <c r="AC72" s="25">
        <v>5.6875656157081353</v>
      </c>
      <c r="AD72" s="25">
        <v>4.6308629590187991</v>
      </c>
      <c r="AE72" s="25">
        <v>4.9601474469556113</v>
      </c>
      <c r="AF72" s="25">
        <v>5.8471067681759443</v>
      </c>
      <c r="AG72" s="25">
        <v>3.5942080201366666</v>
      </c>
      <c r="AH72" s="25">
        <v>5.4794430003235606</v>
      </c>
      <c r="AI72" s="25">
        <v>5.1034553166663041</v>
      </c>
      <c r="AJ72" s="25">
        <v>5.6863613759090503</v>
      </c>
      <c r="AK72" s="25">
        <v>5.8581533009190281</v>
      </c>
      <c r="AL72" s="25">
        <v>4.6626579884678661</v>
      </c>
      <c r="AM72" s="25">
        <v>4.1468084713208073</v>
      </c>
      <c r="AN72" s="25">
        <v>6.4457258166498503</v>
      </c>
      <c r="AO72" s="25">
        <v>4.8678515983389881</v>
      </c>
      <c r="AP72" s="25">
        <v>5.1830271169869304</v>
      </c>
      <c r="AQ72" s="25">
        <v>5.3494878977556066</v>
      </c>
      <c r="AR72" s="25">
        <v>5.7714357509198244</v>
      </c>
      <c r="AS72" s="25">
        <v>4.7158958392847099</v>
      </c>
      <c r="AT72" s="25">
        <v>5.1161718610602103</v>
      </c>
      <c r="AU72" s="25">
        <v>5.7728995261268112</v>
      </c>
      <c r="AV72" s="25">
        <v>5.5894026860865598</v>
      </c>
      <c r="AW72" s="25">
        <v>4.7459254698316835</v>
      </c>
      <c r="AX72" s="25">
        <v>4.1914964622622444</v>
      </c>
      <c r="AY72" s="25">
        <v>5.1565083917318617</v>
      </c>
      <c r="AZ72" s="25">
        <v>5.0285950559926329</v>
      </c>
      <c r="BA72" s="25">
        <v>5.1159014375090281</v>
      </c>
      <c r="BB72" s="25">
        <v>5.3945038411873911</v>
      </c>
      <c r="BC72" s="25">
        <v>6.6175565468688031</v>
      </c>
      <c r="BD72" s="25">
        <v>4.24189258284422</v>
      </c>
      <c r="BE72" s="25">
        <v>4.4952186615831371</v>
      </c>
      <c r="BF72" s="25">
        <v>6.4502537569832565</v>
      </c>
      <c r="BG72" s="25">
        <v>4.7915412412634995</v>
      </c>
      <c r="BH72" s="25">
        <v>5.6426459307253385</v>
      </c>
      <c r="BI72" s="25">
        <v>6.1134925208106772</v>
      </c>
      <c r="BJ72" s="25">
        <v>6.0759568475999401</v>
      </c>
      <c r="BK72" s="25">
        <v>4.2854506551125784</v>
      </c>
      <c r="BL72" s="25">
        <v>5.3760934872937396</v>
      </c>
      <c r="BM72" s="25">
        <v>4.8242160388229687</v>
      </c>
      <c r="BN72" s="25">
        <v>4.8550733921146891</v>
      </c>
      <c r="BO72" s="25">
        <v>4.4629860005557731</v>
      </c>
      <c r="BP72" s="25">
        <v>5.6521280089606183</v>
      </c>
      <c r="BQ72" s="25">
        <v>4.4573361149342441</v>
      </c>
      <c r="BR72" s="25">
        <v>4.3777176728785161</v>
      </c>
      <c r="BS72" s="25">
        <v>5.0851643126162358</v>
      </c>
      <c r="BT72" s="25">
        <v>5.0027783441913956</v>
      </c>
      <c r="BU72" s="25">
        <v>6.1737107123227748</v>
      </c>
      <c r="BV72" s="25">
        <v>5.6757652418285804</v>
      </c>
      <c r="BW72" s="25">
        <v>4.9440813874253919</v>
      </c>
      <c r="BX72" s="25">
        <v>4.6905874228483437</v>
      </c>
      <c r="BY72" s="25">
        <v>3.8857088416624319</v>
      </c>
      <c r="BZ72" s="25">
        <v>5.367838738986034</v>
      </c>
      <c r="CA72" s="25">
        <v>7.0461421899985703</v>
      </c>
      <c r="CB72" s="25">
        <v>3.8388050769011182</v>
      </c>
      <c r="CC72" s="25">
        <v>5.7843351272856145</v>
      </c>
      <c r="CD72" s="25">
        <v>6.4417385320507918</v>
      </c>
      <c r="CE72" s="25">
        <v>4.3477530369251252</v>
      </c>
      <c r="CF72" s="25">
        <v>5.1807120217477021</v>
      </c>
      <c r="CG72" s="25">
        <v>4.0188143615851022</v>
      </c>
      <c r="CH72" s="25">
        <v>4.5810305182089408</v>
      </c>
      <c r="CI72" s="25">
        <v>5.8516529352926785</v>
      </c>
      <c r="CJ72" s="25">
        <v>4.830929887386799</v>
      </c>
      <c r="CK72" s="25">
        <v>4.7936540871349917</v>
      </c>
      <c r="CL72" s="25">
        <v>7.5535461689360996</v>
      </c>
      <c r="CM72" s="25">
        <v>5.2617127447381558</v>
      </c>
      <c r="CN72" s="25">
        <v>4.8200294001373623</v>
      </c>
      <c r="CO72" s="25">
        <v>6.7091035187305259</v>
      </c>
      <c r="CP72" s="25">
        <v>4.5244579708497694</v>
      </c>
      <c r="CQ72" s="25">
        <v>6.6162131644987294</v>
      </c>
      <c r="CR72" s="25">
        <v>5.9352487086422343</v>
      </c>
      <c r="CS72" s="25">
        <v>5.9076005955635225</v>
      </c>
      <c r="CT72" s="25">
        <v>4.3860077986749353</v>
      </c>
      <c r="CU72" s="25">
        <v>4.8922919844499466</v>
      </c>
      <c r="CV72" s="25">
        <v>5.8060788675671429</v>
      </c>
      <c r="CW72" s="25">
        <v>4.8126967303775654</v>
      </c>
    </row>
    <row r="73" spans="1:101" x14ac:dyDescent="0.15">
      <c r="B73" s="25">
        <v>2.7180057458668014</v>
      </c>
      <c r="C73" s="25">
        <v>3.324140868732977</v>
      </c>
      <c r="D73" s="25">
        <v>2.7486312069163823</v>
      </c>
      <c r="E73" s="25">
        <v>2.9761110404463742</v>
      </c>
      <c r="F73" s="25">
        <v>2.8675983337521052</v>
      </c>
      <c r="G73" s="25">
        <v>3.2621640149746307</v>
      </c>
      <c r="H73" s="25">
        <v>2.8335275968445242</v>
      </c>
      <c r="I73" s="25">
        <v>3.5655539457488326</v>
      </c>
      <c r="J73" s="25">
        <v>2.9332422288533864</v>
      </c>
      <c r="K73" s="25">
        <v>2.9307575260496685</v>
      </c>
      <c r="L73" s="25">
        <v>3.0185435099366233</v>
      </c>
      <c r="M73" s="25">
        <v>3.3619147373868925</v>
      </c>
      <c r="N73" s="25">
        <v>3.2173111068125118</v>
      </c>
      <c r="O73" s="25">
        <v>2.7945085090724766</v>
      </c>
      <c r="P73" s="25">
        <v>2.995821716934552</v>
      </c>
      <c r="Q73" s="25">
        <v>2.960230970643758</v>
      </c>
      <c r="R73" s="25">
        <v>3.0386125006894504</v>
      </c>
      <c r="S73" s="25">
        <v>2.8983111062125815</v>
      </c>
      <c r="T73" s="25">
        <v>2.4444507518522611</v>
      </c>
      <c r="U73" s="25">
        <v>3.0613552897354954</v>
      </c>
      <c r="V73" s="25">
        <v>2.8331247291330288</v>
      </c>
      <c r="W73" s="25">
        <v>2.9476742440170582</v>
      </c>
      <c r="X73" s="25">
        <v>2.8735415836792364</v>
      </c>
      <c r="Y73" s="25">
        <v>2.8827795511534848</v>
      </c>
      <c r="Z73" s="25">
        <v>3.0732716045259054</v>
      </c>
      <c r="AA73" s="25">
        <v>2.6585201102906209</v>
      </c>
      <c r="AB73" s="25">
        <v>3.1582782638707942</v>
      </c>
      <c r="AC73" s="25">
        <v>3.1196369756369964</v>
      </c>
      <c r="AD73" s="25">
        <v>2.7515593953248825</v>
      </c>
      <c r="AE73" s="25">
        <v>3.646262498551625</v>
      </c>
      <c r="AF73" s="25">
        <v>3.1334360706093993</v>
      </c>
      <c r="AG73" s="25">
        <v>2.9798503905622371</v>
      </c>
      <c r="AH73" s="25">
        <v>2.9657333694849775</v>
      </c>
      <c r="AI73" s="25">
        <v>2.7102905487756743</v>
      </c>
      <c r="AJ73" s="25">
        <v>3.5962643970454735</v>
      </c>
      <c r="AK73" s="25">
        <v>2.3486516365231394</v>
      </c>
      <c r="AL73" s="25">
        <v>3.2507752846563154</v>
      </c>
      <c r="AM73" s="25">
        <v>3.0404271020931701</v>
      </c>
      <c r="AN73" s="25">
        <v>3.1701015338999707</v>
      </c>
      <c r="AO73" s="25">
        <v>2.0321125315921238</v>
      </c>
      <c r="AP73" s="25">
        <v>2.7647101852421976</v>
      </c>
      <c r="AQ73" s="25">
        <v>2.4929154918655252</v>
      </c>
      <c r="AR73" s="25">
        <v>2.764398650998606</v>
      </c>
      <c r="AS73" s="25">
        <v>3.0537657114913328</v>
      </c>
      <c r="AT73" s="25">
        <v>3.1909097226922034</v>
      </c>
      <c r="AU73" s="25">
        <v>2.8471667564704801</v>
      </c>
      <c r="AV73" s="25">
        <v>3.1603557434087048</v>
      </c>
      <c r="AW73" s="25">
        <v>3.1833075779437436</v>
      </c>
      <c r="AX73" s="25">
        <v>2.6583708332561895</v>
      </c>
      <c r="AY73" s="25">
        <v>2.807848395163087</v>
      </c>
      <c r="AZ73" s="25">
        <v>3.4550610997188786</v>
      </c>
      <c r="BA73" s="25">
        <v>3.1558516534342731</v>
      </c>
      <c r="BB73" s="25">
        <v>3.2639562359524628</v>
      </c>
      <c r="BC73" s="25">
        <v>2.9666724441042733</v>
      </c>
      <c r="BD73" s="25">
        <v>3.0743058008043844</v>
      </c>
      <c r="BE73" s="25">
        <v>2.6546494589470377</v>
      </c>
      <c r="BF73" s="25">
        <v>2.9109535010148355</v>
      </c>
      <c r="BG73" s="25">
        <v>3.2050887005482096</v>
      </c>
      <c r="BH73" s="25">
        <v>3.058446368005113</v>
      </c>
      <c r="BI73" s="25">
        <v>3.531851434003543</v>
      </c>
      <c r="BJ73" s="25">
        <v>3.087713181784868</v>
      </c>
      <c r="BK73" s="25">
        <v>3.2313428521773884</v>
      </c>
      <c r="BL73" s="25">
        <v>3.160721338396618</v>
      </c>
      <c r="BM73" s="25">
        <v>3.0740535569772414</v>
      </c>
      <c r="BN73" s="25">
        <v>2.3274350275425943</v>
      </c>
      <c r="BO73" s="25">
        <v>3.2518919210483577</v>
      </c>
      <c r="BP73" s="25">
        <v>3.26645677275368</v>
      </c>
      <c r="BQ73" s="25">
        <v>3.3051128881660108</v>
      </c>
      <c r="BR73" s="25">
        <v>2.8256704962795274</v>
      </c>
      <c r="BS73" s="25">
        <v>2.9223316414863731</v>
      </c>
      <c r="BT73" s="25">
        <v>3.6624434520706801</v>
      </c>
      <c r="BU73" s="25">
        <v>2.7477658825628097</v>
      </c>
      <c r="BV73" s="25">
        <v>3.0618428800833017</v>
      </c>
      <c r="BW73" s="25">
        <v>2.8534318897633253</v>
      </c>
      <c r="BX73" s="25">
        <v>2.7594761409355706</v>
      </c>
      <c r="BY73" s="25">
        <v>2.9653849938692916</v>
      </c>
      <c r="BZ73" s="25">
        <v>3.0289999811835515</v>
      </c>
      <c r="CA73" s="25">
        <v>2.2113994059609339</v>
      </c>
      <c r="CB73" s="25">
        <v>2.5654777084660916</v>
      </c>
      <c r="CC73" s="25">
        <v>3.0843017552456704</v>
      </c>
      <c r="CD73" s="25">
        <v>3.300237684299324</v>
      </c>
      <c r="CE73" s="25">
        <v>3.0147871596270939</v>
      </c>
      <c r="CF73" s="25">
        <v>3.019100843088931</v>
      </c>
      <c r="CG73" s="25">
        <v>2.8111633757704526</v>
      </c>
      <c r="CH73" s="25">
        <v>2.8418579768981291</v>
      </c>
      <c r="CI73" s="25">
        <v>3.2001243278195073</v>
      </c>
      <c r="CJ73" s="25">
        <v>3.0467250913514246</v>
      </c>
      <c r="CK73" s="25">
        <v>3.2231567370806427</v>
      </c>
      <c r="CL73" s="25">
        <v>3.4985398824148835</v>
      </c>
      <c r="CM73" s="25">
        <v>3.0666402593321478</v>
      </c>
      <c r="CN73" s="25">
        <v>2.9498183084508689</v>
      </c>
      <c r="CO73" s="25">
        <v>2.4602651364639891</v>
      </c>
      <c r="CP73" s="25">
        <v>3.00717806699009</v>
      </c>
      <c r="CQ73" s="25">
        <v>3.2299497467168732</v>
      </c>
      <c r="CR73" s="25">
        <v>2.9288551817041983</v>
      </c>
      <c r="CS73" s="25">
        <v>3.2095443155936789</v>
      </c>
      <c r="CT73" s="25">
        <v>2.7637976242718212</v>
      </c>
      <c r="CU73" s="25">
        <v>2.756865354321131</v>
      </c>
      <c r="CV73" s="25">
        <v>3.4805979564463323</v>
      </c>
      <c r="CW73" s="25">
        <v>2.8432335017218739</v>
      </c>
    </row>
    <row r="74" spans="1:101" x14ac:dyDescent="0.15">
      <c r="B74" s="25">
        <v>7.5674029935484004</v>
      </c>
      <c r="C74" s="25">
        <v>8.535982742638101</v>
      </c>
      <c r="D74" s="25">
        <v>9.4742998294527698</v>
      </c>
      <c r="E74" s="25">
        <v>7.1230437652098777</v>
      </c>
      <c r="F74" s="25">
        <v>7.8239256579491521</v>
      </c>
      <c r="G74" s="25">
        <v>8.5305281580332455</v>
      </c>
      <c r="H74" s="25">
        <v>7.0842829621675385</v>
      </c>
      <c r="I74" s="25">
        <v>7.0356683595734424</v>
      </c>
      <c r="J74" s="25">
        <v>6.8858168530227033</v>
      </c>
      <c r="K74" s="25">
        <v>8.1723448571680652</v>
      </c>
      <c r="L74" s="25">
        <v>7.7059123448392866</v>
      </c>
      <c r="M74" s="25">
        <v>8.0588502693516819</v>
      </c>
      <c r="N74" s="25">
        <v>6.7895651469185196</v>
      </c>
      <c r="O74" s="25">
        <v>8.223048590360909</v>
      </c>
      <c r="P74" s="25">
        <v>6.6241321630296186</v>
      </c>
      <c r="Q74" s="25">
        <v>7.9449188161318007</v>
      </c>
      <c r="R74" s="25">
        <v>7.1954824699499484</v>
      </c>
      <c r="S74" s="25">
        <v>6.8417289198001754</v>
      </c>
      <c r="T74" s="25">
        <v>7.8352530222876169</v>
      </c>
      <c r="U74" s="25">
        <v>8.2089434330589324</v>
      </c>
      <c r="V74" s="25">
        <v>8.9726988977535242</v>
      </c>
      <c r="W74" s="25">
        <v>6.53582957162208</v>
      </c>
      <c r="X74" s="25">
        <v>7.9869195128069332</v>
      </c>
      <c r="Y74" s="25">
        <v>9.4374427684025033</v>
      </c>
      <c r="Z74" s="25">
        <v>7.3060718329230783</v>
      </c>
      <c r="AA74" s="25">
        <v>7.6356429375329133</v>
      </c>
      <c r="AB74" s="25">
        <v>6.7100645469034017</v>
      </c>
      <c r="AC74" s="25">
        <v>9.4640312083431688</v>
      </c>
      <c r="AD74" s="25">
        <v>7.5864574522126977</v>
      </c>
      <c r="AE74" s="25">
        <v>8.3920877049476363</v>
      </c>
      <c r="AF74" s="25">
        <v>8.1277777454352602</v>
      </c>
      <c r="AG74" s="25">
        <v>8.4051262799042927</v>
      </c>
      <c r="AH74" s="25">
        <v>6.9611545796273839</v>
      </c>
      <c r="AI74" s="25">
        <v>7.6155260301206216</v>
      </c>
      <c r="AJ74" s="25">
        <v>6.7524894004733991</v>
      </c>
      <c r="AK74" s="25">
        <v>6.8427228854611348</v>
      </c>
      <c r="AL74" s="25">
        <v>7.4727097811943484</v>
      </c>
      <c r="AM74" s="25">
        <v>7.7245036876762496</v>
      </c>
      <c r="AN74" s="25">
        <v>7.8777960188140614</v>
      </c>
      <c r="AO74" s="25">
        <v>7.5143918372020018</v>
      </c>
      <c r="AP74" s="25">
        <v>6.9747856669045305</v>
      </c>
      <c r="AQ74" s="25">
        <v>6.767951419550247</v>
      </c>
      <c r="AR74" s="25">
        <v>7.6369337443747574</v>
      </c>
      <c r="AS74" s="25">
        <v>8.4008483416573068</v>
      </c>
      <c r="AT74" s="25">
        <v>7.8433375934861456</v>
      </c>
      <c r="AU74" s="25">
        <v>8.1439224954006608</v>
      </c>
      <c r="AV74" s="25">
        <v>8.7188942009946171</v>
      </c>
      <c r="AW74" s="25">
        <v>9.6922374159530538</v>
      </c>
      <c r="AX74" s="25">
        <v>6.0815523628621424</v>
      </c>
      <c r="AY74" s="25">
        <v>7.4590373174941025</v>
      </c>
      <c r="AZ74" s="25">
        <v>6.3655424149633308</v>
      </c>
      <c r="BA74" s="25">
        <v>6.4715067094825693</v>
      </c>
      <c r="BB74" s="25">
        <v>8.0472977571057474</v>
      </c>
      <c r="BC74" s="25">
        <v>8.5918796166200035</v>
      </c>
      <c r="BD74" s="25">
        <v>7.9628448277609349</v>
      </c>
      <c r="BE74" s="25">
        <v>8.2168423402158872</v>
      </c>
      <c r="BF74" s="25">
        <v>7.5710111794665877</v>
      </c>
      <c r="BG74" s="25">
        <v>9.1729983630500112</v>
      </c>
      <c r="BH74" s="25">
        <v>7.3161715963059226</v>
      </c>
      <c r="BI74" s="25">
        <v>10.497616570476909</v>
      </c>
      <c r="BJ74" s="25">
        <v>9.0368010396544065</v>
      </c>
      <c r="BK74" s="25">
        <v>7.510234050606309</v>
      </c>
      <c r="BL74" s="25">
        <v>9.4597725376865629</v>
      </c>
      <c r="BM74" s="25">
        <v>8.6265976659336587</v>
      </c>
      <c r="BN74" s="25">
        <v>5.5830638018204333</v>
      </c>
      <c r="BO74" s="25">
        <v>8.488925942294717</v>
      </c>
      <c r="BP74" s="25">
        <v>7.2053614409765618</v>
      </c>
      <c r="BQ74" s="25">
        <v>8.0630165081672764</v>
      </c>
      <c r="BR74" s="25">
        <v>7.3438759811722436</v>
      </c>
      <c r="BS74" s="25">
        <v>8.7068487020229757</v>
      </c>
      <c r="BT74" s="25">
        <v>7.8645313159230641</v>
      </c>
      <c r="BU74" s="25">
        <v>7.2252227947841021</v>
      </c>
      <c r="BV74" s="25">
        <v>8.1319783229505109</v>
      </c>
      <c r="BW74" s="25">
        <v>8.0190564500128563</v>
      </c>
      <c r="BX74" s="25">
        <v>7.1390499853266984</v>
      </c>
      <c r="BY74" s="25">
        <v>7.0480539292183266</v>
      </c>
      <c r="BZ74" s="25">
        <v>8.3288122405782392</v>
      </c>
      <c r="CA74" s="25">
        <v>8.5859701757600568</v>
      </c>
      <c r="CB74" s="25">
        <v>7.2008644813876588</v>
      </c>
      <c r="CC74" s="25">
        <v>7.0414267752117841</v>
      </c>
      <c r="CD74" s="25">
        <v>7.9731483993472771</v>
      </c>
      <c r="CE74" s="25">
        <v>8.4155890321011597</v>
      </c>
      <c r="CF74" s="25">
        <v>8.0888882184552102</v>
      </c>
      <c r="CG74" s="25">
        <v>9.431691139616369</v>
      </c>
      <c r="CH74" s="25">
        <v>8.9500192061037875</v>
      </c>
      <c r="CI74" s="25">
        <v>8.0001505878165187</v>
      </c>
      <c r="CJ74" s="25">
        <v>7.6242483770191241</v>
      </c>
      <c r="CK74" s="25">
        <v>8.2215827766578506</v>
      </c>
      <c r="CL74" s="25">
        <v>7.7467668539598602</v>
      </c>
      <c r="CM74" s="25">
        <v>8.8526554009472189</v>
      </c>
      <c r="CN74" s="25">
        <v>7.3893765180127193</v>
      </c>
      <c r="CO74" s="25">
        <v>8.7245465368221424</v>
      </c>
      <c r="CP74" s="25">
        <v>8.9848683283594681</v>
      </c>
      <c r="CQ74" s="25">
        <v>9.3049411319538144</v>
      </c>
      <c r="CR74" s="25">
        <v>7.0534292018331044</v>
      </c>
      <c r="CS74" s="25">
        <v>9.414241755200889</v>
      </c>
      <c r="CT74" s="25">
        <v>8.1724011878022811</v>
      </c>
      <c r="CU74" s="25">
        <v>7.1849923524317854</v>
      </c>
      <c r="CV74" s="25">
        <v>8.1965132950089572</v>
      </c>
      <c r="CW74" s="25">
        <v>9.1928110279402464</v>
      </c>
    </row>
    <row r="75" spans="1:101" x14ac:dyDescent="0.15">
      <c r="B75" s="25">
        <v>2.9525359676022327</v>
      </c>
      <c r="C75" s="25">
        <v>2.9594236168278005</v>
      </c>
      <c r="D75" s="25">
        <v>3.3045503565897558</v>
      </c>
      <c r="E75" s="25">
        <v>3.1164775305958234</v>
      </c>
      <c r="F75" s="25">
        <v>2.9072282944869579</v>
      </c>
      <c r="G75" s="25">
        <v>3.134213387360949</v>
      </c>
      <c r="H75" s="25">
        <v>3.0700054081894059</v>
      </c>
      <c r="I75" s="25">
        <v>3.0965386577314167</v>
      </c>
      <c r="J75" s="25">
        <v>2.9771371501876636</v>
      </c>
      <c r="K75" s="25">
        <v>2.9427218592867237</v>
      </c>
      <c r="L75" s="25">
        <v>2.9492118592827579</v>
      </c>
      <c r="M75" s="25">
        <v>2.8416852069363685</v>
      </c>
      <c r="N75" s="25">
        <v>2.96627998518241</v>
      </c>
      <c r="O75" s="25">
        <v>2.6527498008727668</v>
      </c>
      <c r="P75" s="25">
        <v>2.9936128426807032</v>
      </c>
      <c r="Q75" s="25">
        <v>2.9063616844132842</v>
      </c>
      <c r="R75" s="25">
        <v>3.3030241452332656</v>
      </c>
      <c r="S75" s="25">
        <v>3.0699420672714184</v>
      </c>
      <c r="T75" s="25">
        <v>2.5935996890468438</v>
      </c>
      <c r="U75" s="25">
        <v>2.7823124582496206</v>
      </c>
      <c r="V75" s="25">
        <v>3.0022810632683439</v>
      </c>
      <c r="W75" s="25">
        <v>2.8367721810148097</v>
      </c>
      <c r="X75" s="25">
        <v>2.8281517227188728</v>
      </c>
      <c r="Y75" s="25">
        <v>2.9572028960965646</v>
      </c>
      <c r="Z75" s="25">
        <v>2.996827561162442</v>
      </c>
      <c r="AA75" s="25">
        <v>3.1033049254583087</v>
      </c>
      <c r="AB75" s="25">
        <v>2.5091425453299858</v>
      </c>
      <c r="AC75" s="25">
        <v>2.6316545872580965</v>
      </c>
      <c r="AD75" s="25">
        <v>2.9860400168777326</v>
      </c>
      <c r="AE75" s="25">
        <v>2.9634536305135319</v>
      </c>
      <c r="AF75" s="25">
        <v>2.8025805730168387</v>
      </c>
      <c r="AG75" s="25">
        <v>2.9229849850779255</v>
      </c>
      <c r="AH75" s="25">
        <v>3.0616539645780199</v>
      </c>
      <c r="AI75" s="25">
        <v>2.8046837288513493</v>
      </c>
      <c r="AJ75" s="25">
        <v>2.8072528450264307</v>
      </c>
      <c r="AK75" s="25">
        <v>3.0716237795700536</v>
      </c>
      <c r="AL75" s="25">
        <v>2.9818526483073109</v>
      </c>
      <c r="AM75" s="25">
        <v>3.0905795797940772</v>
      </c>
      <c r="AN75" s="25">
        <v>2.6554074333188162</v>
      </c>
      <c r="AO75" s="25">
        <v>3.2956105612302453</v>
      </c>
      <c r="AP75" s="25">
        <v>2.9507348382011682</v>
      </c>
      <c r="AQ75" s="25">
        <v>3.4105874746199767</v>
      </c>
      <c r="AR75" s="25">
        <v>2.9735675599673836</v>
      </c>
      <c r="AS75" s="25">
        <v>2.9784763996493897</v>
      </c>
      <c r="AT75" s="25">
        <v>3.0459811816956655</v>
      </c>
      <c r="AU75" s="25">
        <v>3.0359366080119341</v>
      </c>
      <c r="AV75" s="25">
        <v>2.7670820258249966</v>
      </c>
      <c r="AW75" s="25">
        <v>2.7695679521170962</v>
      </c>
      <c r="AX75" s="25">
        <v>2.7428837095465943</v>
      </c>
      <c r="AY75" s="25">
        <v>2.9025894395139877</v>
      </c>
      <c r="AZ75" s="25">
        <v>3.246462167331126</v>
      </c>
      <c r="BA75" s="25">
        <v>2.9486010760710721</v>
      </c>
      <c r="BB75" s="25">
        <v>2.9075275401177048</v>
      </c>
      <c r="BC75" s="25">
        <v>2.6053524537964261</v>
      </c>
      <c r="BD75" s="25">
        <v>3.0548858698136261</v>
      </c>
      <c r="BE75" s="25">
        <v>2.9396831209149554</v>
      </c>
      <c r="BF75" s="25">
        <v>2.9105156046553655</v>
      </c>
      <c r="BG75" s="25">
        <v>2.922340830979107</v>
      </c>
      <c r="BH75" s="25">
        <v>2.8061496070391878</v>
      </c>
      <c r="BI75" s="25">
        <v>2.7392930434907745</v>
      </c>
      <c r="BJ75" s="25">
        <v>3.2928563073113986</v>
      </c>
      <c r="BK75" s="25">
        <v>2.7632202820288594</v>
      </c>
      <c r="BL75" s="25">
        <v>2.9816205436220828</v>
      </c>
      <c r="BM75" s="25">
        <v>3.0293679589736393</v>
      </c>
      <c r="BN75" s="25">
        <v>2.9541774530577545</v>
      </c>
      <c r="BO75" s="25">
        <v>3.1973182851649979</v>
      </c>
      <c r="BP75" s="25">
        <v>3.2060354022679167</v>
      </c>
      <c r="BQ75" s="25">
        <v>2.8784856471199847</v>
      </c>
      <c r="BR75" s="25">
        <v>3.0869957301405395</v>
      </c>
      <c r="BS75" s="25">
        <v>3.0764416002712238</v>
      </c>
      <c r="BT75" s="25">
        <v>2.9523617810831846</v>
      </c>
      <c r="BU75" s="25">
        <v>3.322836152179093</v>
      </c>
      <c r="BV75" s="25">
        <v>2.9192686609158014</v>
      </c>
      <c r="BW75" s="25">
        <v>2.7541767630463387</v>
      </c>
      <c r="BX75" s="25">
        <v>3.1632978905663109</v>
      </c>
      <c r="BY75" s="25">
        <v>3.3063826960010654</v>
      </c>
      <c r="BZ75" s="25">
        <v>3.1780438363304571</v>
      </c>
      <c r="CA75" s="25">
        <v>2.9036376933370089</v>
      </c>
      <c r="CB75" s="25">
        <v>2.7513401197427472</v>
      </c>
      <c r="CC75" s="25">
        <v>3.3549646520242757</v>
      </c>
      <c r="CD75" s="25">
        <v>3.1426092054451313</v>
      </c>
      <c r="CE75" s="25">
        <v>3.2574071941215017</v>
      </c>
      <c r="CF75" s="25">
        <v>2.9423732435318093</v>
      </c>
      <c r="CG75" s="25">
        <v>2.9949002081089779</v>
      </c>
      <c r="CH75" s="25">
        <v>3.1528969592281313</v>
      </c>
      <c r="CI75" s="25">
        <v>2.6696068937887087</v>
      </c>
      <c r="CJ75" s="25">
        <v>3.110690845471018</v>
      </c>
      <c r="CK75" s="25">
        <v>3.0272988872702959</v>
      </c>
      <c r="CL75" s="25">
        <v>2.8192306553459412</v>
      </c>
      <c r="CM75" s="25">
        <v>3.2454142705494351</v>
      </c>
      <c r="CN75" s="25">
        <v>3.0342835670379458</v>
      </c>
      <c r="CO75" s="25">
        <v>2.6597743612842475</v>
      </c>
      <c r="CP75" s="25">
        <v>2.9634602485298425</v>
      </c>
      <c r="CQ75" s="25">
        <v>2.7061774831792693</v>
      </c>
      <c r="CR75" s="25">
        <v>2.743281144189702</v>
      </c>
      <c r="CS75" s="25">
        <v>3.140314164794531</v>
      </c>
      <c r="CT75" s="25">
        <v>3.1084597623018202</v>
      </c>
      <c r="CU75" s="25">
        <v>2.3676701138047958</v>
      </c>
      <c r="CV75" s="25">
        <v>2.8473943529985695</v>
      </c>
      <c r="CW75" s="25">
        <v>3.1591302132871588</v>
      </c>
    </row>
    <row r="76" spans="1:101" x14ac:dyDescent="0.15">
      <c r="B76" s="25">
        <v>4.9648680704134911</v>
      </c>
      <c r="C76" s="25">
        <v>5.1534671581179756</v>
      </c>
      <c r="D76" s="25">
        <v>5.016233292001675</v>
      </c>
      <c r="E76" s="25">
        <v>5.0940161015252237</v>
      </c>
      <c r="F76" s="25">
        <v>5.040689071678023</v>
      </c>
      <c r="G76" s="25">
        <v>5.0552807441873187</v>
      </c>
      <c r="H76" s="25">
        <v>5.0008142570761267</v>
      </c>
      <c r="I76" s="25">
        <v>5.0286236627064529</v>
      </c>
      <c r="J76" s="25">
        <v>4.9172040496250364</v>
      </c>
      <c r="K76" s="25">
        <v>5.2550577419136486</v>
      </c>
      <c r="L76" s="25">
        <v>4.9040648757699481</v>
      </c>
      <c r="M76" s="25">
        <v>5.0088491236526442</v>
      </c>
      <c r="N76" s="25">
        <v>5.0383407710337886</v>
      </c>
      <c r="O76" s="25">
        <v>5.0009409178681228</v>
      </c>
      <c r="P76" s="25">
        <v>5.0588626068029736</v>
      </c>
      <c r="Q76" s="25">
        <v>4.8314250243807413</v>
      </c>
      <c r="R76" s="25">
        <v>4.9430051503179255</v>
      </c>
      <c r="S76" s="25">
        <v>5.0436751012237719</v>
      </c>
      <c r="T76" s="25">
        <v>5.0589919208154868</v>
      </c>
      <c r="U76" s="25">
        <v>5.080381364435075</v>
      </c>
      <c r="V76" s="25">
        <v>5.0169145794368424</v>
      </c>
      <c r="W76" s="25">
        <v>5.1883117746089775</v>
      </c>
      <c r="X76" s="25">
        <v>5.1186906090018578</v>
      </c>
      <c r="Y76" s="25">
        <v>4.9898000201372996</v>
      </c>
      <c r="Z76" s="25">
        <v>5.0319516727952491</v>
      </c>
      <c r="AA76" s="25">
        <v>5.0106776614435429</v>
      </c>
      <c r="AB76" s="25">
        <v>5.0835131308002159</v>
      </c>
      <c r="AC76" s="25">
        <v>4.93953119547544</v>
      </c>
      <c r="AD76" s="25">
        <v>4.9717368411390179</v>
      </c>
      <c r="AE76" s="25">
        <v>5.12826736978539</v>
      </c>
      <c r="AF76" s="25">
        <v>4.9235468869825914</v>
      </c>
      <c r="AG76" s="25">
        <v>4.9245955015007592</v>
      </c>
      <c r="AH76" s="25">
        <v>5.0721225723936518</v>
      </c>
      <c r="AI76" s="25">
        <v>5.0459033612241386</v>
      </c>
      <c r="AJ76" s="25">
        <v>4.9912755003065348</v>
      </c>
      <c r="AK76" s="25">
        <v>5.2742431161917036</v>
      </c>
      <c r="AL76" s="25">
        <v>5.0602861499479896</v>
      </c>
      <c r="AM76" s="25">
        <v>4.8768110422365094</v>
      </c>
      <c r="AN76" s="25">
        <v>4.9628141164671735</v>
      </c>
      <c r="AO76" s="25">
        <v>5.1964282278220919</v>
      </c>
      <c r="AP76" s="25">
        <v>5.0730829608181862</v>
      </c>
      <c r="AQ76" s="25">
        <v>5.0562865735506044</v>
      </c>
      <c r="AR76" s="25">
        <v>4.9813981727785075</v>
      </c>
      <c r="AS76" s="25">
        <v>5.0432930595766896</v>
      </c>
      <c r="AT76" s="25">
        <v>4.9922514462480878</v>
      </c>
      <c r="AU76" s="25">
        <v>5.1426177807207534</v>
      </c>
      <c r="AV76" s="25">
        <v>5.1204834846387888</v>
      </c>
      <c r="AW76" s="25">
        <v>4.9285955794674932</v>
      </c>
      <c r="AX76" s="25">
        <v>4.9032986713282716</v>
      </c>
      <c r="AY76" s="25">
        <v>5.2054789438594558</v>
      </c>
      <c r="AZ76" s="25">
        <v>4.981222831303489</v>
      </c>
      <c r="BA76" s="25">
        <v>5.0799642862477254</v>
      </c>
      <c r="BB76" s="25">
        <v>5.0165092718582907</v>
      </c>
      <c r="BC76" s="25">
        <v>5.062309497015625</v>
      </c>
      <c r="BD76" s="25">
        <v>4.9595240358996904</v>
      </c>
      <c r="BE76" s="25">
        <v>5.0244273613415009</v>
      </c>
      <c r="BF76" s="25">
        <v>4.8813279311985829</v>
      </c>
      <c r="BG76" s="25">
        <v>5.124256592220366</v>
      </c>
      <c r="BH76" s="25">
        <v>4.8795349845487053</v>
      </c>
      <c r="BI76" s="25">
        <v>4.8748090863765832</v>
      </c>
      <c r="BJ76" s="25">
        <v>4.7763237459950547</v>
      </c>
      <c r="BK76" s="25">
        <v>4.9084391502617777</v>
      </c>
      <c r="BL76" s="25">
        <v>5.0368328108620739</v>
      </c>
      <c r="BM76" s="25">
        <v>4.9708227771314952</v>
      </c>
      <c r="BN76" s="25">
        <v>4.9277705239789942</v>
      </c>
      <c r="BO76" s="25">
        <v>5.1751677183503366</v>
      </c>
      <c r="BP76" s="25">
        <v>5.0467667207856044</v>
      </c>
      <c r="BQ76" s="25">
        <v>4.8560378591243145</v>
      </c>
      <c r="BR76" s="25">
        <v>5.0930750620513381</v>
      </c>
      <c r="BS76" s="25">
        <v>4.9750966738652318</v>
      </c>
      <c r="BT76" s="25">
        <v>5.0058863547113051</v>
      </c>
      <c r="BU76" s="25">
        <v>5.0612201466053355</v>
      </c>
      <c r="BV76" s="25">
        <v>4.8492894989107693</v>
      </c>
      <c r="BW76" s="25">
        <v>5.0296322366219801</v>
      </c>
      <c r="BX76" s="25">
        <v>5.0203819481966034</v>
      </c>
      <c r="BY76" s="25">
        <v>4.9426311216024086</v>
      </c>
      <c r="BZ76" s="25">
        <v>5.0608626076482395</v>
      </c>
      <c r="CA76" s="25">
        <v>4.891728957680237</v>
      </c>
      <c r="CB76" s="25">
        <v>5.0366704579536652</v>
      </c>
      <c r="CC76" s="25">
        <v>5.0443098987382919</v>
      </c>
      <c r="CD76" s="25">
        <v>5.0652000965832862</v>
      </c>
      <c r="CE76" s="25">
        <v>4.9856042367541606</v>
      </c>
      <c r="CF76" s="25">
        <v>5.076767050097958</v>
      </c>
      <c r="CG76" s="25">
        <v>4.9568830037526022</v>
      </c>
      <c r="CH76" s="25">
        <v>5.15067950358078</v>
      </c>
      <c r="CI76" s="25">
        <v>5.130203525117051</v>
      </c>
      <c r="CJ76" s="25">
        <v>4.9551378572576628</v>
      </c>
      <c r="CK76" s="25">
        <v>4.9751571711236684</v>
      </c>
      <c r="CL76" s="25">
        <v>5.1466532059774961</v>
      </c>
      <c r="CM76" s="25">
        <v>5.191211618662277</v>
      </c>
      <c r="CN76" s="25">
        <v>5.0555048322029474</v>
      </c>
      <c r="CO76" s="25">
        <v>4.9164620449829775</v>
      </c>
      <c r="CP76" s="25">
        <v>4.7956986604074023</v>
      </c>
      <c r="CQ76" s="25">
        <v>4.8965594438135271</v>
      </c>
      <c r="CR76" s="25">
        <v>4.9178474842862956</v>
      </c>
      <c r="CS76" s="25">
        <v>4.9870646601349797</v>
      </c>
      <c r="CT76" s="25">
        <v>5.1211607278915743</v>
      </c>
      <c r="CU76" s="25">
        <v>4.8535741319416514</v>
      </c>
      <c r="CV76" s="25">
        <v>5.1118643203861645</v>
      </c>
      <c r="CW76" s="25">
        <v>4.9455519601001283</v>
      </c>
    </row>
    <row r="77" spans="1:101" x14ac:dyDescent="0.15">
      <c r="B77" s="25">
        <v>8.9053280738658707</v>
      </c>
      <c r="C77" s="25">
        <v>9.0765009841869713</v>
      </c>
      <c r="D77" s="25">
        <v>9.0282906824158466</v>
      </c>
      <c r="E77" s="25">
        <v>8.9998476400836385</v>
      </c>
      <c r="F77" s="25">
        <v>8.9990667820494785</v>
      </c>
      <c r="G77" s="25">
        <v>9.0691974463675056</v>
      </c>
      <c r="H77" s="25">
        <v>8.9345544625736064</v>
      </c>
      <c r="I77" s="25">
        <v>8.9866939009924849</v>
      </c>
      <c r="J77" s="25">
        <v>8.926787185813966</v>
      </c>
      <c r="K77" s="25">
        <v>9.0535308425315737</v>
      </c>
      <c r="L77" s="25">
        <v>8.99291082873218</v>
      </c>
      <c r="M77" s="25">
        <v>9.0123222111546504</v>
      </c>
      <c r="N77" s="25">
        <v>9.0214998959940331</v>
      </c>
      <c r="O77" s="25">
        <v>9.1196484164749858</v>
      </c>
      <c r="P77" s="25">
        <v>8.9053606680922552</v>
      </c>
      <c r="Q77" s="25">
        <v>9.0837146221667524</v>
      </c>
      <c r="R77" s="25">
        <v>8.9314949209132042</v>
      </c>
      <c r="S77" s="25">
        <v>9.0361605944923724</v>
      </c>
      <c r="T77" s="25">
        <v>8.9398076486087348</v>
      </c>
      <c r="U77" s="25">
        <v>9.0383509140789311</v>
      </c>
      <c r="V77" s="25">
        <v>9.0962926704099356</v>
      </c>
      <c r="W77" s="25">
        <v>9.1295572238736575</v>
      </c>
      <c r="X77" s="25">
        <v>8.8686144039002972</v>
      </c>
      <c r="Y77" s="25">
        <v>8.9893269408281711</v>
      </c>
      <c r="Z77" s="25">
        <v>8.9984401545542365</v>
      </c>
      <c r="AA77" s="25">
        <v>9.0102611903531447</v>
      </c>
      <c r="AB77" s="25">
        <v>8.9782708481366598</v>
      </c>
      <c r="AC77" s="25">
        <v>8.6807093968452591</v>
      </c>
      <c r="AD77" s="25">
        <v>9.0787377565323748</v>
      </c>
      <c r="AE77" s="25">
        <v>9.0228947701696995</v>
      </c>
      <c r="AF77" s="25">
        <v>9.0805233700028971</v>
      </c>
      <c r="AG77" s="25">
        <v>9.1144619582266877</v>
      </c>
      <c r="AH77" s="25">
        <v>8.9428948198274867</v>
      </c>
      <c r="AI77" s="25">
        <v>9.1043955076379994</v>
      </c>
      <c r="AJ77" s="25">
        <v>8.8447013700915935</v>
      </c>
      <c r="AK77" s="25">
        <v>8.9610187714533254</v>
      </c>
      <c r="AL77" s="25">
        <v>8.8986285855020935</v>
      </c>
      <c r="AM77" s="25">
        <v>8.9248407527661797</v>
      </c>
      <c r="AN77" s="25">
        <v>8.9488833533219108</v>
      </c>
      <c r="AO77" s="25">
        <v>9.0404108029128007</v>
      </c>
      <c r="AP77" s="25">
        <v>9.1342199217262046</v>
      </c>
      <c r="AQ77" s="25">
        <v>9.1103006061472662</v>
      </c>
      <c r="AR77" s="25">
        <v>9.0117601411636823</v>
      </c>
      <c r="AS77" s="25">
        <v>8.8922796846196679</v>
      </c>
      <c r="AT77" s="25">
        <v>9.1523043232637527</v>
      </c>
      <c r="AU77" s="25">
        <v>9.0625020194611245</v>
      </c>
      <c r="AV77" s="25">
        <v>8.9467242288537303</v>
      </c>
      <c r="AW77" s="25">
        <v>9.0055212871106249</v>
      </c>
      <c r="AX77" s="25">
        <v>9.0962882651967458</v>
      </c>
      <c r="AY77" s="25">
        <v>9.173130523158731</v>
      </c>
      <c r="AZ77" s="25">
        <v>8.9644496135427936</v>
      </c>
      <c r="BA77" s="25">
        <v>8.8156435975534571</v>
      </c>
      <c r="BB77" s="25">
        <v>8.6939029995043562</v>
      </c>
      <c r="BC77" s="25">
        <v>9.0063198499432637</v>
      </c>
      <c r="BD77" s="25">
        <v>9.0174783321034173</v>
      </c>
      <c r="BE77" s="25">
        <v>8.9926041146845002</v>
      </c>
      <c r="BF77" s="25">
        <v>8.8284412110664459</v>
      </c>
      <c r="BG77" s="25">
        <v>9.1338361771541425</v>
      </c>
      <c r="BH77" s="25">
        <v>9.1130177141934379</v>
      </c>
      <c r="BI77" s="25">
        <v>8.9577084106186504</v>
      </c>
      <c r="BJ77" s="25">
        <v>9.1099821619809465</v>
      </c>
      <c r="BK77" s="25">
        <v>8.9548747600197416</v>
      </c>
      <c r="BL77" s="25">
        <v>9.1792074259096434</v>
      </c>
      <c r="BM77" s="25">
        <v>9.038547629207871</v>
      </c>
      <c r="BN77" s="25">
        <v>8.9995857771392096</v>
      </c>
      <c r="BO77" s="25">
        <v>8.7804322174690963</v>
      </c>
      <c r="BP77" s="25">
        <v>9.0126874398274186</v>
      </c>
      <c r="BQ77" s="25">
        <v>8.8669090969313338</v>
      </c>
      <c r="BR77" s="25">
        <v>9.0564719980274848</v>
      </c>
      <c r="BS77" s="25">
        <v>9.0674435310962824</v>
      </c>
      <c r="BT77" s="25">
        <v>8.9671946904128141</v>
      </c>
      <c r="BU77" s="25">
        <v>9.0377545023245531</v>
      </c>
      <c r="BV77" s="25">
        <v>9.0191927911089529</v>
      </c>
      <c r="BW77" s="25">
        <v>9.1734304920758891</v>
      </c>
      <c r="BX77" s="25">
        <v>9.0650143118863884</v>
      </c>
      <c r="BY77" s="25">
        <v>9.0024711430576332</v>
      </c>
      <c r="BZ77" s="25">
        <v>8.985922138693887</v>
      </c>
      <c r="CA77" s="25">
        <v>9.0087377278930738</v>
      </c>
      <c r="CB77" s="25">
        <v>9.2144832637575309</v>
      </c>
      <c r="CC77" s="25">
        <v>9.2352887921208016</v>
      </c>
      <c r="CD77" s="25">
        <v>8.9581240759615515</v>
      </c>
      <c r="CE77" s="25">
        <v>8.9895450204831171</v>
      </c>
      <c r="CF77" s="25">
        <v>8.8886345008950158</v>
      </c>
      <c r="CG77" s="25">
        <v>8.9787205872061655</v>
      </c>
      <c r="CH77" s="25">
        <v>9.1662198036423437</v>
      </c>
      <c r="CI77" s="25">
        <v>9.0155745339206526</v>
      </c>
      <c r="CJ77" s="25">
        <v>8.8748592206676626</v>
      </c>
      <c r="CK77" s="25">
        <v>9.0774832617145638</v>
      </c>
      <c r="CL77" s="25">
        <v>9.1976165732739208</v>
      </c>
      <c r="CM77" s="25">
        <v>8.9691375695497761</v>
      </c>
      <c r="CN77" s="25">
        <v>9.0398215050139115</v>
      </c>
      <c r="CO77" s="25">
        <v>8.9412647480451461</v>
      </c>
      <c r="CP77" s="25">
        <v>9.007567751968276</v>
      </c>
      <c r="CQ77" s="25">
        <v>8.8421296150378073</v>
      </c>
      <c r="CR77" s="25">
        <v>8.9005034150234614</v>
      </c>
      <c r="CS77" s="25">
        <v>9.0323637835540449</v>
      </c>
      <c r="CT77" s="25">
        <v>9.011757283347503</v>
      </c>
      <c r="CU77" s="25">
        <v>9.151269255707664</v>
      </c>
      <c r="CV77" s="25">
        <v>9.0137276649256304</v>
      </c>
      <c r="CW77" s="25">
        <v>8.8796114999755336</v>
      </c>
    </row>
    <row r="79" spans="1:101" x14ac:dyDescent="0.15">
      <c r="A79" s="5" t="s">
        <v>78</v>
      </c>
      <c r="B79" s="70">
        <f>SUMPRODUCT($C$6:$C$16,B34:B44)/$C$21</f>
        <v>0</v>
      </c>
      <c r="C79" s="70">
        <f t="shared" ref="C79:BN79" si="9">SUMPRODUCT($C$6:$C$16,C34:C44)/$C$21</f>
        <v>0</v>
      </c>
      <c r="D79" s="70">
        <f t="shared" si="9"/>
        <v>0</v>
      </c>
      <c r="E79" s="70">
        <f t="shared" si="9"/>
        <v>0</v>
      </c>
      <c r="F79" s="70">
        <f t="shared" si="9"/>
        <v>0</v>
      </c>
      <c r="G79" s="70">
        <f t="shared" si="9"/>
        <v>0</v>
      </c>
      <c r="H79" s="70">
        <f t="shared" si="9"/>
        <v>0</v>
      </c>
      <c r="I79" s="70">
        <f t="shared" si="9"/>
        <v>0</v>
      </c>
      <c r="J79" s="70">
        <f t="shared" si="9"/>
        <v>0</v>
      </c>
      <c r="K79" s="70">
        <f t="shared" si="9"/>
        <v>0</v>
      </c>
      <c r="L79" s="70">
        <f t="shared" si="9"/>
        <v>0</v>
      </c>
      <c r="M79" s="70">
        <f t="shared" si="9"/>
        <v>0</v>
      </c>
      <c r="N79" s="70">
        <f t="shared" si="9"/>
        <v>0</v>
      </c>
      <c r="O79" s="70">
        <f t="shared" si="9"/>
        <v>0</v>
      </c>
      <c r="P79" s="70">
        <f t="shared" si="9"/>
        <v>0</v>
      </c>
      <c r="Q79" s="70">
        <f t="shared" si="9"/>
        <v>0</v>
      </c>
      <c r="R79" s="70">
        <f t="shared" si="9"/>
        <v>0</v>
      </c>
      <c r="S79" s="70">
        <f t="shared" si="9"/>
        <v>0</v>
      </c>
      <c r="T79" s="70">
        <f t="shared" si="9"/>
        <v>0</v>
      </c>
      <c r="U79" s="70">
        <f t="shared" si="9"/>
        <v>0</v>
      </c>
      <c r="V79" s="70">
        <f t="shared" si="9"/>
        <v>0</v>
      </c>
      <c r="W79" s="70">
        <f t="shared" si="9"/>
        <v>0</v>
      </c>
      <c r="X79" s="70">
        <f t="shared" si="9"/>
        <v>0</v>
      </c>
      <c r="Y79" s="70">
        <f t="shared" si="9"/>
        <v>0</v>
      </c>
      <c r="Z79" s="70">
        <f t="shared" si="9"/>
        <v>0</v>
      </c>
      <c r="AA79" s="70">
        <f t="shared" si="9"/>
        <v>0</v>
      </c>
      <c r="AB79" s="70">
        <f t="shared" si="9"/>
        <v>0</v>
      </c>
      <c r="AC79" s="70">
        <f t="shared" si="9"/>
        <v>0</v>
      </c>
      <c r="AD79" s="70">
        <f t="shared" si="9"/>
        <v>0</v>
      </c>
      <c r="AE79" s="70">
        <f t="shared" si="9"/>
        <v>0</v>
      </c>
      <c r="AF79" s="70">
        <f t="shared" si="9"/>
        <v>0</v>
      </c>
      <c r="AG79" s="70">
        <f t="shared" si="9"/>
        <v>0</v>
      </c>
      <c r="AH79" s="70">
        <f t="shared" si="9"/>
        <v>0</v>
      </c>
      <c r="AI79" s="70">
        <f t="shared" si="9"/>
        <v>0</v>
      </c>
      <c r="AJ79" s="70">
        <f t="shared" si="9"/>
        <v>0</v>
      </c>
      <c r="AK79" s="70">
        <f t="shared" si="9"/>
        <v>0</v>
      </c>
      <c r="AL79" s="70">
        <f t="shared" si="9"/>
        <v>0</v>
      </c>
      <c r="AM79" s="70">
        <f t="shared" si="9"/>
        <v>0</v>
      </c>
      <c r="AN79" s="70">
        <f t="shared" si="9"/>
        <v>0</v>
      </c>
      <c r="AO79" s="70">
        <f t="shared" si="9"/>
        <v>0</v>
      </c>
      <c r="AP79" s="70">
        <f t="shared" si="9"/>
        <v>0</v>
      </c>
      <c r="AQ79" s="70">
        <f t="shared" si="9"/>
        <v>0</v>
      </c>
      <c r="AR79" s="70">
        <f t="shared" si="9"/>
        <v>0</v>
      </c>
      <c r="AS79" s="70">
        <f t="shared" si="9"/>
        <v>0</v>
      </c>
      <c r="AT79" s="70">
        <f t="shared" si="9"/>
        <v>0</v>
      </c>
      <c r="AU79" s="70">
        <f t="shared" si="9"/>
        <v>0</v>
      </c>
      <c r="AV79" s="70">
        <f t="shared" si="9"/>
        <v>0</v>
      </c>
      <c r="AW79" s="70">
        <f t="shared" si="9"/>
        <v>0</v>
      </c>
      <c r="AX79" s="70">
        <f t="shared" si="9"/>
        <v>0</v>
      </c>
      <c r="AY79" s="70">
        <f t="shared" si="9"/>
        <v>0</v>
      </c>
      <c r="AZ79" s="70">
        <f t="shared" si="9"/>
        <v>0</v>
      </c>
      <c r="BA79" s="70">
        <f t="shared" si="9"/>
        <v>0</v>
      </c>
      <c r="BB79" s="70">
        <f t="shared" si="9"/>
        <v>0</v>
      </c>
      <c r="BC79" s="70">
        <f t="shared" si="9"/>
        <v>0</v>
      </c>
      <c r="BD79" s="70">
        <f t="shared" si="9"/>
        <v>0</v>
      </c>
      <c r="BE79" s="70">
        <f t="shared" si="9"/>
        <v>0</v>
      </c>
      <c r="BF79" s="70">
        <f t="shared" si="9"/>
        <v>0</v>
      </c>
      <c r="BG79" s="70">
        <f t="shared" si="9"/>
        <v>0</v>
      </c>
      <c r="BH79" s="70">
        <f t="shared" si="9"/>
        <v>0</v>
      </c>
      <c r="BI79" s="70">
        <f t="shared" si="9"/>
        <v>0</v>
      </c>
      <c r="BJ79" s="70">
        <f t="shared" si="9"/>
        <v>0</v>
      </c>
      <c r="BK79" s="70">
        <f t="shared" si="9"/>
        <v>0</v>
      </c>
      <c r="BL79" s="70">
        <f t="shared" si="9"/>
        <v>0</v>
      </c>
      <c r="BM79" s="70">
        <f t="shared" si="9"/>
        <v>0</v>
      </c>
      <c r="BN79" s="70">
        <f t="shared" si="9"/>
        <v>0</v>
      </c>
      <c r="BO79" s="70">
        <f t="shared" ref="BO79:CV79" si="10">SUMPRODUCT($C$6:$C$16,BO34:BO44)/$C$21</f>
        <v>0</v>
      </c>
      <c r="BP79" s="70">
        <f t="shared" si="10"/>
        <v>0</v>
      </c>
      <c r="BQ79" s="70">
        <f t="shared" si="10"/>
        <v>0</v>
      </c>
      <c r="BR79" s="70">
        <f t="shared" si="10"/>
        <v>0</v>
      </c>
      <c r="BS79" s="70">
        <f t="shared" si="10"/>
        <v>0</v>
      </c>
      <c r="BT79" s="70">
        <f t="shared" si="10"/>
        <v>0</v>
      </c>
      <c r="BU79" s="70">
        <f t="shared" si="10"/>
        <v>0</v>
      </c>
      <c r="BV79" s="70">
        <f t="shared" si="10"/>
        <v>0</v>
      </c>
      <c r="BW79" s="70">
        <f t="shared" si="10"/>
        <v>0</v>
      </c>
      <c r="BX79" s="70">
        <f t="shared" si="10"/>
        <v>0</v>
      </c>
      <c r="BY79" s="70">
        <f t="shared" si="10"/>
        <v>0</v>
      </c>
      <c r="BZ79" s="70">
        <f t="shared" si="10"/>
        <v>0</v>
      </c>
      <c r="CA79" s="70">
        <f t="shared" si="10"/>
        <v>0</v>
      </c>
      <c r="CB79" s="70">
        <f t="shared" si="10"/>
        <v>0</v>
      </c>
      <c r="CC79" s="70">
        <f t="shared" si="10"/>
        <v>0</v>
      </c>
      <c r="CD79" s="70">
        <f t="shared" si="10"/>
        <v>0</v>
      </c>
      <c r="CE79" s="70">
        <f t="shared" si="10"/>
        <v>0</v>
      </c>
      <c r="CF79" s="70">
        <f t="shared" si="10"/>
        <v>0</v>
      </c>
      <c r="CG79" s="70">
        <f t="shared" si="10"/>
        <v>0</v>
      </c>
      <c r="CH79" s="70">
        <f t="shared" si="10"/>
        <v>0</v>
      </c>
      <c r="CI79" s="70">
        <f t="shared" si="10"/>
        <v>0</v>
      </c>
      <c r="CJ79" s="70">
        <f t="shared" si="10"/>
        <v>0</v>
      </c>
      <c r="CK79" s="70">
        <f t="shared" si="10"/>
        <v>0</v>
      </c>
      <c r="CL79" s="70">
        <f t="shared" si="10"/>
        <v>0</v>
      </c>
      <c r="CM79" s="70">
        <f t="shared" si="10"/>
        <v>0</v>
      </c>
      <c r="CN79" s="70">
        <f t="shared" si="10"/>
        <v>0</v>
      </c>
      <c r="CO79" s="70">
        <f t="shared" si="10"/>
        <v>0</v>
      </c>
      <c r="CP79" s="70">
        <f t="shared" si="10"/>
        <v>0</v>
      </c>
      <c r="CQ79" s="70">
        <f t="shared" si="10"/>
        <v>0</v>
      </c>
      <c r="CR79" s="70">
        <f t="shared" si="10"/>
        <v>0</v>
      </c>
      <c r="CS79" s="70">
        <f t="shared" si="10"/>
        <v>0</v>
      </c>
      <c r="CT79" s="70">
        <f t="shared" si="10"/>
        <v>0</v>
      </c>
      <c r="CU79" s="70">
        <f t="shared" si="10"/>
        <v>0</v>
      </c>
      <c r="CV79" s="70">
        <f t="shared" si="10"/>
        <v>0</v>
      </c>
      <c r="CW79" s="70">
        <f t="shared" ref="CW79" si="11">SUMPRODUCT($C$6:$C$16,CW34:CW44)/$C$21</f>
        <v>0</v>
      </c>
    </row>
    <row r="80" spans="1:101" x14ac:dyDescent="0.15">
      <c r="A80" s="5" t="s">
        <v>79</v>
      </c>
      <c r="B80" s="70">
        <f>SUMPRODUCT($D$6:$D$16,B34:B44)/$D$21</f>
        <v>0</v>
      </c>
      <c r="C80" s="70">
        <f t="shared" ref="C80:BN80" si="12">SUMPRODUCT($D$6:$D$16,C34:C44)/$D$21</f>
        <v>0</v>
      </c>
      <c r="D80" s="70">
        <f t="shared" si="12"/>
        <v>0</v>
      </c>
      <c r="E80" s="70">
        <f t="shared" si="12"/>
        <v>0</v>
      </c>
      <c r="F80" s="70">
        <f t="shared" si="12"/>
        <v>0</v>
      </c>
      <c r="G80" s="70">
        <f t="shared" si="12"/>
        <v>0</v>
      </c>
      <c r="H80" s="70">
        <f t="shared" si="12"/>
        <v>0</v>
      </c>
      <c r="I80" s="70">
        <f t="shared" si="12"/>
        <v>0</v>
      </c>
      <c r="J80" s="70">
        <f t="shared" si="12"/>
        <v>0</v>
      </c>
      <c r="K80" s="70">
        <f t="shared" si="12"/>
        <v>0</v>
      </c>
      <c r="L80" s="70">
        <f t="shared" si="12"/>
        <v>0</v>
      </c>
      <c r="M80" s="70">
        <f t="shared" si="12"/>
        <v>0</v>
      </c>
      <c r="N80" s="70">
        <f t="shared" si="12"/>
        <v>0</v>
      </c>
      <c r="O80" s="70">
        <f t="shared" si="12"/>
        <v>0</v>
      </c>
      <c r="P80" s="70">
        <f t="shared" si="12"/>
        <v>0</v>
      </c>
      <c r="Q80" s="70">
        <f t="shared" si="12"/>
        <v>0</v>
      </c>
      <c r="R80" s="70">
        <f t="shared" si="12"/>
        <v>0</v>
      </c>
      <c r="S80" s="70">
        <f t="shared" si="12"/>
        <v>0</v>
      </c>
      <c r="T80" s="70">
        <f t="shared" si="12"/>
        <v>0</v>
      </c>
      <c r="U80" s="70">
        <f t="shared" si="12"/>
        <v>0</v>
      </c>
      <c r="V80" s="70">
        <f t="shared" si="12"/>
        <v>0</v>
      </c>
      <c r="W80" s="70">
        <f t="shared" si="12"/>
        <v>0</v>
      </c>
      <c r="X80" s="70">
        <f t="shared" si="12"/>
        <v>0</v>
      </c>
      <c r="Y80" s="70">
        <f t="shared" si="12"/>
        <v>0</v>
      </c>
      <c r="Z80" s="70">
        <f t="shared" si="12"/>
        <v>0</v>
      </c>
      <c r="AA80" s="70">
        <f t="shared" si="12"/>
        <v>0</v>
      </c>
      <c r="AB80" s="70">
        <f t="shared" si="12"/>
        <v>0</v>
      </c>
      <c r="AC80" s="70">
        <f t="shared" si="12"/>
        <v>0</v>
      </c>
      <c r="AD80" s="70">
        <f t="shared" si="12"/>
        <v>0</v>
      </c>
      <c r="AE80" s="70">
        <f t="shared" si="12"/>
        <v>0</v>
      </c>
      <c r="AF80" s="70">
        <f t="shared" si="12"/>
        <v>0</v>
      </c>
      <c r="AG80" s="70">
        <f t="shared" si="12"/>
        <v>0</v>
      </c>
      <c r="AH80" s="70">
        <f t="shared" si="12"/>
        <v>0</v>
      </c>
      <c r="AI80" s="70">
        <f t="shared" si="12"/>
        <v>0</v>
      </c>
      <c r="AJ80" s="70">
        <f t="shared" si="12"/>
        <v>0</v>
      </c>
      <c r="AK80" s="70">
        <f t="shared" si="12"/>
        <v>0</v>
      </c>
      <c r="AL80" s="70">
        <f t="shared" si="12"/>
        <v>0</v>
      </c>
      <c r="AM80" s="70">
        <f t="shared" si="12"/>
        <v>0</v>
      </c>
      <c r="AN80" s="70">
        <f t="shared" si="12"/>
        <v>0</v>
      </c>
      <c r="AO80" s="70">
        <f t="shared" si="12"/>
        <v>0</v>
      </c>
      <c r="AP80" s="70">
        <f t="shared" si="12"/>
        <v>0</v>
      </c>
      <c r="AQ80" s="70">
        <f t="shared" si="12"/>
        <v>0</v>
      </c>
      <c r="AR80" s="70">
        <f t="shared" si="12"/>
        <v>0</v>
      </c>
      <c r="AS80" s="70">
        <f t="shared" si="12"/>
        <v>0</v>
      </c>
      <c r="AT80" s="70">
        <f t="shared" si="12"/>
        <v>0</v>
      </c>
      <c r="AU80" s="70">
        <f t="shared" si="12"/>
        <v>0</v>
      </c>
      <c r="AV80" s="70">
        <f t="shared" si="12"/>
        <v>0</v>
      </c>
      <c r="AW80" s="70">
        <f t="shared" si="12"/>
        <v>0</v>
      </c>
      <c r="AX80" s="70">
        <f t="shared" si="12"/>
        <v>0</v>
      </c>
      <c r="AY80" s="70">
        <f t="shared" si="12"/>
        <v>0</v>
      </c>
      <c r="AZ80" s="70">
        <f t="shared" si="12"/>
        <v>0</v>
      </c>
      <c r="BA80" s="70">
        <f t="shared" si="12"/>
        <v>0</v>
      </c>
      <c r="BB80" s="70">
        <f t="shared" si="12"/>
        <v>0</v>
      </c>
      <c r="BC80" s="70">
        <f t="shared" si="12"/>
        <v>0</v>
      </c>
      <c r="BD80" s="70">
        <f t="shared" si="12"/>
        <v>0</v>
      </c>
      <c r="BE80" s="70">
        <f t="shared" si="12"/>
        <v>0</v>
      </c>
      <c r="BF80" s="70">
        <f t="shared" si="12"/>
        <v>0</v>
      </c>
      <c r="BG80" s="70">
        <f t="shared" si="12"/>
        <v>0</v>
      </c>
      <c r="BH80" s="70">
        <f t="shared" si="12"/>
        <v>0</v>
      </c>
      <c r="BI80" s="70">
        <f t="shared" si="12"/>
        <v>0</v>
      </c>
      <c r="BJ80" s="70">
        <f t="shared" si="12"/>
        <v>0</v>
      </c>
      <c r="BK80" s="70">
        <f t="shared" si="12"/>
        <v>0</v>
      </c>
      <c r="BL80" s="70">
        <f t="shared" si="12"/>
        <v>0</v>
      </c>
      <c r="BM80" s="70">
        <f t="shared" si="12"/>
        <v>0</v>
      </c>
      <c r="BN80" s="70">
        <f t="shared" si="12"/>
        <v>0</v>
      </c>
      <c r="BO80" s="70">
        <f t="shared" ref="BO80:CV80" si="13">SUMPRODUCT($D$6:$D$16,BO34:BO44)/$D$21</f>
        <v>0</v>
      </c>
      <c r="BP80" s="70">
        <f t="shared" si="13"/>
        <v>0</v>
      </c>
      <c r="BQ80" s="70">
        <f t="shared" si="13"/>
        <v>0</v>
      </c>
      <c r="BR80" s="70">
        <f t="shared" si="13"/>
        <v>0</v>
      </c>
      <c r="BS80" s="70">
        <f t="shared" si="13"/>
        <v>0</v>
      </c>
      <c r="BT80" s="70">
        <f t="shared" si="13"/>
        <v>0</v>
      </c>
      <c r="BU80" s="70">
        <f t="shared" si="13"/>
        <v>0</v>
      </c>
      <c r="BV80" s="70">
        <f t="shared" si="13"/>
        <v>0</v>
      </c>
      <c r="BW80" s="70">
        <f t="shared" si="13"/>
        <v>0</v>
      </c>
      <c r="BX80" s="70">
        <f t="shared" si="13"/>
        <v>0</v>
      </c>
      <c r="BY80" s="70">
        <f t="shared" si="13"/>
        <v>0</v>
      </c>
      <c r="BZ80" s="70">
        <f t="shared" si="13"/>
        <v>0</v>
      </c>
      <c r="CA80" s="70">
        <f t="shared" si="13"/>
        <v>0</v>
      </c>
      <c r="CB80" s="70">
        <f t="shared" si="13"/>
        <v>0</v>
      </c>
      <c r="CC80" s="70">
        <f t="shared" si="13"/>
        <v>0</v>
      </c>
      <c r="CD80" s="70">
        <f t="shared" si="13"/>
        <v>0</v>
      </c>
      <c r="CE80" s="70">
        <f t="shared" si="13"/>
        <v>0</v>
      </c>
      <c r="CF80" s="70">
        <f t="shared" si="13"/>
        <v>0</v>
      </c>
      <c r="CG80" s="70">
        <f t="shared" si="13"/>
        <v>0</v>
      </c>
      <c r="CH80" s="70">
        <f t="shared" si="13"/>
        <v>0</v>
      </c>
      <c r="CI80" s="70">
        <f t="shared" si="13"/>
        <v>0</v>
      </c>
      <c r="CJ80" s="70">
        <f t="shared" si="13"/>
        <v>0</v>
      </c>
      <c r="CK80" s="70">
        <f t="shared" si="13"/>
        <v>0</v>
      </c>
      <c r="CL80" s="70">
        <f t="shared" si="13"/>
        <v>0</v>
      </c>
      <c r="CM80" s="70">
        <f t="shared" si="13"/>
        <v>0</v>
      </c>
      <c r="CN80" s="70">
        <f t="shared" si="13"/>
        <v>0</v>
      </c>
      <c r="CO80" s="70">
        <f t="shared" si="13"/>
        <v>0</v>
      </c>
      <c r="CP80" s="70">
        <f t="shared" si="13"/>
        <v>0</v>
      </c>
      <c r="CQ80" s="70">
        <f t="shared" si="13"/>
        <v>0</v>
      </c>
      <c r="CR80" s="70">
        <f t="shared" si="13"/>
        <v>0</v>
      </c>
      <c r="CS80" s="70">
        <f t="shared" si="13"/>
        <v>0</v>
      </c>
      <c r="CT80" s="70">
        <f t="shared" si="13"/>
        <v>0</v>
      </c>
      <c r="CU80" s="70">
        <f t="shared" si="13"/>
        <v>0</v>
      </c>
      <c r="CV80" s="70">
        <f t="shared" si="13"/>
        <v>0</v>
      </c>
      <c r="CW80" s="70">
        <f t="shared" ref="CW80" si="14">SUMPRODUCT($D$6:$D$16,CW34:CW44)/$D$21</f>
        <v>0</v>
      </c>
    </row>
    <row r="81" spans="1:101" x14ac:dyDescent="0.15">
      <c r="A81" s="5" t="s">
        <v>80</v>
      </c>
      <c r="B81" s="70">
        <f>SUMPRODUCT($E$6:$E$16,B34:B44)/$E$21</f>
        <v>0</v>
      </c>
      <c r="C81" s="70">
        <f t="shared" ref="C81:BN81" si="15">SUMPRODUCT($E$6:$E$16,C34:C44)/$E$21</f>
        <v>0</v>
      </c>
      <c r="D81" s="70">
        <f t="shared" si="15"/>
        <v>0</v>
      </c>
      <c r="E81" s="70">
        <f t="shared" si="15"/>
        <v>0</v>
      </c>
      <c r="F81" s="70">
        <f t="shared" si="15"/>
        <v>0</v>
      </c>
      <c r="G81" s="70">
        <f t="shared" si="15"/>
        <v>0</v>
      </c>
      <c r="H81" s="70">
        <f t="shared" si="15"/>
        <v>0</v>
      </c>
      <c r="I81" s="70">
        <f t="shared" si="15"/>
        <v>0</v>
      </c>
      <c r="J81" s="70">
        <f t="shared" si="15"/>
        <v>0</v>
      </c>
      <c r="K81" s="70">
        <f t="shared" si="15"/>
        <v>0</v>
      </c>
      <c r="L81" s="70">
        <f t="shared" si="15"/>
        <v>0</v>
      </c>
      <c r="M81" s="70">
        <f t="shared" si="15"/>
        <v>0</v>
      </c>
      <c r="N81" s="70">
        <f t="shared" si="15"/>
        <v>0</v>
      </c>
      <c r="O81" s="70">
        <f t="shared" si="15"/>
        <v>0</v>
      </c>
      <c r="P81" s="70">
        <f t="shared" si="15"/>
        <v>0</v>
      </c>
      <c r="Q81" s="70">
        <f t="shared" si="15"/>
        <v>0</v>
      </c>
      <c r="R81" s="70">
        <f t="shared" si="15"/>
        <v>0</v>
      </c>
      <c r="S81" s="70">
        <f t="shared" si="15"/>
        <v>0</v>
      </c>
      <c r="T81" s="70">
        <f t="shared" si="15"/>
        <v>0</v>
      </c>
      <c r="U81" s="70">
        <f t="shared" si="15"/>
        <v>0</v>
      </c>
      <c r="V81" s="70">
        <f t="shared" si="15"/>
        <v>0</v>
      </c>
      <c r="W81" s="70">
        <f t="shared" si="15"/>
        <v>0</v>
      </c>
      <c r="X81" s="70">
        <f t="shared" si="15"/>
        <v>0</v>
      </c>
      <c r="Y81" s="70">
        <f t="shared" si="15"/>
        <v>0</v>
      </c>
      <c r="Z81" s="70">
        <f t="shared" si="15"/>
        <v>0</v>
      </c>
      <c r="AA81" s="70">
        <f t="shared" si="15"/>
        <v>0</v>
      </c>
      <c r="AB81" s="70">
        <f t="shared" si="15"/>
        <v>0</v>
      </c>
      <c r="AC81" s="70">
        <f t="shared" si="15"/>
        <v>0</v>
      </c>
      <c r="AD81" s="70">
        <f t="shared" si="15"/>
        <v>0</v>
      </c>
      <c r="AE81" s="70">
        <f t="shared" si="15"/>
        <v>0</v>
      </c>
      <c r="AF81" s="70">
        <f t="shared" si="15"/>
        <v>0</v>
      </c>
      <c r="AG81" s="70">
        <f t="shared" si="15"/>
        <v>0</v>
      </c>
      <c r="AH81" s="70">
        <f t="shared" si="15"/>
        <v>0</v>
      </c>
      <c r="AI81" s="70">
        <f t="shared" si="15"/>
        <v>0</v>
      </c>
      <c r="AJ81" s="70">
        <f t="shared" si="15"/>
        <v>0</v>
      </c>
      <c r="AK81" s="70">
        <f t="shared" si="15"/>
        <v>0</v>
      </c>
      <c r="AL81" s="70">
        <f t="shared" si="15"/>
        <v>0</v>
      </c>
      <c r="AM81" s="70">
        <f t="shared" si="15"/>
        <v>0</v>
      </c>
      <c r="AN81" s="70">
        <f t="shared" si="15"/>
        <v>0</v>
      </c>
      <c r="AO81" s="70">
        <f t="shared" si="15"/>
        <v>0</v>
      </c>
      <c r="AP81" s="70">
        <f t="shared" si="15"/>
        <v>0</v>
      </c>
      <c r="AQ81" s="70">
        <f t="shared" si="15"/>
        <v>0</v>
      </c>
      <c r="AR81" s="70">
        <f t="shared" si="15"/>
        <v>0</v>
      </c>
      <c r="AS81" s="70">
        <f t="shared" si="15"/>
        <v>0</v>
      </c>
      <c r="AT81" s="70">
        <f t="shared" si="15"/>
        <v>0</v>
      </c>
      <c r="AU81" s="70">
        <f t="shared" si="15"/>
        <v>0</v>
      </c>
      <c r="AV81" s="70">
        <f t="shared" si="15"/>
        <v>0</v>
      </c>
      <c r="AW81" s="70">
        <f t="shared" si="15"/>
        <v>0</v>
      </c>
      <c r="AX81" s="70">
        <f t="shared" si="15"/>
        <v>0</v>
      </c>
      <c r="AY81" s="70">
        <f t="shared" si="15"/>
        <v>0</v>
      </c>
      <c r="AZ81" s="70">
        <f t="shared" si="15"/>
        <v>0</v>
      </c>
      <c r="BA81" s="70">
        <f t="shared" si="15"/>
        <v>0</v>
      </c>
      <c r="BB81" s="70">
        <f t="shared" si="15"/>
        <v>0</v>
      </c>
      <c r="BC81" s="70">
        <f t="shared" si="15"/>
        <v>0</v>
      </c>
      <c r="BD81" s="70">
        <f t="shared" si="15"/>
        <v>0</v>
      </c>
      <c r="BE81" s="70">
        <f t="shared" si="15"/>
        <v>0</v>
      </c>
      <c r="BF81" s="70">
        <f t="shared" si="15"/>
        <v>0</v>
      </c>
      <c r="BG81" s="70">
        <f t="shared" si="15"/>
        <v>0</v>
      </c>
      <c r="BH81" s="70">
        <f t="shared" si="15"/>
        <v>0</v>
      </c>
      <c r="BI81" s="70">
        <f t="shared" si="15"/>
        <v>0</v>
      </c>
      <c r="BJ81" s="70">
        <f t="shared" si="15"/>
        <v>0</v>
      </c>
      <c r="BK81" s="70">
        <f t="shared" si="15"/>
        <v>0</v>
      </c>
      <c r="BL81" s="70">
        <f t="shared" si="15"/>
        <v>0</v>
      </c>
      <c r="BM81" s="70">
        <f t="shared" si="15"/>
        <v>0</v>
      </c>
      <c r="BN81" s="70">
        <f t="shared" si="15"/>
        <v>0</v>
      </c>
      <c r="BO81" s="70">
        <f t="shared" ref="BO81:CV81" si="16">SUMPRODUCT($E$6:$E$16,BO34:BO44)/$E$21</f>
        <v>0</v>
      </c>
      <c r="BP81" s="70">
        <f t="shared" si="16"/>
        <v>0</v>
      </c>
      <c r="BQ81" s="70">
        <f t="shared" si="16"/>
        <v>0</v>
      </c>
      <c r="BR81" s="70">
        <f t="shared" si="16"/>
        <v>0</v>
      </c>
      <c r="BS81" s="70">
        <f t="shared" si="16"/>
        <v>0</v>
      </c>
      <c r="BT81" s="70">
        <f t="shared" si="16"/>
        <v>0</v>
      </c>
      <c r="BU81" s="70">
        <f t="shared" si="16"/>
        <v>0</v>
      </c>
      <c r="BV81" s="70">
        <f t="shared" si="16"/>
        <v>0</v>
      </c>
      <c r="BW81" s="70">
        <f t="shared" si="16"/>
        <v>0</v>
      </c>
      <c r="BX81" s="70">
        <f t="shared" si="16"/>
        <v>0</v>
      </c>
      <c r="BY81" s="70">
        <f t="shared" si="16"/>
        <v>0</v>
      </c>
      <c r="BZ81" s="70">
        <f t="shared" si="16"/>
        <v>0</v>
      </c>
      <c r="CA81" s="70">
        <f t="shared" si="16"/>
        <v>0</v>
      </c>
      <c r="CB81" s="70">
        <f t="shared" si="16"/>
        <v>0</v>
      </c>
      <c r="CC81" s="70">
        <f t="shared" si="16"/>
        <v>0</v>
      </c>
      <c r="CD81" s="70">
        <f t="shared" si="16"/>
        <v>0</v>
      </c>
      <c r="CE81" s="70">
        <f t="shared" si="16"/>
        <v>0</v>
      </c>
      <c r="CF81" s="70">
        <f t="shared" si="16"/>
        <v>0</v>
      </c>
      <c r="CG81" s="70">
        <f t="shared" si="16"/>
        <v>0</v>
      </c>
      <c r="CH81" s="70">
        <f t="shared" si="16"/>
        <v>0</v>
      </c>
      <c r="CI81" s="70">
        <f t="shared" si="16"/>
        <v>0</v>
      </c>
      <c r="CJ81" s="70">
        <f t="shared" si="16"/>
        <v>0</v>
      </c>
      <c r="CK81" s="70">
        <f t="shared" si="16"/>
        <v>0</v>
      </c>
      <c r="CL81" s="70">
        <f t="shared" si="16"/>
        <v>0</v>
      </c>
      <c r="CM81" s="70">
        <f t="shared" si="16"/>
        <v>0</v>
      </c>
      <c r="CN81" s="70">
        <f t="shared" si="16"/>
        <v>0</v>
      </c>
      <c r="CO81" s="70">
        <f t="shared" si="16"/>
        <v>0</v>
      </c>
      <c r="CP81" s="70">
        <f t="shared" si="16"/>
        <v>0</v>
      </c>
      <c r="CQ81" s="70">
        <f t="shared" si="16"/>
        <v>0</v>
      </c>
      <c r="CR81" s="70">
        <f t="shared" si="16"/>
        <v>0</v>
      </c>
      <c r="CS81" s="70">
        <f t="shared" si="16"/>
        <v>0</v>
      </c>
      <c r="CT81" s="70">
        <f t="shared" si="16"/>
        <v>0</v>
      </c>
      <c r="CU81" s="70">
        <f t="shared" si="16"/>
        <v>0</v>
      </c>
      <c r="CV81" s="70">
        <f t="shared" si="16"/>
        <v>0</v>
      </c>
      <c r="CW81" s="70">
        <f t="shared" ref="CW81" si="17">SUMPRODUCT($E$6:$E$16,CW34:CW44)/$E$21</f>
        <v>0</v>
      </c>
    </row>
    <row r="82" spans="1:101" x14ac:dyDescent="0.15">
      <c r="A82" s="5"/>
      <c r="B82" s="70"/>
      <c r="C82" s="70"/>
      <c r="D82" s="70"/>
      <c r="E82" s="70"/>
      <c r="F82" s="70"/>
      <c r="G82" s="70"/>
      <c r="H82" s="70"/>
      <c r="I82" s="70"/>
      <c r="J82" s="70"/>
      <c r="K82" s="70"/>
      <c r="L82" s="70"/>
      <c r="M82" s="70"/>
      <c r="N82" s="70"/>
      <c r="O82" s="70"/>
      <c r="P82" s="70"/>
      <c r="Q82" s="70"/>
      <c r="R82" s="70"/>
      <c r="S82" s="70"/>
      <c r="T82" s="70"/>
      <c r="U82" s="70"/>
      <c r="V82" s="70"/>
      <c r="W82" s="70"/>
      <c r="X82" s="70"/>
      <c r="Y82" s="70"/>
      <c r="Z82" s="70"/>
      <c r="AA82" s="70"/>
      <c r="AB82" s="70"/>
      <c r="AC82" s="70"/>
      <c r="AD82" s="70"/>
      <c r="AE82" s="70"/>
      <c r="AF82" s="70"/>
      <c r="AG82" s="70"/>
      <c r="AH82" s="70"/>
      <c r="AI82" s="70"/>
      <c r="AJ82" s="70"/>
      <c r="AK82" s="70"/>
      <c r="AL82" s="70"/>
      <c r="AM82" s="70"/>
      <c r="AN82" s="70"/>
      <c r="AO82" s="70"/>
      <c r="AP82" s="70"/>
      <c r="AQ82" s="70"/>
      <c r="AR82" s="70"/>
      <c r="AS82" s="70"/>
      <c r="AT82" s="70"/>
      <c r="AU82" s="70"/>
      <c r="AV82" s="70"/>
      <c r="AW82" s="70"/>
      <c r="AX82" s="70"/>
      <c r="AY82" s="70"/>
      <c r="AZ82" s="70"/>
      <c r="BA82" s="70"/>
      <c r="BB82" s="70"/>
      <c r="BC82" s="70"/>
      <c r="BD82" s="70"/>
      <c r="BE82" s="70"/>
      <c r="BF82" s="70"/>
      <c r="BG82" s="70"/>
      <c r="BH82" s="70"/>
      <c r="BI82" s="70"/>
      <c r="BJ82" s="70"/>
      <c r="BK82" s="70"/>
      <c r="BL82" s="70"/>
      <c r="BM82" s="70"/>
      <c r="BN82" s="70"/>
      <c r="BO82" s="70"/>
      <c r="BP82" s="70"/>
      <c r="BQ82" s="70"/>
      <c r="BR82" s="70"/>
      <c r="BS82" s="70"/>
      <c r="BT82" s="70"/>
      <c r="BU82" s="70"/>
      <c r="BV82" s="70"/>
      <c r="BW82" s="70"/>
      <c r="BX82" s="70"/>
      <c r="BY82" s="70"/>
      <c r="BZ82" s="70"/>
      <c r="CA82" s="70"/>
      <c r="CB82" s="70"/>
      <c r="CC82" s="70"/>
      <c r="CD82" s="70"/>
      <c r="CE82" s="70"/>
      <c r="CF82" s="70"/>
      <c r="CG82" s="70"/>
      <c r="CH82" s="70"/>
      <c r="CI82" s="70"/>
      <c r="CJ82" s="70"/>
      <c r="CK82" s="70"/>
      <c r="CL82" s="70"/>
      <c r="CM82" s="70"/>
      <c r="CN82" s="70"/>
      <c r="CO82" s="70"/>
      <c r="CP82" s="70"/>
      <c r="CQ82" s="70"/>
      <c r="CR82" s="70"/>
      <c r="CS82" s="70"/>
      <c r="CT82" s="70"/>
      <c r="CU82" s="70"/>
      <c r="CV82" s="70"/>
      <c r="CW82" s="70"/>
    </row>
    <row r="83" spans="1:101" x14ac:dyDescent="0.15">
      <c r="A83" s="5" t="s">
        <v>81</v>
      </c>
      <c r="B83" s="70">
        <f>SUMPRODUCT($D$6:$D$16,B45:B55)/$D$21</f>
        <v>0</v>
      </c>
      <c r="C83" s="70">
        <f t="shared" ref="C83:BN83" si="18">SUMPRODUCT($D$6:$D$16,C45:C55)/$D$21</f>
        <v>0</v>
      </c>
      <c r="D83" s="70">
        <f t="shared" si="18"/>
        <v>0</v>
      </c>
      <c r="E83" s="70">
        <f t="shared" si="18"/>
        <v>0</v>
      </c>
      <c r="F83" s="70">
        <f t="shared" si="18"/>
        <v>0</v>
      </c>
      <c r="G83" s="70">
        <f t="shared" si="18"/>
        <v>0</v>
      </c>
      <c r="H83" s="70">
        <f t="shared" si="18"/>
        <v>0</v>
      </c>
      <c r="I83" s="70">
        <f t="shared" si="18"/>
        <v>0</v>
      </c>
      <c r="J83" s="70">
        <f t="shared" si="18"/>
        <v>0</v>
      </c>
      <c r="K83" s="70">
        <f t="shared" si="18"/>
        <v>0</v>
      </c>
      <c r="L83" s="70">
        <f t="shared" si="18"/>
        <v>0</v>
      </c>
      <c r="M83" s="70">
        <f t="shared" si="18"/>
        <v>0</v>
      </c>
      <c r="N83" s="70">
        <f t="shared" si="18"/>
        <v>0</v>
      </c>
      <c r="O83" s="70">
        <f t="shared" si="18"/>
        <v>0</v>
      </c>
      <c r="P83" s="70">
        <f t="shared" si="18"/>
        <v>0</v>
      </c>
      <c r="Q83" s="70">
        <f t="shared" si="18"/>
        <v>0</v>
      </c>
      <c r="R83" s="70">
        <f t="shared" si="18"/>
        <v>0</v>
      </c>
      <c r="S83" s="70">
        <f t="shared" si="18"/>
        <v>0</v>
      </c>
      <c r="T83" s="70">
        <f t="shared" si="18"/>
        <v>0</v>
      </c>
      <c r="U83" s="70">
        <f t="shared" si="18"/>
        <v>0</v>
      </c>
      <c r="V83" s="70">
        <f t="shared" si="18"/>
        <v>0</v>
      </c>
      <c r="W83" s="70">
        <f t="shared" si="18"/>
        <v>0</v>
      </c>
      <c r="X83" s="70">
        <f t="shared" si="18"/>
        <v>0</v>
      </c>
      <c r="Y83" s="70">
        <f t="shared" si="18"/>
        <v>0</v>
      </c>
      <c r="Z83" s="70">
        <f t="shared" si="18"/>
        <v>0</v>
      </c>
      <c r="AA83" s="70">
        <f t="shared" si="18"/>
        <v>0</v>
      </c>
      <c r="AB83" s="70">
        <f t="shared" si="18"/>
        <v>0</v>
      </c>
      <c r="AC83" s="70">
        <f t="shared" si="18"/>
        <v>0</v>
      </c>
      <c r="AD83" s="70">
        <f t="shared" si="18"/>
        <v>0</v>
      </c>
      <c r="AE83" s="70">
        <f t="shared" si="18"/>
        <v>0</v>
      </c>
      <c r="AF83" s="70">
        <f t="shared" si="18"/>
        <v>0</v>
      </c>
      <c r="AG83" s="70">
        <f t="shared" si="18"/>
        <v>0</v>
      </c>
      <c r="AH83" s="70">
        <f t="shared" si="18"/>
        <v>0</v>
      </c>
      <c r="AI83" s="70">
        <f t="shared" si="18"/>
        <v>0</v>
      </c>
      <c r="AJ83" s="70">
        <f t="shared" si="18"/>
        <v>0</v>
      </c>
      <c r="AK83" s="70">
        <f t="shared" si="18"/>
        <v>0</v>
      </c>
      <c r="AL83" s="70">
        <f t="shared" si="18"/>
        <v>0</v>
      </c>
      <c r="AM83" s="70">
        <f t="shared" si="18"/>
        <v>0</v>
      </c>
      <c r="AN83" s="70">
        <f t="shared" si="18"/>
        <v>0</v>
      </c>
      <c r="AO83" s="70">
        <f t="shared" si="18"/>
        <v>0</v>
      </c>
      <c r="AP83" s="70">
        <f t="shared" si="18"/>
        <v>0</v>
      </c>
      <c r="AQ83" s="70">
        <f t="shared" si="18"/>
        <v>0</v>
      </c>
      <c r="AR83" s="70">
        <f t="shared" si="18"/>
        <v>0</v>
      </c>
      <c r="AS83" s="70">
        <f t="shared" si="18"/>
        <v>0</v>
      </c>
      <c r="AT83" s="70">
        <f t="shared" si="18"/>
        <v>0</v>
      </c>
      <c r="AU83" s="70">
        <f t="shared" si="18"/>
        <v>0</v>
      </c>
      <c r="AV83" s="70">
        <f t="shared" si="18"/>
        <v>0</v>
      </c>
      <c r="AW83" s="70">
        <f t="shared" si="18"/>
        <v>0</v>
      </c>
      <c r="AX83" s="70">
        <f t="shared" si="18"/>
        <v>0</v>
      </c>
      <c r="AY83" s="70">
        <f t="shared" si="18"/>
        <v>0</v>
      </c>
      <c r="AZ83" s="70">
        <f t="shared" si="18"/>
        <v>0</v>
      </c>
      <c r="BA83" s="70">
        <f t="shared" si="18"/>
        <v>0</v>
      </c>
      <c r="BB83" s="70">
        <f t="shared" si="18"/>
        <v>0</v>
      </c>
      <c r="BC83" s="70">
        <f t="shared" si="18"/>
        <v>0</v>
      </c>
      <c r="BD83" s="70">
        <f t="shared" si="18"/>
        <v>0</v>
      </c>
      <c r="BE83" s="70">
        <f t="shared" si="18"/>
        <v>0</v>
      </c>
      <c r="BF83" s="70">
        <f t="shared" si="18"/>
        <v>0</v>
      </c>
      <c r="BG83" s="70">
        <f t="shared" si="18"/>
        <v>0</v>
      </c>
      <c r="BH83" s="70">
        <f t="shared" si="18"/>
        <v>0</v>
      </c>
      <c r="BI83" s="70">
        <f t="shared" si="18"/>
        <v>0</v>
      </c>
      <c r="BJ83" s="70">
        <f t="shared" si="18"/>
        <v>0</v>
      </c>
      <c r="BK83" s="70">
        <f t="shared" si="18"/>
        <v>0</v>
      </c>
      <c r="BL83" s="70">
        <f t="shared" si="18"/>
        <v>0</v>
      </c>
      <c r="BM83" s="70">
        <f t="shared" si="18"/>
        <v>0</v>
      </c>
      <c r="BN83" s="70">
        <f t="shared" si="18"/>
        <v>0</v>
      </c>
      <c r="BO83" s="70">
        <f t="shared" ref="BO83:CV83" si="19">SUMPRODUCT($D$6:$D$16,BO45:BO55)/$D$21</f>
        <v>0</v>
      </c>
      <c r="BP83" s="70">
        <f t="shared" si="19"/>
        <v>0</v>
      </c>
      <c r="BQ83" s="70">
        <f t="shared" si="19"/>
        <v>0</v>
      </c>
      <c r="BR83" s="70">
        <f t="shared" si="19"/>
        <v>0</v>
      </c>
      <c r="BS83" s="70">
        <f t="shared" si="19"/>
        <v>0</v>
      </c>
      <c r="BT83" s="70">
        <f t="shared" si="19"/>
        <v>0</v>
      </c>
      <c r="BU83" s="70">
        <f t="shared" si="19"/>
        <v>0</v>
      </c>
      <c r="BV83" s="70">
        <f t="shared" si="19"/>
        <v>0</v>
      </c>
      <c r="BW83" s="70">
        <f t="shared" si="19"/>
        <v>0</v>
      </c>
      <c r="BX83" s="70">
        <f t="shared" si="19"/>
        <v>0</v>
      </c>
      <c r="BY83" s="70">
        <f t="shared" si="19"/>
        <v>0</v>
      </c>
      <c r="BZ83" s="70">
        <f t="shared" si="19"/>
        <v>0</v>
      </c>
      <c r="CA83" s="70">
        <f t="shared" si="19"/>
        <v>0</v>
      </c>
      <c r="CB83" s="70">
        <f t="shared" si="19"/>
        <v>0</v>
      </c>
      <c r="CC83" s="70">
        <f t="shared" si="19"/>
        <v>0</v>
      </c>
      <c r="CD83" s="70">
        <f t="shared" si="19"/>
        <v>0</v>
      </c>
      <c r="CE83" s="70">
        <f t="shared" si="19"/>
        <v>0</v>
      </c>
      <c r="CF83" s="70">
        <f t="shared" si="19"/>
        <v>0</v>
      </c>
      <c r="CG83" s="70">
        <f t="shared" si="19"/>
        <v>0</v>
      </c>
      <c r="CH83" s="70">
        <f t="shared" si="19"/>
        <v>0</v>
      </c>
      <c r="CI83" s="70">
        <f t="shared" si="19"/>
        <v>0</v>
      </c>
      <c r="CJ83" s="70">
        <f t="shared" si="19"/>
        <v>0</v>
      </c>
      <c r="CK83" s="70">
        <f t="shared" si="19"/>
        <v>0</v>
      </c>
      <c r="CL83" s="70">
        <f t="shared" si="19"/>
        <v>0</v>
      </c>
      <c r="CM83" s="70">
        <f t="shared" si="19"/>
        <v>0</v>
      </c>
      <c r="CN83" s="70">
        <f t="shared" si="19"/>
        <v>0</v>
      </c>
      <c r="CO83" s="70">
        <f t="shared" si="19"/>
        <v>0</v>
      </c>
      <c r="CP83" s="70">
        <f t="shared" si="19"/>
        <v>0</v>
      </c>
      <c r="CQ83" s="70">
        <f t="shared" si="19"/>
        <v>0</v>
      </c>
      <c r="CR83" s="70">
        <f t="shared" si="19"/>
        <v>0</v>
      </c>
      <c r="CS83" s="70">
        <f t="shared" si="19"/>
        <v>0</v>
      </c>
      <c r="CT83" s="70">
        <f t="shared" si="19"/>
        <v>0</v>
      </c>
      <c r="CU83" s="70">
        <f t="shared" si="19"/>
        <v>0</v>
      </c>
      <c r="CV83" s="70">
        <f t="shared" si="19"/>
        <v>0</v>
      </c>
      <c r="CW83" s="70">
        <f t="shared" ref="CW83" si="20">SUMPRODUCT($D$6:$D$16,CW45:CW55)/$D$21</f>
        <v>0</v>
      </c>
    </row>
    <row r="84" spans="1:101" x14ac:dyDescent="0.15">
      <c r="A84" s="5" t="s">
        <v>82</v>
      </c>
      <c r="B84" s="70">
        <f>SUMPRODUCT($C$6:$C$16,B45:B55)/$C$21</f>
        <v>0</v>
      </c>
      <c r="C84" s="70">
        <f t="shared" ref="C84:BN84" si="21">SUMPRODUCT($C$6:$C$16,C45:C55)/$C$21</f>
        <v>0</v>
      </c>
      <c r="D84" s="70">
        <f t="shared" si="21"/>
        <v>0</v>
      </c>
      <c r="E84" s="70">
        <f t="shared" si="21"/>
        <v>0</v>
      </c>
      <c r="F84" s="70">
        <f t="shared" si="21"/>
        <v>0</v>
      </c>
      <c r="G84" s="70">
        <f t="shared" si="21"/>
        <v>0</v>
      </c>
      <c r="H84" s="70">
        <f t="shared" si="21"/>
        <v>0</v>
      </c>
      <c r="I84" s="70">
        <f t="shared" si="21"/>
        <v>0</v>
      </c>
      <c r="J84" s="70">
        <f t="shared" si="21"/>
        <v>0</v>
      </c>
      <c r="K84" s="70">
        <f t="shared" si="21"/>
        <v>0</v>
      </c>
      <c r="L84" s="70">
        <f t="shared" si="21"/>
        <v>0</v>
      </c>
      <c r="M84" s="70">
        <f t="shared" si="21"/>
        <v>0</v>
      </c>
      <c r="N84" s="70">
        <f t="shared" si="21"/>
        <v>0</v>
      </c>
      <c r="O84" s="70">
        <f t="shared" si="21"/>
        <v>0</v>
      </c>
      <c r="P84" s="70">
        <f t="shared" si="21"/>
        <v>0</v>
      </c>
      <c r="Q84" s="70">
        <f t="shared" si="21"/>
        <v>0</v>
      </c>
      <c r="R84" s="70">
        <f t="shared" si="21"/>
        <v>0</v>
      </c>
      <c r="S84" s="70">
        <f t="shared" si="21"/>
        <v>0</v>
      </c>
      <c r="T84" s="70">
        <f t="shared" si="21"/>
        <v>0</v>
      </c>
      <c r="U84" s="70">
        <f t="shared" si="21"/>
        <v>0</v>
      </c>
      <c r="V84" s="70">
        <f t="shared" si="21"/>
        <v>0</v>
      </c>
      <c r="W84" s="70">
        <f t="shared" si="21"/>
        <v>0</v>
      </c>
      <c r="X84" s="70">
        <f t="shared" si="21"/>
        <v>0</v>
      </c>
      <c r="Y84" s="70">
        <f t="shared" si="21"/>
        <v>0</v>
      </c>
      <c r="Z84" s="70">
        <f t="shared" si="21"/>
        <v>0</v>
      </c>
      <c r="AA84" s="70">
        <f t="shared" si="21"/>
        <v>0</v>
      </c>
      <c r="AB84" s="70">
        <f t="shared" si="21"/>
        <v>0</v>
      </c>
      <c r="AC84" s="70">
        <f t="shared" si="21"/>
        <v>0</v>
      </c>
      <c r="AD84" s="70">
        <f t="shared" si="21"/>
        <v>0</v>
      </c>
      <c r="AE84" s="70">
        <f t="shared" si="21"/>
        <v>0</v>
      </c>
      <c r="AF84" s="70">
        <f t="shared" si="21"/>
        <v>0</v>
      </c>
      <c r="AG84" s="70">
        <f t="shared" si="21"/>
        <v>0</v>
      </c>
      <c r="AH84" s="70">
        <f t="shared" si="21"/>
        <v>0</v>
      </c>
      <c r="AI84" s="70">
        <f t="shared" si="21"/>
        <v>0</v>
      </c>
      <c r="AJ84" s="70">
        <f t="shared" si="21"/>
        <v>0</v>
      </c>
      <c r="AK84" s="70">
        <f t="shared" si="21"/>
        <v>0</v>
      </c>
      <c r="AL84" s="70">
        <f t="shared" si="21"/>
        <v>0</v>
      </c>
      <c r="AM84" s="70">
        <f t="shared" si="21"/>
        <v>0</v>
      </c>
      <c r="AN84" s="70">
        <f t="shared" si="21"/>
        <v>0</v>
      </c>
      <c r="AO84" s="70">
        <f t="shared" si="21"/>
        <v>0</v>
      </c>
      <c r="AP84" s="70">
        <f t="shared" si="21"/>
        <v>0</v>
      </c>
      <c r="AQ84" s="70">
        <f t="shared" si="21"/>
        <v>0</v>
      </c>
      <c r="AR84" s="70">
        <f t="shared" si="21"/>
        <v>0</v>
      </c>
      <c r="AS84" s="70">
        <f t="shared" si="21"/>
        <v>0</v>
      </c>
      <c r="AT84" s="70">
        <f t="shared" si="21"/>
        <v>0</v>
      </c>
      <c r="AU84" s="70">
        <f t="shared" si="21"/>
        <v>0</v>
      </c>
      <c r="AV84" s="70">
        <f t="shared" si="21"/>
        <v>0</v>
      </c>
      <c r="AW84" s="70">
        <f t="shared" si="21"/>
        <v>0</v>
      </c>
      <c r="AX84" s="70">
        <f t="shared" si="21"/>
        <v>0</v>
      </c>
      <c r="AY84" s="70">
        <f t="shared" si="21"/>
        <v>0</v>
      </c>
      <c r="AZ84" s="70">
        <f t="shared" si="21"/>
        <v>0</v>
      </c>
      <c r="BA84" s="70">
        <f t="shared" si="21"/>
        <v>0</v>
      </c>
      <c r="BB84" s="70">
        <f t="shared" si="21"/>
        <v>0</v>
      </c>
      <c r="BC84" s="70">
        <f t="shared" si="21"/>
        <v>0</v>
      </c>
      <c r="BD84" s="70">
        <f t="shared" si="21"/>
        <v>0</v>
      </c>
      <c r="BE84" s="70">
        <f t="shared" si="21"/>
        <v>0</v>
      </c>
      <c r="BF84" s="70">
        <f t="shared" si="21"/>
        <v>0</v>
      </c>
      <c r="BG84" s="70">
        <f t="shared" si="21"/>
        <v>0</v>
      </c>
      <c r="BH84" s="70">
        <f t="shared" si="21"/>
        <v>0</v>
      </c>
      <c r="BI84" s="70">
        <f t="shared" si="21"/>
        <v>0</v>
      </c>
      <c r="BJ84" s="70">
        <f t="shared" si="21"/>
        <v>0</v>
      </c>
      <c r="BK84" s="70">
        <f t="shared" si="21"/>
        <v>0</v>
      </c>
      <c r="BL84" s="70">
        <f t="shared" si="21"/>
        <v>0</v>
      </c>
      <c r="BM84" s="70">
        <f t="shared" si="21"/>
        <v>0</v>
      </c>
      <c r="BN84" s="70">
        <f t="shared" si="21"/>
        <v>0</v>
      </c>
      <c r="BO84" s="70">
        <f t="shared" ref="BO84:CV84" si="22">SUMPRODUCT($C$6:$C$16,BO45:BO55)/$C$21</f>
        <v>0</v>
      </c>
      <c r="BP84" s="70">
        <f t="shared" si="22"/>
        <v>0</v>
      </c>
      <c r="BQ84" s="70">
        <f t="shared" si="22"/>
        <v>0</v>
      </c>
      <c r="BR84" s="70">
        <f t="shared" si="22"/>
        <v>0</v>
      </c>
      <c r="BS84" s="70">
        <f t="shared" si="22"/>
        <v>0</v>
      </c>
      <c r="BT84" s="70">
        <f t="shared" si="22"/>
        <v>0</v>
      </c>
      <c r="BU84" s="70">
        <f t="shared" si="22"/>
        <v>0</v>
      </c>
      <c r="BV84" s="70">
        <f t="shared" si="22"/>
        <v>0</v>
      </c>
      <c r="BW84" s="70">
        <f t="shared" si="22"/>
        <v>0</v>
      </c>
      <c r="BX84" s="70">
        <f t="shared" si="22"/>
        <v>0</v>
      </c>
      <c r="BY84" s="70">
        <f t="shared" si="22"/>
        <v>0</v>
      </c>
      <c r="BZ84" s="70">
        <f t="shared" si="22"/>
        <v>0</v>
      </c>
      <c r="CA84" s="70">
        <f t="shared" si="22"/>
        <v>0</v>
      </c>
      <c r="CB84" s="70">
        <f t="shared" si="22"/>
        <v>0</v>
      </c>
      <c r="CC84" s="70">
        <f t="shared" si="22"/>
        <v>0</v>
      </c>
      <c r="CD84" s="70">
        <f t="shared" si="22"/>
        <v>0</v>
      </c>
      <c r="CE84" s="70">
        <f t="shared" si="22"/>
        <v>0</v>
      </c>
      <c r="CF84" s="70">
        <f t="shared" si="22"/>
        <v>0</v>
      </c>
      <c r="CG84" s="70">
        <f t="shared" si="22"/>
        <v>0</v>
      </c>
      <c r="CH84" s="70">
        <f t="shared" si="22"/>
        <v>0</v>
      </c>
      <c r="CI84" s="70">
        <f t="shared" si="22"/>
        <v>0</v>
      </c>
      <c r="CJ84" s="70">
        <f t="shared" si="22"/>
        <v>0</v>
      </c>
      <c r="CK84" s="70">
        <f t="shared" si="22"/>
        <v>0</v>
      </c>
      <c r="CL84" s="70">
        <f t="shared" si="22"/>
        <v>0</v>
      </c>
      <c r="CM84" s="70">
        <f t="shared" si="22"/>
        <v>0</v>
      </c>
      <c r="CN84" s="70">
        <f t="shared" si="22"/>
        <v>0</v>
      </c>
      <c r="CO84" s="70">
        <f t="shared" si="22"/>
        <v>0</v>
      </c>
      <c r="CP84" s="70">
        <f t="shared" si="22"/>
        <v>0</v>
      </c>
      <c r="CQ84" s="70">
        <f t="shared" si="22"/>
        <v>0</v>
      </c>
      <c r="CR84" s="70">
        <f t="shared" si="22"/>
        <v>0</v>
      </c>
      <c r="CS84" s="70">
        <f t="shared" si="22"/>
        <v>0</v>
      </c>
      <c r="CT84" s="70">
        <f t="shared" si="22"/>
        <v>0</v>
      </c>
      <c r="CU84" s="70">
        <f t="shared" si="22"/>
        <v>0</v>
      </c>
      <c r="CV84" s="70">
        <f t="shared" si="22"/>
        <v>0</v>
      </c>
      <c r="CW84" s="70">
        <f t="shared" ref="CW84" si="23">SUMPRODUCT($C$6:$C$16,CW45:CW55)/$C$21</f>
        <v>0</v>
      </c>
    </row>
    <row r="85" spans="1:101" x14ac:dyDescent="0.15">
      <c r="A85" s="5" t="s">
        <v>83</v>
      </c>
      <c r="B85" s="70">
        <f>SUMPRODUCT($E$6:$E$16,B45:B55)/$E$21</f>
        <v>0</v>
      </c>
      <c r="C85" s="70">
        <f t="shared" ref="C85:BN85" si="24">SUMPRODUCT($E$6:$E$16,C45:C55)/$E$21</f>
        <v>0</v>
      </c>
      <c r="D85" s="70">
        <f t="shared" si="24"/>
        <v>0</v>
      </c>
      <c r="E85" s="70">
        <f t="shared" si="24"/>
        <v>0</v>
      </c>
      <c r="F85" s="70">
        <f t="shared" si="24"/>
        <v>0</v>
      </c>
      <c r="G85" s="70">
        <f t="shared" si="24"/>
        <v>0</v>
      </c>
      <c r="H85" s="70">
        <f t="shared" si="24"/>
        <v>0</v>
      </c>
      <c r="I85" s="70">
        <f t="shared" si="24"/>
        <v>0</v>
      </c>
      <c r="J85" s="70">
        <f t="shared" si="24"/>
        <v>0</v>
      </c>
      <c r="K85" s="70">
        <f t="shared" si="24"/>
        <v>0</v>
      </c>
      <c r="L85" s="70">
        <f t="shared" si="24"/>
        <v>0</v>
      </c>
      <c r="M85" s="70">
        <f t="shared" si="24"/>
        <v>0</v>
      </c>
      <c r="N85" s="70">
        <f t="shared" si="24"/>
        <v>0</v>
      </c>
      <c r="O85" s="70">
        <f t="shared" si="24"/>
        <v>0</v>
      </c>
      <c r="P85" s="70">
        <f t="shared" si="24"/>
        <v>0</v>
      </c>
      <c r="Q85" s="70">
        <f t="shared" si="24"/>
        <v>0</v>
      </c>
      <c r="R85" s="70">
        <f t="shared" si="24"/>
        <v>0</v>
      </c>
      <c r="S85" s="70">
        <f t="shared" si="24"/>
        <v>0</v>
      </c>
      <c r="T85" s="70">
        <f t="shared" si="24"/>
        <v>0</v>
      </c>
      <c r="U85" s="70">
        <f t="shared" si="24"/>
        <v>0</v>
      </c>
      <c r="V85" s="70">
        <f t="shared" si="24"/>
        <v>0</v>
      </c>
      <c r="W85" s="70">
        <f t="shared" si="24"/>
        <v>0</v>
      </c>
      <c r="X85" s="70">
        <f t="shared" si="24"/>
        <v>0</v>
      </c>
      <c r="Y85" s="70">
        <f t="shared" si="24"/>
        <v>0</v>
      </c>
      <c r="Z85" s="70">
        <f t="shared" si="24"/>
        <v>0</v>
      </c>
      <c r="AA85" s="70">
        <f t="shared" si="24"/>
        <v>0</v>
      </c>
      <c r="AB85" s="70">
        <f t="shared" si="24"/>
        <v>0</v>
      </c>
      <c r="AC85" s="70">
        <f t="shared" si="24"/>
        <v>0</v>
      </c>
      <c r="AD85" s="70">
        <f t="shared" si="24"/>
        <v>0</v>
      </c>
      <c r="AE85" s="70">
        <f t="shared" si="24"/>
        <v>0</v>
      </c>
      <c r="AF85" s="70">
        <f t="shared" si="24"/>
        <v>0</v>
      </c>
      <c r="AG85" s="70">
        <f t="shared" si="24"/>
        <v>0</v>
      </c>
      <c r="AH85" s="70">
        <f t="shared" si="24"/>
        <v>0</v>
      </c>
      <c r="AI85" s="70">
        <f t="shared" si="24"/>
        <v>0</v>
      </c>
      <c r="AJ85" s="70">
        <f t="shared" si="24"/>
        <v>0</v>
      </c>
      <c r="AK85" s="70">
        <f t="shared" si="24"/>
        <v>0</v>
      </c>
      <c r="AL85" s="70">
        <f t="shared" si="24"/>
        <v>0</v>
      </c>
      <c r="AM85" s="70">
        <f t="shared" si="24"/>
        <v>0</v>
      </c>
      <c r="AN85" s="70">
        <f t="shared" si="24"/>
        <v>0</v>
      </c>
      <c r="AO85" s="70">
        <f t="shared" si="24"/>
        <v>0</v>
      </c>
      <c r="AP85" s="70">
        <f t="shared" si="24"/>
        <v>0</v>
      </c>
      <c r="AQ85" s="70">
        <f t="shared" si="24"/>
        <v>0</v>
      </c>
      <c r="AR85" s="70">
        <f t="shared" si="24"/>
        <v>0</v>
      </c>
      <c r="AS85" s="70">
        <f t="shared" si="24"/>
        <v>0</v>
      </c>
      <c r="AT85" s="70">
        <f t="shared" si="24"/>
        <v>0</v>
      </c>
      <c r="AU85" s="70">
        <f t="shared" si="24"/>
        <v>0</v>
      </c>
      <c r="AV85" s="70">
        <f t="shared" si="24"/>
        <v>0</v>
      </c>
      <c r="AW85" s="70">
        <f t="shared" si="24"/>
        <v>0</v>
      </c>
      <c r="AX85" s="70">
        <f t="shared" si="24"/>
        <v>0</v>
      </c>
      <c r="AY85" s="70">
        <f t="shared" si="24"/>
        <v>0</v>
      </c>
      <c r="AZ85" s="70">
        <f t="shared" si="24"/>
        <v>0</v>
      </c>
      <c r="BA85" s="70">
        <f t="shared" si="24"/>
        <v>0</v>
      </c>
      <c r="BB85" s="70">
        <f t="shared" si="24"/>
        <v>0</v>
      </c>
      <c r="BC85" s="70">
        <f t="shared" si="24"/>
        <v>0</v>
      </c>
      <c r="BD85" s="70">
        <f t="shared" si="24"/>
        <v>0</v>
      </c>
      <c r="BE85" s="70">
        <f t="shared" si="24"/>
        <v>0</v>
      </c>
      <c r="BF85" s="70">
        <f t="shared" si="24"/>
        <v>0</v>
      </c>
      <c r="BG85" s="70">
        <f t="shared" si="24"/>
        <v>0</v>
      </c>
      <c r="BH85" s="70">
        <f t="shared" si="24"/>
        <v>0</v>
      </c>
      <c r="BI85" s="70">
        <f t="shared" si="24"/>
        <v>0</v>
      </c>
      <c r="BJ85" s="70">
        <f t="shared" si="24"/>
        <v>0</v>
      </c>
      <c r="BK85" s="70">
        <f t="shared" si="24"/>
        <v>0</v>
      </c>
      <c r="BL85" s="70">
        <f t="shared" si="24"/>
        <v>0</v>
      </c>
      <c r="BM85" s="70">
        <f t="shared" si="24"/>
        <v>0</v>
      </c>
      <c r="BN85" s="70">
        <f t="shared" si="24"/>
        <v>0</v>
      </c>
      <c r="BO85" s="70">
        <f t="shared" ref="BO85:CV85" si="25">SUMPRODUCT($E$6:$E$16,BO45:BO55)/$E$21</f>
        <v>0</v>
      </c>
      <c r="BP85" s="70">
        <f t="shared" si="25"/>
        <v>0</v>
      </c>
      <c r="BQ85" s="70">
        <f t="shared" si="25"/>
        <v>0</v>
      </c>
      <c r="BR85" s="70">
        <f t="shared" si="25"/>
        <v>0</v>
      </c>
      <c r="BS85" s="70">
        <f t="shared" si="25"/>
        <v>0</v>
      </c>
      <c r="BT85" s="70">
        <f t="shared" si="25"/>
        <v>0</v>
      </c>
      <c r="BU85" s="70">
        <f t="shared" si="25"/>
        <v>0</v>
      </c>
      <c r="BV85" s="70">
        <f t="shared" si="25"/>
        <v>0</v>
      </c>
      <c r="BW85" s="70">
        <f t="shared" si="25"/>
        <v>0</v>
      </c>
      <c r="BX85" s="70">
        <f t="shared" si="25"/>
        <v>0</v>
      </c>
      <c r="BY85" s="70">
        <f t="shared" si="25"/>
        <v>0</v>
      </c>
      <c r="BZ85" s="70">
        <f t="shared" si="25"/>
        <v>0</v>
      </c>
      <c r="CA85" s="70">
        <f t="shared" si="25"/>
        <v>0</v>
      </c>
      <c r="CB85" s="70">
        <f t="shared" si="25"/>
        <v>0</v>
      </c>
      <c r="CC85" s="70">
        <f t="shared" si="25"/>
        <v>0</v>
      </c>
      <c r="CD85" s="70">
        <f t="shared" si="25"/>
        <v>0</v>
      </c>
      <c r="CE85" s="70">
        <f t="shared" si="25"/>
        <v>0</v>
      </c>
      <c r="CF85" s="70">
        <f t="shared" si="25"/>
        <v>0</v>
      </c>
      <c r="CG85" s="70">
        <f t="shared" si="25"/>
        <v>0</v>
      </c>
      <c r="CH85" s="70">
        <f t="shared" si="25"/>
        <v>0</v>
      </c>
      <c r="CI85" s="70">
        <f t="shared" si="25"/>
        <v>0</v>
      </c>
      <c r="CJ85" s="70">
        <f t="shared" si="25"/>
        <v>0</v>
      </c>
      <c r="CK85" s="70">
        <f t="shared" si="25"/>
        <v>0</v>
      </c>
      <c r="CL85" s="70">
        <f t="shared" si="25"/>
        <v>0</v>
      </c>
      <c r="CM85" s="70">
        <f t="shared" si="25"/>
        <v>0</v>
      </c>
      <c r="CN85" s="70">
        <f t="shared" si="25"/>
        <v>0</v>
      </c>
      <c r="CO85" s="70">
        <f t="shared" si="25"/>
        <v>0</v>
      </c>
      <c r="CP85" s="70">
        <f t="shared" si="25"/>
        <v>0</v>
      </c>
      <c r="CQ85" s="70">
        <f t="shared" si="25"/>
        <v>0</v>
      </c>
      <c r="CR85" s="70">
        <f t="shared" si="25"/>
        <v>0</v>
      </c>
      <c r="CS85" s="70">
        <f t="shared" si="25"/>
        <v>0</v>
      </c>
      <c r="CT85" s="70">
        <f t="shared" si="25"/>
        <v>0</v>
      </c>
      <c r="CU85" s="70">
        <f t="shared" si="25"/>
        <v>0</v>
      </c>
      <c r="CV85" s="70">
        <f t="shared" si="25"/>
        <v>0</v>
      </c>
      <c r="CW85" s="70">
        <f t="shared" ref="CW85" si="26">SUMPRODUCT($E$6:$E$16,CW45:CW55)/$E$21</f>
        <v>0</v>
      </c>
    </row>
    <row r="86" spans="1:101" x14ac:dyDescent="0.15">
      <c r="A86" s="5"/>
      <c r="B86" s="70"/>
      <c r="C86" s="70"/>
      <c r="D86" s="70"/>
      <c r="E86" s="70"/>
      <c r="F86" s="70"/>
      <c r="G86" s="70"/>
      <c r="H86" s="70"/>
      <c r="I86" s="70"/>
      <c r="J86" s="70"/>
      <c r="K86" s="70"/>
      <c r="L86" s="70"/>
      <c r="M86" s="70"/>
      <c r="N86" s="70"/>
      <c r="O86" s="70"/>
      <c r="P86" s="70"/>
      <c r="Q86" s="70"/>
      <c r="R86" s="70"/>
      <c r="S86" s="70"/>
      <c r="T86" s="70"/>
      <c r="U86" s="70"/>
      <c r="V86" s="70"/>
      <c r="W86" s="70"/>
      <c r="X86" s="70"/>
      <c r="Y86" s="70"/>
      <c r="Z86" s="70"/>
      <c r="AA86" s="70"/>
      <c r="AB86" s="70"/>
      <c r="AC86" s="70"/>
      <c r="AD86" s="70"/>
      <c r="AE86" s="70"/>
      <c r="AF86" s="70"/>
      <c r="AG86" s="70"/>
      <c r="AH86" s="70"/>
      <c r="AI86" s="70"/>
      <c r="AJ86" s="70"/>
      <c r="AK86" s="70"/>
      <c r="AL86" s="70"/>
      <c r="AM86" s="70"/>
      <c r="AN86" s="70"/>
      <c r="AO86" s="70"/>
      <c r="AP86" s="70"/>
      <c r="AQ86" s="70"/>
      <c r="AR86" s="70"/>
      <c r="AS86" s="70"/>
      <c r="AT86" s="70"/>
      <c r="AU86" s="70"/>
      <c r="AV86" s="70"/>
      <c r="AW86" s="70"/>
      <c r="AX86" s="70"/>
      <c r="AY86" s="70"/>
      <c r="AZ86" s="70"/>
      <c r="BA86" s="70"/>
      <c r="BB86" s="70"/>
      <c r="BC86" s="70"/>
      <c r="BD86" s="70"/>
      <c r="BE86" s="70"/>
      <c r="BF86" s="70"/>
      <c r="BG86" s="70"/>
      <c r="BH86" s="70"/>
      <c r="BI86" s="70"/>
      <c r="BJ86" s="70"/>
      <c r="BK86" s="70"/>
      <c r="BL86" s="70"/>
      <c r="BM86" s="70"/>
      <c r="BN86" s="70"/>
      <c r="BO86" s="70"/>
      <c r="BP86" s="70"/>
      <c r="BQ86" s="70"/>
      <c r="BR86" s="70"/>
      <c r="BS86" s="70"/>
      <c r="BT86" s="70"/>
      <c r="BU86" s="70"/>
      <c r="BV86" s="70"/>
      <c r="BW86" s="70"/>
      <c r="BX86" s="70"/>
      <c r="BY86" s="70"/>
      <c r="BZ86" s="70"/>
      <c r="CA86" s="70"/>
      <c r="CB86" s="70"/>
      <c r="CC86" s="70"/>
      <c r="CD86" s="70"/>
      <c r="CE86" s="70"/>
      <c r="CF86" s="70"/>
      <c r="CG86" s="70"/>
      <c r="CH86" s="70"/>
      <c r="CI86" s="70"/>
      <c r="CJ86" s="70"/>
      <c r="CK86" s="70"/>
      <c r="CL86" s="70"/>
      <c r="CM86" s="70"/>
      <c r="CN86" s="70"/>
      <c r="CO86" s="70"/>
      <c r="CP86" s="70"/>
      <c r="CQ86" s="70"/>
      <c r="CR86" s="70"/>
      <c r="CS86" s="70"/>
      <c r="CT86" s="70"/>
      <c r="CU86" s="70"/>
      <c r="CV86" s="70"/>
      <c r="CW86" s="70"/>
    </row>
    <row r="87" spans="1:101" x14ac:dyDescent="0.15">
      <c r="A87" s="5" t="s">
        <v>84</v>
      </c>
      <c r="B87" s="70">
        <f>SUMPRODUCT($C$6:$C$16,B56:B66)/$C$21</f>
        <v>0</v>
      </c>
      <c r="C87" s="70">
        <f t="shared" ref="C87:BN87" si="27">SUMPRODUCT($C$6:$C$16,C56:C66)/$C$21</f>
        <v>0</v>
      </c>
      <c r="D87" s="70">
        <f t="shared" si="27"/>
        <v>0</v>
      </c>
      <c r="E87" s="70">
        <f t="shared" si="27"/>
        <v>0</v>
      </c>
      <c r="F87" s="70">
        <f t="shared" si="27"/>
        <v>0</v>
      </c>
      <c r="G87" s="70">
        <f t="shared" si="27"/>
        <v>0</v>
      </c>
      <c r="H87" s="70">
        <f t="shared" si="27"/>
        <v>0</v>
      </c>
      <c r="I87" s="70">
        <f t="shared" si="27"/>
        <v>0</v>
      </c>
      <c r="J87" s="70">
        <f t="shared" si="27"/>
        <v>0</v>
      </c>
      <c r="K87" s="70">
        <f t="shared" si="27"/>
        <v>0</v>
      </c>
      <c r="L87" s="70">
        <f t="shared" si="27"/>
        <v>0</v>
      </c>
      <c r="M87" s="70">
        <f t="shared" si="27"/>
        <v>0</v>
      </c>
      <c r="N87" s="70">
        <f t="shared" si="27"/>
        <v>0</v>
      </c>
      <c r="O87" s="70">
        <f t="shared" si="27"/>
        <v>0</v>
      </c>
      <c r="P87" s="70">
        <f t="shared" si="27"/>
        <v>0</v>
      </c>
      <c r="Q87" s="70">
        <f t="shared" si="27"/>
        <v>0</v>
      </c>
      <c r="R87" s="70">
        <f t="shared" si="27"/>
        <v>0</v>
      </c>
      <c r="S87" s="70">
        <f t="shared" si="27"/>
        <v>0</v>
      </c>
      <c r="T87" s="70">
        <f t="shared" si="27"/>
        <v>0</v>
      </c>
      <c r="U87" s="70">
        <f t="shared" si="27"/>
        <v>0</v>
      </c>
      <c r="V87" s="70">
        <f t="shared" si="27"/>
        <v>0</v>
      </c>
      <c r="W87" s="70">
        <f t="shared" si="27"/>
        <v>0</v>
      </c>
      <c r="X87" s="70">
        <f t="shared" si="27"/>
        <v>0</v>
      </c>
      <c r="Y87" s="70">
        <f t="shared" si="27"/>
        <v>0</v>
      </c>
      <c r="Z87" s="70">
        <f t="shared" si="27"/>
        <v>0</v>
      </c>
      <c r="AA87" s="70">
        <f t="shared" si="27"/>
        <v>0</v>
      </c>
      <c r="AB87" s="70">
        <f t="shared" si="27"/>
        <v>0</v>
      </c>
      <c r="AC87" s="70">
        <f t="shared" si="27"/>
        <v>0</v>
      </c>
      <c r="AD87" s="70">
        <f t="shared" si="27"/>
        <v>0</v>
      </c>
      <c r="AE87" s="70">
        <f t="shared" si="27"/>
        <v>0</v>
      </c>
      <c r="AF87" s="70">
        <f t="shared" si="27"/>
        <v>0</v>
      </c>
      <c r="AG87" s="70">
        <f t="shared" si="27"/>
        <v>0</v>
      </c>
      <c r="AH87" s="70">
        <f t="shared" si="27"/>
        <v>0</v>
      </c>
      <c r="AI87" s="70">
        <f t="shared" si="27"/>
        <v>0</v>
      </c>
      <c r="AJ87" s="70">
        <f t="shared" si="27"/>
        <v>0</v>
      </c>
      <c r="AK87" s="70">
        <f t="shared" si="27"/>
        <v>0</v>
      </c>
      <c r="AL87" s="70">
        <f t="shared" si="27"/>
        <v>0</v>
      </c>
      <c r="AM87" s="70">
        <f t="shared" si="27"/>
        <v>0</v>
      </c>
      <c r="AN87" s="70">
        <f t="shared" si="27"/>
        <v>0</v>
      </c>
      <c r="AO87" s="70">
        <f t="shared" si="27"/>
        <v>0</v>
      </c>
      <c r="AP87" s="70">
        <f t="shared" si="27"/>
        <v>0</v>
      </c>
      <c r="AQ87" s="70">
        <f t="shared" si="27"/>
        <v>0</v>
      </c>
      <c r="AR87" s="70">
        <f t="shared" si="27"/>
        <v>0</v>
      </c>
      <c r="AS87" s="70">
        <f t="shared" si="27"/>
        <v>0</v>
      </c>
      <c r="AT87" s="70">
        <f t="shared" si="27"/>
        <v>0</v>
      </c>
      <c r="AU87" s="70">
        <f t="shared" si="27"/>
        <v>0</v>
      </c>
      <c r="AV87" s="70">
        <f t="shared" si="27"/>
        <v>0</v>
      </c>
      <c r="AW87" s="70">
        <f t="shared" si="27"/>
        <v>0</v>
      </c>
      <c r="AX87" s="70">
        <f t="shared" si="27"/>
        <v>0</v>
      </c>
      <c r="AY87" s="70">
        <f t="shared" si="27"/>
        <v>0</v>
      </c>
      <c r="AZ87" s="70">
        <f t="shared" si="27"/>
        <v>0</v>
      </c>
      <c r="BA87" s="70">
        <f t="shared" si="27"/>
        <v>0</v>
      </c>
      <c r="BB87" s="70">
        <f t="shared" si="27"/>
        <v>0</v>
      </c>
      <c r="BC87" s="70">
        <f t="shared" si="27"/>
        <v>0</v>
      </c>
      <c r="BD87" s="70">
        <f t="shared" si="27"/>
        <v>0</v>
      </c>
      <c r="BE87" s="70">
        <f t="shared" si="27"/>
        <v>0</v>
      </c>
      <c r="BF87" s="70">
        <f t="shared" si="27"/>
        <v>0</v>
      </c>
      <c r="BG87" s="70">
        <f t="shared" si="27"/>
        <v>0</v>
      </c>
      <c r="BH87" s="70">
        <f t="shared" si="27"/>
        <v>0</v>
      </c>
      <c r="BI87" s="70">
        <f t="shared" si="27"/>
        <v>0</v>
      </c>
      <c r="BJ87" s="70">
        <f t="shared" si="27"/>
        <v>0</v>
      </c>
      <c r="BK87" s="70">
        <f t="shared" si="27"/>
        <v>0</v>
      </c>
      <c r="BL87" s="70">
        <f t="shared" si="27"/>
        <v>0</v>
      </c>
      <c r="BM87" s="70">
        <f t="shared" si="27"/>
        <v>0</v>
      </c>
      <c r="BN87" s="70">
        <f t="shared" si="27"/>
        <v>0</v>
      </c>
      <c r="BO87" s="70">
        <f t="shared" ref="BO87:CV87" si="28">SUMPRODUCT($C$6:$C$16,BO56:BO66)/$C$21</f>
        <v>0</v>
      </c>
      <c r="BP87" s="70">
        <f t="shared" si="28"/>
        <v>0</v>
      </c>
      <c r="BQ87" s="70">
        <f t="shared" si="28"/>
        <v>0</v>
      </c>
      <c r="BR87" s="70">
        <f t="shared" si="28"/>
        <v>0</v>
      </c>
      <c r="BS87" s="70">
        <f t="shared" si="28"/>
        <v>0</v>
      </c>
      <c r="BT87" s="70">
        <f t="shared" si="28"/>
        <v>0</v>
      </c>
      <c r="BU87" s="70">
        <f t="shared" si="28"/>
        <v>0</v>
      </c>
      <c r="BV87" s="70">
        <f t="shared" si="28"/>
        <v>0</v>
      </c>
      <c r="BW87" s="70">
        <f t="shared" si="28"/>
        <v>0</v>
      </c>
      <c r="BX87" s="70">
        <f t="shared" si="28"/>
        <v>0</v>
      </c>
      <c r="BY87" s="70">
        <f t="shared" si="28"/>
        <v>0</v>
      </c>
      <c r="BZ87" s="70">
        <f t="shared" si="28"/>
        <v>0</v>
      </c>
      <c r="CA87" s="70">
        <f t="shared" si="28"/>
        <v>0</v>
      </c>
      <c r="CB87" s="70">
        <f t="shared" si="28"/>
        <v>0</v>
      </c>
      <c r="CC87" s="70">
        <f t="shared" si="28"/>
        <v>0</v>
      </c>
      <c r="CD87" s="70">
        <f t="shared" si="28"/>
        <v>0</v>
      </c>
      <c r="CE87" s="70">
        <f t="shared" si="28"/>
        <v>0</v>
      </c>
      <c r="CF87" s="70">
        <f t="shared" si="28"/>
        <v>0</v>
      </c>
      <c r="CG87" s="70">
        <f t="shared" si="28"/>
        <v>0</v>
      </c>
      <c r="CH87" s="70">
        <f t="shared" si="28"/>
        <v>0</v>
      </c>
      <c r="CI87" s="70">
        <f t="shared" si="28"/>
        <v>0</v>
      </c>
      <c r="CJ87" s="70">
        <f t="shared" si="28"/>
        <v>0</v>
      </c>
      <c r="CK87" s="70">
        <f t="shared" si="28"/>
        <v>0</v>
      </c>
      <c r="CL87" s="70">
        <f t="shared" si="28"/>
        <v>0</v>
      </c>
      <c r="CM87" s="70">
        <f t="shared" si="28"/>
        <v>0</v>
      </c>
      <c r="CN87" s="70">
        <f t="shared" si="28"/>
        <v>0</v>
      </c>
      <c r="CO87" s="70">
        <f t="shared" si="28"/>
        <v>0</v>
      </c>
      <c r="CP87" s="70">
        <f t="shared" si="28"/>
        <v>0</v>
      </c>
      <c r="CQ87" s="70">
        <f t="shared" si="28"/>
        <v>0</v>
      </c>
      <c r="CR87" s="70">
        <f t="shared" si="28"/>
        <v>0</v>
      </c>
      <c r="CS87" s="70">
        <f t="shared" si="28"/>
        <v>0</v>
      </c>
      <c r="CT87" s="70">
        <f t="shared" si="28"/>
        <v>0</v>
      </c>
      <c r="CU87" s="70">
        <f t="shared" si="28"/>
        <v>0</v>
      </c>
      <c r="CV87" s="70">
        <f t="shared" si="28"/>
        <v>0</v>
      </c>
      <c r="CW87" s="70">
        <f t="shared" ref="CW87" si="29">SUMPRODUCT($C$6:$C$16,CW56:CW66)/$C$21</f>
        <v>0</v>
      </c>
    </row>
    <row r="88" spans="1:101" x14ac:dyDescent="0.15">
      <c r="A88" s="5" t="s">
        <v>85</v>
      </c>
      <c r="B88" s="70">
        <f>SUMPRODUCT($D$6:$D$16,B56:B66)/$D$21</f>
        <v>0</v>
      </c>
      <c r="C88" s="70">
        <f t="shared" ref="C88:BN88" si="30">SUMPRODUCT($D$6:$D$16,C56:C66)/$D$21</f>
        <v>0</v>
      </c>
      <c r="D88" s="70">
        <f t="shared" si="30"/>
        <v>0</v>
      </c>
      <c r="E88" s="70">
        <f t="shared" si="30"/>
        <v>0</v>
      </c>
      <c r="F88" s="70">
        <f t="shared" si="30"/>
        <v>0</v>
      </c>
      <c r="G88" s="70">
        <f t="shared" si="30"/>
        <v>0</v>
      </c>
      <c r="H88" s="70">
        <f t="shared" si="30"/>
        <v>0</v>
      </c>
      <c r="I88" s="70">
        <f t="shared" si="30"/>
        <v>0</v>
      </c>
      <c r="J88" s="70">
        <f t="shared" si="30"/>
        <v>0</v>
      </c>
      <c r="K88" s="70">
        <f t="shared" si="30"/>
        <v>0</v>
      </c>
      <c r="L88" s="70">
        <f t="shared" si="30"/>
        <v>0</v>
      </c>
      <c r="M88" s="70">
        <f t="shared" si="30"/>
        <v>0</v>
      </c>
      <c r="N88" s="70">
        <f t="shared" si="30"/>
        <v>0</v>
      </c>
      <c r="O88" s="70">
        <f t="shared" si="30"/>
        <v>0</v>
      </c>
      <c r="P88" s="70">
        <f t="shared" si="30"/>
        <v>0</v>
      </c>
      <c r="Q88" s="70">
        <f t="shared" si="30"/>
        <v>0</v>
      </c>
      <c r="R88" s="70">
        <f t="shared" si="30"/>
        <v>0</v>
      </c>
      <c r="S88" s="70">
        <f t="shared" si="30"/>
        <v>0</v>
      </c>
      <c r="T88" s="70">
        <f t="shared" si="30"/>
        <v>0</v>
      </c>
      <c r="U88" s="70">
        <f t="shared" si="30"/>
        <v>0</v>
      </c>
      <c r="V88" s="70">
        <f t="shared" si="30"/>
        <v>0</v>
      </c>
      <c r="W88" s="70">
        <f t="shared" si="30"/>
        <v>0</v>
      </c>
      <c r="X88" s="70">
        <f t="shared" si="30"/>
        <v>0</v>
      </c>
      <c r="Y88" s="70">
        <f t="shared" si="30"/>
        <v>0</v>
      </c>
      <c r="Z88" s="70">
        <f t="shared" si="30"/>
        <v>0</v>
      </c>
      <c r="AA88" s="70">
        <f t="shared" si="30"/>
        <v>0</v>
      </c>
      <c r="AB88" s="70">
        <f t="shared" si="30"/>
        <v>0</v>
      </c>
      <c r="AC88" s="70">
        <f t="shared" si="30"/>
        <v>0</v>
      </c>
      <c r="AD88" s="70">
        <f t="shared" si="30"/>
        <v>0</v>
      </c>
      <c r="AE88" s="70">
        <f t="shared" si="30"/>
        <v>0</v>
      </c>
      <c r="AF88" s="70">
        <f t="shared" si="30"/>
        <v>0</v>
      </c>
      <c r="AG88" s="70">
        <f t="shared" si="30"/>
        <v>0</v>
      </c>
      <c r="AH88" s="70">
        <f t="shared" si="30"/>
        <v>0</v>
      </c>
      <c r="AI88" s="70">
        <f t="shared" si="30"/>
        <v>0</v>
      </c>
      <c r="AJ88" s="70">
        <f t="shared" si="30"/>
        <v>0</v>
      </c>
      <c r="AK88" s="70">
        <f t="shared" si="30"/>
        <v>0</v>
      </c>
      <c r="AL88" s="70">
        <f t="shared" si="30"/>
        <v>0</v>
      </c>
      <c r="AM88" s="70">
        <f t="shared" si="30"/>
        <v>0</v>
      </c>
      <c r="AN88" s="70">
        <f t="shared" si="30"/>
        <v>0</v>
      </c>
      <c r="AO88" s="70">
        <f t="shared" si="30"/>
        <v>0</v>
      </c>
      <c r="AP88" s="70">
        <f t="shared" si="30"/>
        <v>0</v>
      </c>
      <c r="AQ88" s="70">
        <f t="shared" si="30"/>
        <v>0</v>
      </c>
      <c r="AR88" s="70">
        <f t="shared" si="30"/>
        <v>0</v>
      </c>
      <c r="AS88" s="70">
        <f t="shared" si="30"/>
        <v>0</v>
      </c>
      <c r="AT88" s="70">
        <f t="shared" si="30"/>
        <v>0</v>
      </c>
      <c r="AU88" s="70">
        <f t="shared" si="30"/>
        <v>0</v>
      </c>
      <c r="AV88" s="70">
        <f t="shared" si="30"/>
        <v>0</v>
      </c>
      <c r="AW88" s="70">
        <f t="shared" si="30"/>
        <v>0</v>
      </c>
      <c r="AX88" s="70">
        <f t="shared" si="30"/>
        <v>0</v>
      </c>
      <c r="AY88" s="70">
        <f t="shared" si="30"/>
        <v>0</v>
      </c>
      <c r="AZ88" s="70">
        <f t="shared" si="30"/>
        <v>0</v>
      </c>
      <c r="BA88" s="70">
        <f t="shared" si="30"/>
        <v>0</v>
      </c>
      <c r="BB88" s="70">
        <f t="shared" si="30"/>
        <v>0</v>
      </c>
      <c r="BC88" s="70">
        <f t="shared" si="30"/>
        <v>0</v>
      </c>
      <c r="BD88" s="70">
        <f t="shared" si="30"/>
        <v>0</v>
      </c>
      <c r="BE88" s="70">
        <f t="shared" si="30"/>
        <v>0</v>
      </c>
      <c r="BF88" s="70">
        <f t="shared" si="30"/>
        <v>0</v>
      </c>
      <c r="BG88" s="70">
        <f t="shared" si="30"/>
        <v>0</v>
      </c>
      <c r="BH88" s="70">
        <f t="shared" si="30"/>
        <v>0</v>
      </c>
      <c r="BI88" s="70">
        <f t="shared" si="30"/>
        <v>0</v>
      </c>
      <c r="BJ88" s="70">
        <f t="shared" si="30"/>
        <v>0</v>
      </c>
      <c r="BK88" s="70">
        <f t="shared" si="30"/>
        <v>0</v>
      </c>
      <c r="BL88" s="70">
        <f t="shared" si="30"/>
        <v>0</v>
      </c>
      <c r="BM88" s="70">
        <f t="shared" si="30"/>
        <v>0</v>
      </c>
      <c r="BN88" s="70">
        <f t="shared" si="30"/>
        <v>0</v>
      </c>
      <c r="BO88" s="70">
        <f t="shared" ref="BO88:CV88" si="31">SUMPRODUCT($D$6:$D$16,BO56:BO66)/$D$21</f>
        <v>0</v>
      </c>
      <c r="BP88" s="70">
        <f t="shared" si="31"/>
        <v>0</v>
      </c>
      <c r="BQ88" s="70">
        <f t="shared" si="31"/>
        <v>0</v>
      </c>
      <c r="BR88" s="70">
        <f t="shared" si="31"/>
        <v>0</v>
      </c>
      <c r="BS88" s="70">
        <f t="shared" si="31"/>
        <v>0</v>
      </c>
      <c r="BT88" s="70">
        <f t="shared" si="31"/>
        <v>0</v>
      </c>
      <c r="BU88" s="70">
        <f t="shared" si="31"/>
        <v>0</v>
      </c>
      <c r="BV88" s="70">
        <f t="shared" si="31"/>
        <v>0</v>
      </c>
      <c r="BW88" s="70">
        <f t="shared" si="31"/>
        <v>0</v>
      </c>
      <c r="BX88" s="70">
        <f t="shared" si="31"/>
        <v>0</v>
      </c>
      <c r="BY88" s="70">
        <f t="shared" si="31"/>
        <v>0</v>
      </c>
      <c r="BZ88" s="70">
        <f t="shared" si="31"/>
        <v>0</v>
      </c>
      <c r="CA88" s="70">
        <f t="shared" si="31"/>
        <v>0</v>
      </c>
      <c r="CB88" s="70">
        <f t="shared" si="31"/>
        <v>0</v>
      </c>
      <c r="CC88" s="70">
        <f t="shared" si="31"/>
        <v>0</v>
      </c>
      <c r="CD88" s="70">
        <f t="shared" si="31"/>
        <v>0</v>
      </c>
      <c r="CE88" s="70">
        <f t="shared" si="31"/>
        <v>0</v>
      </c>
      <c r="CF88" s="70">
        <f t="shared" si="31"/>
        <v>0</v>
      </c>
      <c r="CG88" s="70">
        <f t="shared" si="31"/>
        <v>0</v>
      </c>
      <c r="CH88" s="70">
        <f t="shared" si="31"/>
        <v>0</v>
      </c>
      <c r="CI88" s="70">
        <f t="shared" si="31"/>
        <v>0</v>
      </c>
      <c r="CJ88" s="70">
        <f t="shared" si="31"/>
        <v>0</v>
      </c>
      <c r="CK88" s="70">
        <f t="shared" si="31"/>
        <v>0</v>
      </c>
      <c r="CL88" s="70">
        <f t="shared" si="31"/>
        <v>0</v>
      </c>
      <c r="CM88" s="70">
        <f t="shared" si="31"/>
        <v>0</v>
      </c>
      <c r="CN88" s="70">
        <f t="shared" si="31"/>
        <v>0</v>
      </c>
      <c r="CO88" s="70">
        <f t="shared" si="31"/>
        <v>0</v>
      </c>
      <c r="CP88" s="70">
        <f t="shared" si="31"/>
        <v>0</v>
      </c>
      <c r="CQ88" s="70">
        <f t="shared" si="31"/>
        <v>0</v>
      </c>
      <c r="CR88" s="70">
        <f t="shared" si="31"/>
        <v>0</v>
      </c>
      <c r="CS88" s="70">
        <f t="shared" si="31"/>
        <v>0</v>
      </c>
      <c r="CT88" s="70">
        <f t="shared" si="31"/>
        <v>0</v>
      </c>
      <c r="CU88" s="70">
        <f t="shared" si="31"/>
        <v>0</v>
      </c>
      <c r="CV88" s="70">
        <f t="shared" si="31"/>
        <v>0</v>
      </c>
      <c r="CW88" s="70">
        <f t="shared" ref="CW88" si="32">SUMPRODUCT($D$6:$D$16,CW56:CW66)/$D$21</f>
        <v>0</v>
      </c>
    </row>
    <row r="89" spans="1:101" x14ac:dyDescent="0.15">
      <c r="A89" s="5" t="s">
        <v>86</v>
      </c>
      <c r="B89" s="70">
        <f>SUMPRODUCT($E$6:$E$16,B56:B66)/$E$21</f>
        <v>0</v>
      </c>
      <c r="C89" s="70">
        <f t="shared" ref="C89:BN89" si="33">SUMPRODUCT($E$6:$E$16,C56:C66)/$E$21</f>
        <v>0</v>
      </c>
      <c r="D89" s="70">
        <f t="shared" si="33"/>
        <v>0</v>
      </c>
      <c r="E89" s="70">
        <f t="shared" si="33"/>
        <v>0</v>
      </c>
      <c r="F89" s="70">
        <f t="shared" si="33"/>
        <v>0</v>
      </c>
      <c r="G89" s="70">
        <f t="shared" si="33"/>
        <v>0</v>
      </c>
      <c r="H89" s="70">
        <f t="shared" si="33"/>
        <v>0</v>
      </c>
      <c r="I89" s="70">
        <f t="shared" si="33"/>
        <v>0</v>
      </c>
      <c r="J89" s="70">
        <f t="shared" si="33"/>
        <v>0</v>
      </c>
      <c r="K89" s="70">
        <f t="shared" si="33"/>
        <v>0</v>
      </c>
      <c r="L89" s="70">
        <f t="shared" si="33"/>
        <v>0</v>
      </c>
      <c r="M89" s="70">
        <f t="shared" si="33"/>
        <v>0</v>
      </c>
      <c r="N89" s="70">
        <f t="shared" si="33"/>
        <v>0</v>
      </c>
      <c r="O89" s="70">
        <f t="shared" si="33"/>
        <v>0</v>
      </c>
      <c r="P89" s="70">
        <f t="shared" si="33"/>
        <v>0</v>
      </c>
      <c r="Q89" s="70">
        <f t="shared" si="33"/>
        <v>0</v>
      </c>
      <c r="R89" s="70">
        <f t="shared" si="33"/>
        <v>0</v>
      </c>
      <c r="S89" s="70">
        <f t="shared" si="33"/>
        <v>0</v>
      </c>
      <c r="T89" s="70">
        <f t="shared" si="33"/>
        <v>0</v>
      </c>
      <c r="U89" s="70">
        <f t="shared" si="33"/>
        <v>0</v>
      </c>
      <c r="V89" s="70">
        <f t="shared" si="33"/>
        <v>0</v>
      </c>
      <c r="W89" s="70">
        <f t="shared" si="33"/>
        <v>0</v>
      </c>
      <c r="X89" s="70">
        <f t="shared" si="33"/>
        <v>0</v>
      </c>
      <c r="Y89" s="70">
        <f t="shared" si="33"/>
        <v>0</v>
      </c>
      <c r="Z89" s="70">
        <f t="shared" si="33"/>
        <v>0</v>
      </c>
      <c r="AA89" s="70">
        <f t="shared" si="33"/>
        <v>0</v>
      </c>
      <c r="AB89" s="70">
        <f t="shared" si="33"/>
        <v>0</v>
      </c>
      <c r="AC89" s="70">
        <f t="shared" si="33"/>
        <v>0</v>
      </c>
      <c r="AD89" s="70">
        <f t="shared" si="33"/>
        <v>0</v>
      </c>
      <c r="AE89" s="70">
        <f t="shared" si="33"/>
        <v>0</v>
      </c>
      <c r="AF89" s="70">
        <f t="shared" si="33"/>
        <v>0</v>
      </c>
      <c r="AG89" s="70">
        <f t="shared" si="33"/>
        <v>0</v>
      </c>
      <c r="AH89" s="70">
        <f t="shared" si="33"/>
        <v>0</v>
      </c>
      <c r="AI89" s="70">
        <f t="shared" si="33"/>
        <v>0</v>
      </c>
      <c r="AJ89" s="70">
        <f t="shared" si="33"/>
        <v>0</v>
      </c>
      <c r="AK89" s="70">
        <f t="shared" si="33"/>
        <v>0</v>
      </c>
      <c r="AL89" s="70">
        <f t="shared" si="33"/>
        <v>0</v>
      </c>
      <c r="AM89" s="70">
        <f t="shared" si="33"/>
        <v>0</v>
      </c>
      <c r="AN89" s="70">
        <f t="shared" si="33"/>
        <v>0</v>
      </c>
      <c r="AO89" s="70">
        <f t="shared" si="33"/>
        <v>0</v>
      </c>
      <c r="AP89" s="70">
        <f t="shared" si="33"/>
        <v>0</v>
      </c>
      <c r="AQ89" s="70">
        <f t="shared" si="33"/>
        <v>0</v>
      </c>
      <c r="AR89" s="70">
        <f t="shared" si="33"/>
        <v>0</v>
      </c>
      <c r="AS89" s="70">
        <f t="shared" si="33"/>
        <v>0</v>
      </c>
      <c r="AT89" s="70">
        <f t="shared" si="33"/>
        <v>0</v>
      </c>
      <c r="AU89" s="70">
        <f t="shared" si="33"/>
        <v>0</v>
      </c>
      <c r="AV89" s="70">
        <f t="shared" si="33"/>
        <v>0</v>
      </c>
      <c r="AW89" s="70">
        <f t="shared" si="33"/>
        <v>0</v>
      </c>
      <c r="AX89" s="70">
        <f t="shared" si="33"/>
        <v>0</v>
      </c>
      <c r="AY89" s="70">
        <f t="shared" si="33"/>
        <v>0</v>
      </c>
      <c r="AZ89" s="70">
        <f t="shared" si="33"/>
        <v>0</v>
      </c>
      <c r="BA89" s="70">
        <f t="shared" si="33"/>
        <v>0</v>
      </c>
      <c r="BB89" s="70">
        <f t="shared" si="33"/>
        <v>0</v>
      </c>
      <c r="BC89" s="70">
        <f t="shared" si="33"/>
        <v>0</v>
      </c>
      <c r="BD89" s="70">
        <f t="shared" si="33"/>
        <v>0</v>
      </c>
      <c r="BE89" s="70">
        <f t="shared" si="33"/>
        <v>0</v>
      </c>
      <c r="BF89" s="70">
        <f t="shared" si="33"/>
        <v>0</v>
      </c>
      <c r="BG89" s="70">
        <f t="shared" si="33"/>
        <v>0</v>
      </c>
      <c r="BH89" s="70">
        <f t="shared" si="33"/>
        <v>0</v>
      </c>
      <c r="BI89" s="70">
        <f t="shared" si="33"/>
        <v>0</v>
      </c>
      <c r="BJ89" s="70">
        <f t="shared" si="33"/>
        <v>0</v>
      </c>
      <c r="BK89" s="70">
        <f t="shared" si="33"/>
        <v>0</v>
      </c>
      <c r="BL89" s="70">
        <f t="shared" si="33"/>
        <v>0</v>
      </c>
      <c r="BM89" s="70">
        <f t="shared" si="33"/>
        <v>0</v>
      </c>
      <c r="BN89" s="70">
        <f t="shared" si="33"/>
        <v>0</v>
      </c>
      <c r="BO89" s="70">
        <f t="shared" ref="BO89:CV89" si="34">SUMPRODUCT($E$6:$E$16,BO56:BO66)/$E$21</f>
        <v>0</v>
      </c>
      <c r="BP89" s="70">
        <f t="shared" si="34"/>
        <v>0</v>
      </c>
      <c r="BQ89" s="70">
        <f t="shared" si="34"/>
        <v>0</v>
      </c>
      <c r="BR89" s="70">
        <f t="shared" si="34"/>
        <v>0</v>
      </c>
      <c r="BS89" s="70">
        <f t="shared" si="34"/>
        <v>0</v>
      </c>
      <c r="BT89" s="70">
        <f t="shared" si="34"/>
        <v>0</v>
      </c>
      <c r="BU89" s="70">
        <f t="shared" si="34"/>
        <v>0</v>
      </c>
      <c r="BV89" s="70">
        <f t="shared" si="34"/>
        <v>0</v>
      </c>
      <c r="BW89" s="70">
        <f t="shared" si="34"/>
        <v>0</v>
      </c>
      <c r="BX89" s="70">
        <f t="shared" si="34"/>
        <v>0</v>
      </c>
      <c r="BY89" s="70">
        <f t="shared" si="34"/>
        <v>0</v>
      </c>
      <c r="BZ89" s="70">
        <f t="shared" si="34"/>
        <v>0</v>
      </c>
      <c r="CA89" s="70">
        <f t="shared" si="34"/>
        <v>0</v>
      </c>
      <c r="CB89" s="70">
        <f t="shared" si="34"/>
        <v>0</v>
      </c>
      <c r="CC89" s="70">
        <f t="shared" si="34"/>
        <v>0</v>
      </c>
      <c r="CD89" s="70">
        <f t="shared" si="34"/>
        <v>0</v>
      </c>
      <c r="CE89" s="70">
        <f t="shared" si="34"/>
        <v>0</v>
      </c>
      <c r="CF89" s="70">
        <f t="shared" si="34"/>
        <v>0</v>
      </c>
      <c r="CG89" s="70">
        <f t="shared" si="34"/>
        <v>0</v>
      </c>
      <c r="CH89" s="70">
        <f t="shared" si="34"/>
        <v>0</v>
      </c>
      <c r="CI89" s="70">
        <f t="shared" si="34"/>
        <v>0</v>
      </c>
      <c r="CJ89" s="70">
        <f t="shared" si="34"/>
        <v>0</v>
      </c>
      <c r="CK89" s="70">
        <f t="shared" si="34"/>
        <v>0</v>
      </c>
      <c r="CL89" s="70">
        <f t="shared" si="34"/>
        <v>0</v>
      </c>
      <c r="CM89" s="70">
        <f t="shared" si="34"/>
        <v>0</v>
      </c>
      <c r="CN89" s="70">
        <f t="shared" si="34"/>
        <v>0</v>
      </c>
      <c r="CO89" s="70">
        <f t="shared" si="34"/>
        <v>0</v>
      </c>
      <c r="CP89" s="70">
        <f t="shared" si="34"/>
        <v>0</v>
      </c>
      <c r="CQ89" s="70">
        <f t="shared" si="34"/>
        <v>0</v>
      </c>
      <c r="CR89" s="70">
        <f t="shared" si="34"/>
        <v>0</v>
      </c>
      <c r="CS89" s="70">
        <f t="shared" si="34"/>
        <v>0</v>
      </c>
      <c r="CT89" s="70">
        <f t="shared" si="34"/>
        <v>0</v>
      </c>
      <c r="CU89" s="70">
        <f t="shared" si="34"/>
        <v>0</v>
      </c>
      <c r="CV89" s="70">
        <f t="shared" si="34"/>
        <v>0</v>
      </c>
      <c r="CW89" s="70">
        <f t="shared" ref="CW89" si="35">SUMPRODUCT($E$6:$E$16,CW56:CW66)/$E$21</f>
        <v>0</v>
      </c>
    </row>
    <row r="90" spans="1:101" x14ac:dyDescent="0.15">
      <c r="A90" s="5"/>
      <c r="B90" s="70"/>
      <c r="C90" s="70"/>
      <c r="D90" s="70"/>
      <c r="E90" s="70"/>
      <c r="F90" s="70"/>
      <c r="G90" s="70"/>
      <c r="H90" s="70"/>
      <c r="I90" s="70"/>
      <c r="J90" s="70"/>
      <c r="K90" s="70"/>
      <c r="L90" s="70"/>
      <c r="M90" s="70"/>
      <c r="N90" s="70"/>
      <c r="O90" s="70"/>
      <c r="P90" s="70"/>
      <c r="Q90" s="70"/>
      <c r="R90" s="70"/>
      <c r="S90" s="70"/>
      <c r="T90" s="70"/>
      <c r="U90" s="70"/>
      <c r="V90" s="70"/>
      <c r="W90" s="70"/>
      <c r="X90" s="70"/>
      <c r="Y90" s="70"/>
      <c r="Z90" s="70"/>
      <c r="AA90" s="70"/>
      <c r="AB90" s="70"/>
      <c r="AC90" s="70"/>
      <c r="AD90" s="70"/>
      <c r="AE90" s="70"/>
      <c r="AF90" s="70"/>
      <c r="AG90" s="70"/>
      <c r="AH90" s="70"/>
      <c r="AI90" s="70"/>
      <c r="AJ90" s="70"/>
      <c r="AK90" s="70"/>
      <c r="AL90" s="70"/>
      <c r="AM90" s="70"/>
      <c r="AN90" s="70"/>
      <c r="AO90" s="70"/>
      <c r="AP90" s="70"/>
      <c r="AQ90" s="70"/>
      <c r="AR90" s="70"/>
      <c r="AS90" s="70"/>
      <c r="AT90" s="70"/>
      <c r="AU90" s="70"/>
      <c r="AV90" s="70"/>
      <c r="AW90" s="70"/>
      <c r="AX90" s="70"/>
      <c r="AY90" s="70"/>
      <c r="AZ90" s="70"/>
      <c r="BA90" s="70"/>
      <c r="BB90" s="70"/>
      <c r="BC90" s="70"/>
      <c r="BD90" s="70"/>
      <c r="BE90" s="70"/>
      <c r="BF90" s="70"/>
      <c r="BG90" s="70"/>
      <c r="BH90" s="70"/>
      <c r="BI90" s="70"/>
      <c r="BJ90" s="70"/>
      <c r="BK90" s="70"/>
      <c r="BL90" s="70"/>
      <c r="BM90" s="70"/>
      <c r="BN90" s="70"/>
      <c r="BO90" s="70"/>
      <c r="BP90" s="70"/>
      <c r="BQ90" s="70"/>
      <c r="BR90" s="70"/>
      <c r="BS90" s="70"/>
      <c r="BT90" s="70"/>
      <c r="BU90" s="70"/>
      <c r="BV90" s="70"/>
      <c r="BW90" s="70"/>
      <c r="BX90" s="70"/>
      <c r="BY90" s="70"/>
      <c r="BZ90" s="70"/>
      <c r="CA90" s="70"/>
      <c r="CB90" s="70"/>
      <c r="CC90" s="70"/>
      <c r="CD90" s="70"/>
      <c r="CE90" s="70"/>
      <c r="CF90" s="70"/>
      <c r="CG90" s="70"/>
      <c r="CH90" s="70"/>
      <c r="CI90" s="70"/>
      <c r="CJ90" s="70"/>
      <c r="CK90" s="70"/>
      <c r="CL90" s="70"/>
      <c r="CM90" s="70"/>
      <c r="CN90" s="70"/>
      <c r="CO90" s="70"/>
      <c r="CP90" s="70"/>
      <c r="CQ90" s="70"/>
      <c r="CR90" s="70"/>
      <c r="CS90" s="70"/>
      <c r="CT90" s="70"/>
      <c r="CU90" s="70"/>
      <c r="CV90" s="70"/>
      <c r="CW90" s="70"/>
    </row>
    <row r="91" spans="1:101" x14ac:dyDescent="0.15">
      <c r="A91" s="5" t="s">
        <v>87</v>
      </c>
      <c r="B91" s="70">
        <f>SUMPRODUCT($C$6:$C$16,B67:B77)/$C$21</f>
        <v>0</v>
      </c>
      <c r="C91" s="70">
        <f t="shared" ref="C91:BN91" si="36">SUMPRODUCT($C$6:$C$16,C67:C77)/$C$21</f>
        <v>0</v>
      </c>
      <c r="D91" s="70">
        <f t="shared" si="36"/>
        <v>0</v>
      </c>
      <c r="E91" s="70">
        <f t="shared" si="36"/>
        <v>0</v>
      </c>
      <c r="F91" s="70">
        <f t="shared" si="36"/>
        <v>0</v>
      </c>
      <c r="G91" s="70">
        <f t="shared" si="36"/>
        <v>0</v>
      </c>
      <c r="H91" s="70">
        <f t="shared" si="36"/>
        <v>0</v>
      </c>
      <c r="I91" s="70">
        <f t="shared" si="36"/>
        <v>0</v>
      </c>
      <c r="J91" s="70">
        <f t="shared" si="36"/>
        <v>0</v>
      </c>
      <c r="K91" s="70">
        <f t="shared" si="36"/>
        <v>0</v>
      </c>
      <c r="L91" s="70">
        <f t="shared" si="36"/>
        <v>0</v>
      </c>
      <c r="M91" s="70">
        <f t="shared" si="36"/>
        <v>0</v>
      </c>
      <c r="N91" s="70">
        <f t="shared" si="36"/>
        <v>0</v>
      </c>
      <c r="O91" s="70">
        <f t="shared" si="36"/>
        <v>0</v>
      </c>
      <c r="P91" s="70">
        <f t="shared" si="36"/>
        <v>0</v>
      </c>
      <c r="Q91" s="70">
        <f t="shared" si="36"/>
        <v>0</v>
      </c>
      <c r="R91" s="70">
        <f t="shared" si="36"/>
        <v>0</v>
      </c>
      <c r="S91" s="70">
        <f t="shared" si="36"/>
        <v>0</v>
      </c>
      <c r="T91" s="70">
        <f t="shared" si="36"/>
        <v>0</v>
      </c>
      <c r="U91" s="70">
        <f t="shared" si="36"/>
        <v>0</v>
      </c>
      <c r="V91" s="70">
        <f t="shared" si="36"/>
        <v>0</v>
      </c>
      <c r="W91" s="70">
        <f t="shared" si="36"/>
        <v>0</v>
      </c>
      <c r="X91" s="70">
        <f t="shared" si="36"/>
        <v>0</v>
      </c>
      <c r="Y91" s="70">
        <f t="shared" si="36"/>
        <v>0</v>
      </c>
      <c r="Z91" s="70">
        <f t="shared" si="36"/>
        <v>0</v>
      </c>
      <c r="AA91" s="70">
        <f t="shared" si="36"/>
        <v>0</v>
      </c>
      <c r="AB91" s="70">
        <f t="shared" si="36"/>
        <v>0</v>
      </c>
      <c r="AC91" s="70">
        <f t="shared" si="36"/>
        <v>0</v>
      </c>
      <c r="AD91" s="70">
        <f t="shared" si="36"/>
        <v>0</v>
      </c>
      <c r="AE91" s="70">
        <f t="shared" si="36"/>
        <v>0</v>
      </c>
      <c r="AF91" s="70">
        <f t="shared" si="36"/>
        <v>0</v>
      </c>
      <c r="AG91" s="70">
        <f t="shared" si="36"/>
        <v>0</v>
      </c>
      <c r="AH91" s="70">
        <f t="shared" si="36"/>
        <v>0</v>
      </c>
      <c r="AI91" s="70">
        <f t="shared" si="36"/>
        <v>0</v>
      </c>
      <c r="AJ91" s="70">
        <f t="shared" si="36"/>
        <v>0</v>
      </c>
      <c r="AK91" s="70">
        <f t="shared" si="36"/>
        <v>0</v>
      </c>
      <c r="AL91" s="70">
        <f t="shared" si="36"/>
        <v>0</v>
      </c>
      <c r="AM91" s="70">
        <f t="shared" si="36"/>
        <v>0</v>
      </c>
      <c r="AN91" s="70">
        <f t="shared" si="36"/>
        <v>0</v>
      </c>
      <c r="AO91" s="70">
        <f t="shared" si="36"/>
        <v>0</v>
      </c>
      <c r="AP91" s="70">
        <f t="shared" si="36"/>
        <v>0</v>
      </c>
      <c r="AQ91" s="70">
        <f t="shared" si="36"/>
        <v>0</v>
      </c>
      <c r="AR91" s="70">
        <f t="shared" si="36"/>
        <v>0</v>
      </c>
      <c r="AS91" s="70">
        <f t="shared" si="36"/>
        <v>0</v>
      </c>
      <c r="AT91" s="70">
        <f t="shared" si="36"/>
        <v>0</v>
      </c>
      <c r="AU91" s="70">
        <f t="shared" si="36"/>
        <v>0</v>
      </c>
      <c r="AV91" s="70">
        <f t="shared" si="36"/>
        <v>0</v>
      </c>
      <c r="AW91" s="70">
        <f t="shared" si="36"/>
        <v>0</v>
      </c>
      <c r="AX91" s="70">
        <f t="shared" si="36"/>
        <v>0</v>
      </c>
      <c r="AY91" s="70">
        <f t="shared" si="36"/>
        <v>0</v>
      </c>
      <c r="AZ91" s="70">
        <f t="shared" si="36"/>
        <v>0</v>
      </c>
      <c r="BA91" s="70">
        <f t="shared" si="36"/>
        <v>0</v>
      </c>
      <c r="BB91" s="70">
        <f t="shared" si="36"/>
        <v>0</v>
      </c>
      <c r="BC91" s="70">
        <f t="shared" si="36"/>
        <v>0</v>
      </c>
      <c r="BD91" s="70">
        <f t="shared" si="36"/>
        <v>0</v>
      </c>
      <c r="BE91" s="70">
        <f t="shared" si="36"/>
        <v>0</v>
      </c>
      <c r="BF91" s="70">
        <f t="shared" si="36"/>
        <v>0</v>
      </c>
      <c r="BG91" s="70">
        <f t="shared" si="36"/>
        <v>0</v>
      </c>
      <c r="BH91" s="70">
        <f t="shared" si="36"/>
        <v>0</v>
      </c>
      <c r="BI91" s="70">
        <f t="shared" si="36"/>
        <v>0</v>
      </c>
      <c r="BJ91" s="70">
        <f t="shared" si="36"/>
        <v>0</v>
      </c>
      <c r="BK91" s="70">
        <f t="shared" si="36"/>
        <v>0</v>
      </c>
      <c r="BL91" s="70">
        <f t="shared" si="36"/>
        <v>0</v>
      </c>
      <c r="BM91" s="70">
        <f t="shared" si="36"/>
        <v>0</v>
      </c>
      <c r="BN91" s="70">
        <f t="shared" si="36"/>
        <v>0</v>
      </c>
      <c r="BO91" s="70">
        <f t="shared" ref="BO91:CV91" si="37">SUMPRODUCT($C$6:$C$16,BO67:BO77)/$C$21</f>
        <v>0</v>
      </c>
      <c r="BP91" s="70">
        <f t="shared" si="37"/>
        <v>0</v>
      </c>
      <c r="BQ91" s="70">
        <f t="shared" si="37"/>
        <v>0</v>
      </c>
      <c r="BR91" s="70">
        <f t="shared" si="37"/>
        <v>0</v>
      </c>
      <c r="BS91" s="70">
        <f t="shared" si="37"/>
        <v>0</v>
      </c>
      <c r="BT91" s="70">
        <f t="shared" si="37"/>
        <v>0</v>
      </c>
      <c r="BU91" s="70">
        <f t="shared" si="37"/>
        <v>0</v>
      </c>
      <c r="BV91" s="70">
        <f t="shared" si="37"/>
        <v>0</v>
      </c>
      <c r="BW91" s="70">
        <f t="shared" si="37"/>
        <v>0</v>
      </c>
      <c r="BX91" s="70">
        <f t="shared" si="37"/>
        <v>0</v>
      </c>
      <c r="BY91" s="70">
        <f t="shared" si="37"/>
        <v>0</v>
      </c>
      <c r="BZ91" s="70">
        <f t="shared" si="37"/>
        <v>0</v>
      </c>
      <c r="CA91" s="70">
        <f t="shared" si="37"/>
        <v>0</v>
      </c>
      <c r="CB91" s="70">
        <f t="shared" si="37"/>
        <v>0</v>
      </c>
      <c r="CC91" s="70">
        <f t="shared" si="37"/>
        <v>0</v>
      </c>
      <c r="CD91" s="70">
        <f t="shared" si="37"/>
        <v>0</v>
      </c>
      <c r="CE91" s="70">
        <f t="shared" si="37"/>
        <v>0</v>
      </c>
      <c r="CF91" s="70">
        <f t="shared" si="37"/>
        <v>0</v>
      </c>
      <c r="CG91" s="70">
        <f t="shared" si="37"/>
        <v>0</v>
      </c>
      <c r="CH91" s="70">
        <f t="shared" si="37"/>
        <v>0</v>
      </c>
      <c r="CI91" s="70">
        <f t="shared" si="37"/>
        <v>0</v>
      </c>
      <c r="CJ91" s="70">
        <f t="shared" si="37"/>
        <v>0</v>
      </c>
      <c r="CK91" s="70">
        <f t="shared" si="37"/>
        <v>0</v>
      </c>
      <c r="CL91" s="70">
        <f t="shared" si="37"/>
        <v>0</v>
      </c>
      <c r="CM91" s="70">
        <f t="shared" si="37"/>
        <v>0</v>
      </c>
      <c r="CN91" s="70">
        <f t="shared" si="37"/>
        <v>0</v>
      </c>
      <c r="CO91" s="70">
        <f t="shared" si="37"/>
        <v>0</v>
      </c>
      <c r="CP91" s="70">
        <f t="shared" si="37"/>
        <v>0</v>
      </c>
      <c r="CQ91" s="70">
        <f t="shared" si="37"/>
        <v>0</v>
      </c>
      <c r="CR91" s="70">
        <f t="shared" si="37"/>
        <v>0</v>
      </c>
      <c r="CS91" s="70">
        <f t="shared" si="37"/>
        <v>0</v>
      </c>
      <c r="CT91" s="70">
        <f t="shared" si="37"/>
        <v>0</v>
      </c>
      <c r="CU91" s="70">
        <f t="shared" si="37"/>
        <v>0</v>
      </c>
      <c r="CV91" s="70">
        <f t="shared" si="37"/>
        <v>0</v>
      </c>
      <c r="CW91" s="70">
        <f t="shared" ref="CW91" si="38">SUMPRODUCT($C$6:$C$16,CW67:CW77)/$C$21</f>
        <v>0</v>
      </c>
    </row>
    <row r="92" spans="1:101" x14ac:dyDescent="0.15">
      <c r="A92" s="5" t="s">
        <v>88</v>
      </c>
      <c r="B92" s="70">
        <f>SUMPRODUCT($D$6:$D$16,B67:B77)/$D$21</f>
        <v>0</v>
      </c>
      <c r="C92" s="70">
        <f t="shared" ref="C92:BN92" si="39">SUMPRODUCT($D$6:$D$16,C67:C77)/$D$21</f>
        <v>0</v>
      </c>
      <c r="D92" s="70">
        <f t="shared" si="39"/>
        <v>0</v>
      </c>
      <c r="E92" s="70">
        <f t="shared" si="39"/>
        <v>0</v>
      </c>
      <c r="F92" s="70">
        <f t="shared" si="39"/>
        <v>0</v>
      </c>
      <c r="G92" s="70">
        <f t="shared" si="39"/>
        <v>0</v>
      </c>
      <c r="H92" s="70">
        <f t="shared" si="39"/>
        <v>0</v>
      </c>
      <c r="I92" s="70">
        <f t="shared" si="39"/>
        <v>0</v>
      </c>
      <c r="J92" s="70">
        <f t="shared" si="39"/>
        <v>0</v>
      </c>
      <c r="K92" s="70">
        <f t="shared" si="39"/>
        <v>0</v>
      </c>
      <c r="L92" s="70">
        <f t="shared" si="39"/>
        <v>0</v>
      </c>
      <c r="M92" s="70">
        <f t="shared" si="39"/>
        <v>0</v>
      </c>
      <c r="N92" s="70">
        <f t="shared" si="39"/>
        <v>0</v>
      </c>
      <c r="O92" s="70">
        <f t="shared" si="39"/>
        <v>0</v>
      </c>
      <c r="P92" s="70">
        <f t="shared" si="39"/>
        <v>0</v>
      </c>
      <c r="Q92" s="70">
        <f t="shared" si="39"/>
        <v>0</v>
      </c>
      <c r="R92" s="70">
        <f t="shared" si="39"/>
        <v>0</v>
      </c>
      <c r="S92" s="70">
        <f t="shared" si="39"/>
        <v>0</v>
      </c>
      <c r="T92" s="70">
        <f t="shared" si="39"/>
        <v>0</v>
      </c>
      <c r="U92" s="70">
        <f t="shared" si="39"/>
        <v>0</v>
      </c>
      <c r="V92" s="70">
        <f t="shared" si="39"/>
        <v>0</v>
      </c>
      <c r="W92" s="70">
        <f t="shared" si="39"/>
        <v>0</v>
      </c>
      <c r="X92" s="70">
        <f t="shared" si="39"/>
        <v>0</v>
      </c>
      <c r="Y92" s="70">
        <f t="shared" si="39"/>
        <v>0</v>
      </c>
      <c r="Z92" s="70">
        <f t="shared" si="39"/>
        <v>0</v>
      </c>
      <c r="AA92" s="70">
        <f t="shared" si="39"/>
        <v>0</v>
      </c>
      <c r="AB92" s="70">
        <f t="shared" si="39"/>
        <v>0</v>
      </c>
      <c r="AC92" s="70">
        <f t="shared" si="39"/>
        <v>0</v>
      </c>
      <c r="AD92" s="70">
        <f t="shared" si="39"/>
        <v>0</v>
      </c>
      <c r="AE92" s="70">
        <f t="shared" si="39"/>
        <v>0</v>
      </c>
      <c r="AF92" s="70">
        <f t="shared" si="39"/>
        <v>0</v>
      </c>
      <c r="AG92" s="70">
        <f t="shared" si="39"/>
        <v>0</v>
      </c>
      <c r="AH92" s="70">
        <f t="shared" si="39"/>
        <v>0</v>
      </c>
      <c r="AI92" s="70">
        <f t="shared" si="39"/>
        <v>0</v>
      </c>
      <c r="AJ92" s="70">
        <f t="shared" si="39"/>
        <v>0</v>
      </c>
      <c r="AK92" s="70">
        <f t="shared" si="39"/>
        <v>0</v>
      </c>
      <c r="AL92" s="70">
        <f t="shared" si="39"/>
        <v>0</v>
      </c>
      <c r="AM92" s="70">
        <f t="shared" si="39"/>
        <v>0</v>
      </c>
      <c r="AN92" s="70">
        <f t="shared" si="39"/>
        <v>0</v>
      </c>
      <c r="AO92" s="70">
        <f t="shared" si="39"/>
        <v>0</v>
      </c>
      <c r="AP92" s="70">
        <f t="shared" si="39"/>
        <v>0</v>
      </c>
      <c r="AQ92" s="70">
        <f t="shared" si="39"/>
        <v>0</v>
      </c>
      <c r="AR92" s="70">
        <f t="shared" si="39"/>
        <v>0</v>
      </c>
      <c r="AS92" s="70">
        <f t="shared" si="39"/>
        <v>0</v>
      </c>
      <c r="AT92" s="70">
        <f t="shared" si="39"/>
        <v>0</v>
      </c>
      <c r="AU92" s="70">
        <f t="shared" si="39"/>
        <v>0</v>
      </c>
      <c r="AV92" s="70">
        <f t="shared" si="39"/>
        <v>0</v>
      </c>
      <c r="AW92" s="70">
        <f t="shared" si="39"/>
        <v>0</v>
      </c>
      <c r="AX92" s="70">
        <f t="shared" si="39"/>
        <v>0</v>
      </c>
      <c r="AY92" s="70">
        <f t="shared" si="39"/>
        <v>0</v>
      </c>
      <c r="AZ92" s="70">
        <f t="shared" si="39"/>
        <v>0</v>
      </c>
      <c r="BA92" s="70">
        <f t="shared" si="39"/>
        <v>0</v>
      </c>
      <c r="BB92" s="70">
        <f t="shared" si="39"/>
        <v>0</v>
      </c>
      <c r="BC92" s="70">
        <f t="shared" si="39"/>
        <v>0</v>
      </c>
      <c r="BD92" s="70">
        <f t="shared" si="39"/>
        <v>0</v>
      </c>
      <c r="BE92" s="70">
        <f t="shared" si="39"/>
        <v>0</v>
      </c>
      <c r="BF92" s="70">
        <f t="shared" si="39"/>
        <v>0</v>
      </c>
      <c r="BG92" s="70">
        <f t="shared" si="39"/>
        <v>0</v>
      </c>
      <c r="BH92" s="70">
        <f t="shared" si="39"/>
        <v>0</v>
      </c>
      <c r="BI92" s="70">
        <f t="shared" si="39"/>
        <v>0</v>
      </c>
      <c r="BJ92" s="70">
        <f t="shared" si="39"/>
        <v>0</v>
      </c>
      <c r="BK92" s="70">
        <f t="shared" si="39"/>
        <v>0</v>
      </c>
      <c r="BL92" s="70">
        <f t="shared" si="39"/>
        <v>0</v>
      </c>
      <c r="BM92" s="70">
        <f t="shared" si="39"/>
        <v>0</v>
      </c>
      <c r="BN92" s="70">
        <f t="shared" si="39"/>
        <v>0</v>
      </c>
      <c r="BO92" s="70">
        <f t="shared" ref="BO92:CV92" si="40">SUMPRODUCT($D$6:$D$16,BO67:BO77)/$D$21</f>
        <v>0</v>
      </c>
      <c r="BP92" s="70">
        <f t="shared" si="40"/>
        <v>0</v>
      </c>
      <c r="BQ92" s="70">
        <f t="shared" si="40"/>
        <v>0</v>
      </c>
      <c r="BR92" s="70">
        <f t="shared" si="40"/>
        <v>0</v>
      </c>
      <c r="BS92" s="70">
        <f t="shared" si="40"/>
        <v>0</v>
      </c>
      <c r="BT92" s="70">
        <f t="shared" si="40"/>
        <v>0</v>
      </c>
      <c r="BU92" s="70">
        <f t="shared" si="40"/>
        <v>0</v>
      </c>
      <c r="BV92" s="70">
        <f t="shared" si="40"/>
        <v>0</v>
      </c>
      <c r="BW92" s="70">
        <f t="shared" si="40"/>
        <v>0</v>
      </c>
      <c r="BX92" s="70">
        <f t="shared" si="40"/>
        <v>0</v>
      </c>
      <c r="BY92" s="70">
        <f t="shared" si="40"/>
        <v>0</v>
      </c>
      <c r="BZ92" s="70">
        <f t="shared" si="40"/>
        <v>0</v>
      </c>
      <c r="CA92" s="70">
        <f t="shared" si="40"/>
        <v>0</v>
      </c>
      <c r="CB92" s="70">
        <f t="shared" si="40"/>
        <v>0</v>
      </c>
      <c r="CC92" s="70">
        <f t="shared" si="40"/>
        <v>0</v>
      </c>
      <c r="CD92" s="70">
        <f t="shared" si="40"/>
        <v>0</v>
      </c>
      <c r="CE92" s="70">
        <f t="shared" si="40"/>
        <v>0</v>
      </c>
      <c r="CF92" s="70">
        <f t="shared" si="40"/>
        <v>0</v>
      </c>
      <c r="CG92" s="70">
        <f t="shared" si="40"/>
        <v>0</v>
      </c>
      <c r="CH92" s="70">
        <f t="shared" si="40"/>
        <v>0</v>
      </c>
      <c r="CI92" s="70">
        <f t="shared" si="40"/>
        <v>0</v>
      </c>
      <c r="CJ92" s="70">
        <f t="shared" si="40"/>
        <v>0</v>
      </c>
      <c r="CK92" s="70">
        <f t="shared" si="40"/>
        <v>0</v>
      </c>
      <c r="CL92" s="70">
        <f t="shared" si="40"/>
        <v>0</v>
      </c>
      <c r="CM92" s="70">
        <f t="shared" si="40"/>
        <v>0</v>
      </c>
      <c r="CN92" s="70">
        <f t="shared" si="40"/>
        <v>0</v>
      </c>
      <c r="CO92" s="70">
        <f t="shared" si="40"/>
        <v>0</v>
      </c>
      <c r="CP92" s="70">
        <f t="shared" si="40"/>
        <v>0</v>
      </c>
      <c r="CQ92" s="70">
        <f t="shared" si="40"/>
        <v>0</v>
      </c>
      <c r="CR92" s="70">
        <f t="shared" si="40"/>
        <v>0</v>
      </c>
      <c r="CS92" s="70">
        <f t="shared" si="40"/>
        <v>0</v>
      </c>
      <c r="CT92" s="70">
        <f t="shared" si="40"/>
        <v>0</v>
      </c>
      <c r="CU92" s="70">
        <f t="shared" si="40"/>
        <v>0</v>
      </c>
      <c r="CV92" s="70">
        <f t="shared" si="40"/>
        <v>0</v>
      </c>
      <c r="CW92" s="70">
        <f t="shared" ref="CW92" si="41">SUMPRODUCT($D$6:$D$16,CW67:CW77)/$D$21</f>
        <v>0</v>
      </c>
    </row>
    <row r="93" spans="1:101" x14ac:dyDescent="0.15">
      <c r="A93" s="5" t="s">
        <v>89</v>
      </c>
      <c r="B93" s="70">
        <f>SUMPRODUCT($E$6:$E$16,B67:B77)/$E$21</f>
        <v>0</v>
      </c>
      <c r="C93" s="70">
        <f t="shared" ref="C93:BN93" si="42">SUMPRODUCT($E$6:$E$16,C67:C77)/$E$21</f>
        <v>0</v>
      </c>
      <c r="D93" s="70">
        <f t="shared" si="42"/>
        <v>0</v>
      </c>
      <c r="E93" s="70">
        <f t="shared" si="42"/>
        <v>0</v>
      </c>
      <c r="F93" s="70">
        <f t="shared" si="42"/>
        <v>0</v>
      </c>
      <c r="G93" s="70">
        <f t="shared" si="42"/>
        <v>0</v>
      </c>
      <c r="H93" s="70">
        <f t="shared" si="42"/>
        <v>0</v>
      </c>
      <c r="I93" s="70">
        <f t="shared" si="42"/>
        <v>0</v>
      </c>
      <c r="J93" s="70">
        <f t="shared" si="42"/>
        <v>0</v>
      </c>
      <c r="K93" s="70">
        <f t="shared" si="42"/>
        <v>0</v>
      </c>
      <c r="L93" s="70">
        <f t="shared" si="42"/>
        <v>0</v>
      </c>
      <c r="M93" s="70">
        <f t="shared" si="42"/>
        <v>0</v>
      </c>
      <c r="N93" s="70">
        <f t="shared" si="42"/>
        <v>0</v>
      </c>
      <c r="O93" s="70">
        <f t="shared" si="42"/>
        <v>0</v>
      </c>
      <c r="P93" s="70">
        <f t="shared" si="42"/>
        <v>0</v>
      </c>
      <c r="Q93" s="70">
        <f t="shared" si="42"/>
        <v>0</v>
      </c>
      <c r="R93" s="70">
        <f t="shared" si="42"/>
        <v>0</v>
      </c>
      <c r="S93" s="70">
        <f t="shared" si="42"/>
        <v>0</v>
      </c>
      <c r="T93" s="70">
        <f t="shared" si="42"/>
        <v>0</v>
      </c>
      <c r="U93" s="70">
        <f t="shared" si="42"/>
        <v>0</v>
      </c>
      <c r="V93" s="70">
        <f t="shared" si="42"/>
        <v>0</v>
      </c>
      <c r="W93" s="70">
        <f t="shared" si="42"/>
        <v>0</v>
      </c>
      <c r="X93" s="70">
        <f t="shared" si="42"/>
        <v>0</v>
      </c>
      <c r="Y93" s="70">
        <f t="shared" si="42"/>
        <v>0</v>
      </c>
      <c r="Z93" s="70">
        <f t="shared" si="42"/>
        <v>0</v>
      </c>
      <c r="AA93" s="70">
        <f t="shared" si="42"/>
        <v>0</v>
      </c>
      <c r="AB93" s="70">
        <f t="shared" si="42"/>
        <v>0</v>
      </c>
      <c r="AC93" s="70">
        <f t="shared" si="42"/>
        <v>0</v>
      </c>
      <c r="AD93" s="70">
        <f t="shared" si="42"/>
        <v>0</v>
      </c>
      <c r="AE93" s="70">
        <f t="shared" si="42"/>
        <v>0</v>
      </c>
      <c r="AF93" s="70">
        <f t="shared" si="42"/>
        <v>0</v>
      </c>
      <c r="AG93" s="70">
        <f t="shared" si="42"/>
        <v>0</v>
      </c>
      <c r="AH93" s="70">
        <f t="shared" si="42"/>
        <v>0</v>
      </c>
      <c r="AI93" s="70">
        <f t="shared" si="42"/>
        <v>0</v>
      </c>
      <c r="AJ93" s="70">
        <f t="shared" si="42"/>
        <v>0</v>
      </c>
      <c r="AK93" s="70">
        <f t="shared" si="42"/>
        <v>0</v>
      </c>
      <c r="AL93" s="70">
        <f t="shared" si="42"/>
        <v>0</v>
      </c>
      <c r="AM93" s="70">
        <f t="shared" si="42"/>
        <v>0</v>
      </c>
      <c r="AN93" s="70">
        <f t="shared" si="42"/>
        <v>0</v>
      </c>
      <c r="AO93" s="70">
        <f t="shared" si="42"/>
        <v>0</v>
      </c>
      <c r="AP93" s="70">
        <f t="shared" si="42"/>
        <v>0</v>
      </c>
      <c r="AQ93" s="70">
        <f t="shared" si="42"/>
        <v>0</v>
      </c>
      <c r="AR93" s="70">
        <f t="shared" si="42"/>
        <v>0</v>
      </c>
      <c r="AS93" s="70">
        <f t="shared" si="42"/>
        <v>0</v>
      </c>
      <c r="AT93" s="70">
        <f t="shared" si="42"/>
        <v>0</v>
      </c>
      <c r="AU93" s="70">
        <f t="shared" si="42"/>
        <v>0</v>
      </c>
      <c r="AV93" s="70">
        <f t="shared" si="42"/>
        <v>0</v>
      </c>
      <c r="AW93" s="70">
        <f t="shared" si="42"/>
        <v>0</v>
      </c>
      <c r="AX93" s="70">
        <f t="shared" si="42"/>
        <v>0</v>
      </c>
      <c r="AY93" s="70">
        <f t="shared" si="42"/>
        <v>0</v>
      </c>
      <c r="AZ93" s="70">
        <f t="shared" si="42"/>
        <v>0</v>
      </c>
      <c r="BA93" s="70">
        <f t="shared" si="42"/>
        <v>0</v>
      </c>
      <c r="BB93" s="70">
        <f t="shared" si="42"/>
        <v>0</v>
      </c>
      <c r="BC93" s="70">
        <f t="shared" si="42"/>
        <v>0</v>
      </c>
      <c r="BD93" s="70">
        <f t="shared" si="42"/>
        <v>0</v>
      </c>
      <c r="BE93" s="70">
        <f t="shared" si="42"/>
        <v>0</v>
      </c>
      <c r="BF93" s="70">
        <f t="shared" si="42"/>
        <v>0</v>
      </c>
      <c r="BG93" s="70">
        <f t="shared" si="42"/>
        <v>0</v>
      </c>
      <c r="BH93" s="70">
        <f t="shared" si="42"/>
        <v>0</v>
      </c>
      <c r="BI93" s="70">
        <f t="shared" si="42"/>
        <v>0</v>
      </c>
      <c r="BJ93" s="70">
        <f t="shared" si="42"/>
        <v>0</v>
      </c>
      <c r="BK93" s="70">
        <f t="shared" si="42"/>
        <v>0</v>
      </c>
      <c r="BL93" s="70">
        <f t="shared" si="42"/>
        <v>0</v>
      </c>
      <c r="BM93" s="70">
        <f t="shared" si="42"/>
        <v>0</v>
      </c>
      <c r="BN93" s="70">
        <f t="shared" si="42"/>
        <v>0</v>
      </c>
      <c r="BO93" s="70">
        <f t="shared" ref="BO93:CV93" si="43">SUMPRODUCT($E$6:$E$16,BO67:BO77)/$E$21</f>
        <v>0</v>
      </c>
      <c r="BP93" s="70">
        <f t="shared" si="43"/>
        <v>0</v>
      </c>
      <c r="BQ93" s="70">
        <f t="shared" si="43"/>
        <v>0</v>
      </c>
      <c r="BR93" s="70">
        <f t="shared" si="43"/>
        <v>0</v>
      </c>
      <c r="BS93" s="70">
        <f t="shared" si="43"/>
        <v>0</v>
      </c>
      <c r="BT93" s="70">
        <f t="shared" si="43"/>
        <v>0</v>
      </c>
      <c r="BU93" s="70">
        <f t="shared" si="43"/>
        <v>0</v>
      </c>
      <c r="BV93" s="70">
        <f t="shared" si="43"/>
        <v>0</v>
      </c>
      <c r="BW93" s="70">
        <f t="shared" si="43"/>
        <v>0</v>
      </c>
      <c r="BX93" s="70">
        <f t="shared" si="43"/>
        <v>0</v>
      </c>
      <c r="BY93" s="70">
        <f t="shared" si="43"/>
        <v>0</v>
      </c>
      <c r="BZ93" s="70">
        <f t="shared" si="43"/>
        <v>0</v>
      </c>
      <c r="CA93" s="70">
        <f t="shared" si="43"/>
        <v>0</v>
      </c>
      <c r="CB93" s="70">
        <f t="shared" si="43"/>
        <v>0</v>
      </c>
      <c r="CC93" s="70">
        <f t="shared" si="43"/>
        <v>0</v>
      </c>
      <c r="CD93" s="70">
        <f t="shared" si="43"/>
        <v>0</v>
      </c>
      <c r="CE93" s="70">
        <f t="shared" si="43"/>
        <v>0</v>
      </c>
      <c r="CF93" s="70">
        <f t="shared" si="43"/>
        <v>0</v>
      </c>
      <c r="CG93" s="70">
        <f t="shared" si="43"/>
        <v>0</v>
      </c>
      <c r="CH93" s="70">
        <f t="shared" si="43"/>
        <v>0</v>
      </c>
      <c r="CI93" s="70">
        <f t="shared" si="43"/>
        <v>0</v>
      </c>
      <c r="CJ93" s="70">
        <f t="shared" si="43"/>
        <v>0</v>
      </c>
      <c r="CK93" s="70">
        <f t="shared" si="43"/>
        <v>0</v>
      </c>
      <c r="CL93" s="70">
        <f t="shared" si="43"/>
        <v>0</v>
      </c>
      <c r="CM93" s="70">
        <f t="shared" si="43"/>
        <v>0</v>
      </c>
      <c r="CN93" s="70">
        <f t="shared" si="43"/>
        <v>0</v>
      </c>
      <c r="CO93" s="70">
        <f t="shared" si="43"/>
        <v>0</v>
      </c>
      <c r="CP93" s="70">
        <f t="shared" si="43"/>
        <v>0</v>
      </c>
      <c r="CQ93" s="70">
        <f t="shared" si="43"/>
        <v>0</v>
      </c>
      <c r="CR93" s="70">
        <f t="shared" si="43"/>
        <v>0</v>
      </c>
      <c r="CS93" s="70">
        <f t="shared" si="43"/>
        <v>0</v>
      </c>
      <c r="CT93" s="70">
        <f t="shared" si="43"/>
        <v>0</v>
      </c>
      <c r="CU93" s="70">
        <f t="shared" si="43"/>
        <v>0</v>
      </c>
      <c r="CV93" s="70">
        <f t="shared" si="43"/>
        <v>0</v>
      </c>
      <c r="CW93" s="70">
        <f t="shared" ref="CW93" si="44">SUMPRODUCT($E$6:$E$16,CW67:CW77)/$E$21</f>
        <v>0</v>
      </c>
    </row>
  </sheetData>
  <phoneticPr fontId="8"/>
  <conditionalFormatting sqref="C6:E16">
    <cfRule type="colorScale" priority="1">
      <colorScale>
        <cfvo type="min"/>
        <cfvo type="max"/>
        <color rgb="FFFCFCFF"/>
        <color rgb="FF63BE7B"/>
      </colorScale>
    </cfRule>
  </conditionalFormatting>
  <pageMargins left="0.75" right="0.75" top="1" bottom="1" header="0.5" footer="0.5"/>
  <pageSetup orientation="portrait" horizontalDpi="4294967292" verticalDpi="4294967292"/>
  <ignoredErrors>
    <ignoredError sqref="B93" formulaRange="1"/>
  </ignoredError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仕様</vt:lpstr>
      <vt:lpstr>最適化モデル</vt:lpstr>
      <vt:lpstr>品質緩和</vt:lpstr>
      <vt:lpstr>考察</vt:lpstr>
      <vt:lpstr>品質緩和ミニマックス</vt:lpstr>
      <vt:lpstr>最適化モデル (制限4)</vt:lpstr>
      <vt:lpstr>最適化モデル (整数酸味)</vt:lpstr>
      <vt:lpstr>仕様の変動</vt:lpstr>
      <vt:lpstr>堅牢な最適化モデル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Foreman</dc:creator>
  <cp:lastModifiedBy> </cp:lastModifiedBy>
  <dcterms:created xsi:type="dcterms:W3CDTF">2013-01-23T14:05:39Z</dcterms:created>
  <dcterms:modified xsi:type="dcterms:W3CDTF">2017-08-10T10:29:44Z</dcterms:modified>
</cp:coreProperties>
</file>