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 Bootcamp\Projects\Crowdfunding Analysis\"/>
    </mc:Choice>
  </mc:AlternateContent>
  <xr:revisionPtr revIDLastSave="0" documentId="13_ncr:1_{D270EB30-8936-4F63-AED1-8D9573A716F1}" xr6:coauthVersionLast="46" xr6:coauthVersionMax="46" xr10:uidLastSave="{00000000-0000-0000-0000-000000000000}"/>
  <bookViews>
    <workbookView xWindow="15" yWindow="0" windowWidth="25125" windowHeight="9075" tabRatio="729" activeTab="1" xr2:uid="{00000000-000D-0000-FFFF-FFFF00000000}"/>
  </bookViews>
  <sheets>
    <sheet name="Kickstarter" sheetId="1" r:id="rId1"/>
    <sheet name="Chart1" sheetId="18" r:id="rId2"/>
    <sheet name="Descriptive Statistics" sheetId="11" r:id="rId3"/>
    <sheet name="Successful US Kickstarters" sheetId="9" r:id="rId4"/>
    <sheet name="Failed US Kickstarters" sheetId="10" r:id="rId5"/>
    <sheet name="Descriptive Statistics Indie" sheetId="15" r:id="rId6"/>
    <sheet name="Successful US Indie" sheetId="16" r:id="rId7"/>
    <sheet name="Failed US Indie" sheetId="17" r:id="rId8"/>
    <sheet name="Descriptive Statistics Wearable" sheetId="12" r:id="rId9"/>
    <sheet name="Successful US Wearable" sheetId="14" r:id="rId10"/>
    <sheet name="Failed US Wearable" sheetId="13" r:id="rId11"/>
    <sheet name="Edinburgh Research" sheetId="8" r:id="rId12"/>
    <sheet name="Category Statistics" sheetId="3" r:id="rId13"/>
    <sheet name="Subcategory Statistics" sheetId="4" r:id="rId14"/>
    <sheet name="Outcomes Based on Created Date" sheetId="5" r:id="rId15"/>
    <sheet name="Outcomes Based on Launch Date" sheetId="6" r:id="rId16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7"/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6" i="11"/>
  <c r="C5" i="11"/>
  <c r="C4" i="11"/>
  <c r="B6" i="11"/>
  <c r="B5" i="11"/>
  <c r="B7" i="11" s="1"/>
  <c r="B4" i="11"/>
  <c r="C6" i="15"/>
  <c r="B6" i="15"/>
  <c r="C5" i="15"/>
  <c r="B5" i="15"/>
  <c r="C3" i="15"/>
  <c r="B3" i="15"/>
  <c r="C2" i="15"/>
  <c r="B2" i="15"/>
  <c r="C6" i="12"/>
  <c r="C5" i="12"/>
  <c r="B6" i="12"/>
  <c r="B5" i="12"/>
  <c r="C3" i="12"/>
  <c r="B3" i="12"/>
  <c r="C2" i="12"/>
  <c r="B2" i="12"/>
  <c r="C10" i="11"/>
  <c r="B10" i="11"/>
  <c r="C9" i="11"/>
  <c r="B9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1" l="1"/>
</calcChain>
</file>

<file path=xl/sharedStrings.xml><?xml version="1.0" encoding="utf-8"?>
<sst xmlns="http://schemas.openxmlformats.org/spreadsheetml/2006/main" count="40546" uniqueCount="8402">
  <si>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</si>
  <si>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</si>
  <si>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</si>
  <si>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</si>
  <si>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</si>
  <si>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</si>
  <si>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</si>
  <si>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</si>
  <si>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</si>
  <si>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</si>
  <si>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</si>
  <si>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</si>
  <si>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</si>
  <si>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</si>
  <si>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</si>
  <si>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</si>
  <si>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</si>
  <si>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</si>
  <si>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</si>
  <si>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</si>
  <si>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</si>
  <si>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</si>
  <si>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</si>
  <si>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</si>
  <si>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</si>
  <si>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</si>
  <si>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</si>
  <si>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</si>
  <si>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</si>
  <si>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</si>
  <si>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</si>
  <si>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</si>
  <si>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</si>
  <si>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</si>
  <si>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</si>
  <si>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</si>
  <si>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</si>
  <si>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</si>
  <si>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</si>
  <si>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</si>
  <si>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</si>
  <si>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</si>
  <si>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</si>
  <si>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</si>
  <si>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</si>
  <si>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</si>
  <si>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</si>
  <si>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</si>
  <si>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</si>
  <si>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</si>
  <si>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</si>
  <si>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</si>
  <si>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</si>
  <si>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</si>
  <si>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</si>
  <si>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</si>
  <si>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</si>
  <si>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</si>
  <si>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</si>
  <si>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</si>
  <si>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</si>
  <si>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</si>
  <si>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</si>
  <si>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</si>
  <si>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</si>
  <si>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</si>
  <si>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</si>
  <si>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</si>
  <si>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</si>
  <si>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</si>
  <si>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</si>
  <si>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</si>
  <si>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</si>
  <si>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</si>
  <si>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</si>
  <si>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</si>
  <si>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</si>
  <si>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</si>
  <si>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</si>
  <si>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</si>
  <si>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</si>
  <si>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</si>
  <si>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</si>
  <si>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</si>
  <si>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</si>
  <si>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</si>
  <si>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</si>
  <si>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</si>
  <si>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</si>
  <si>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</si>
  <si>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</si>
  <si>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</si>
  <si>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</si>
  <si>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</si>
  <si>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</si>
  <si>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</si>
  <si>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</si>
  <si>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</si>
  <si>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</si>
  <si>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</si>
  <si>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</si>
  <si>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</si>
  <si>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</si>
  <si>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</si>
  <si>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</si>
  <si>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</si>
  <si>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</si>
  <si>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</si>
  <si>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</si>
  <si>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</si>
  <si>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</si>
  <si>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</si>
  <si>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</si>
  <si>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</si>
  <si>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</si>
  <si>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</si>
  <si>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</si>
  <si>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</si>
  <si>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</si>
  <si>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</si>
  <si>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</si>
  <si>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</si>
  <si>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</si>
  <si>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</si>
  <si>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</si>
  <si>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</si>
  <si>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</si>
  <si>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</si>
  <si>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</si>
  <si>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</si>
  <si>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</si>
  <si>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</si>
  <si>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</si>
  <si>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</si>
  <si>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</si>
  <si>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</si>
  <si>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</si>
  <si>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</si>
  <si>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</si>
  <si>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</si>
  <si>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</si>
  <si>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</si>
  <si>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</si>
  <si>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</si>
  <si>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</si>
  <si>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</si>
  <si>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</si>
  <si>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</si>
  <si>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</si>
  <si>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</si>
  <si>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</si>
  <si>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</si>
  <si>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</si>
  <si>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</si>
  <si>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</si>
  <si>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</si>
  <si>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</si>
  <si>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</si>
  <si>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</si>
  <si>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</si>
  <si>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</si>
  <si>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</si>
  <si>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</si>
  <si>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</si>
  <si>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</si>
  <si>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</si>
  <si>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</si>
  <si>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</si>
  <si>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</si>
  <si>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</si>
  <si>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</si>
  <si>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</si>
  <si>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</si>
  <si>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</si>
  <si>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</si>
  <si>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</si>
  <si>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</si>
  <si>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</si>
  <si>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</si>
  <si>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</si>
  <si>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</si>
  <si>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</si>
  <si>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</si>
  <si>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</si>
  <si>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</si>
  <si>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</si>
  <si>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</si>
  <si>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</si>
  <si>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</si>
  <si>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</si>
  <si>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</si>
  <si>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</si>
  <si>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</si>
  <si>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</si>
  <si>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</si>
  <si>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</si>
  <si>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</si>
  <si>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</si>
  <si>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</si>
  <si>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</si>
  <si>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</si>
  <si>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</si>
  <si>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</si>
  <si>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</si>
  <si>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</si>
  <si>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</si>
  <si>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</si>
  <si>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</si>
  <si>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</si>
  <si>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</si>
  <si>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</si>
  <si>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</si>
  <si>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</si>
  <si>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</si>
  <si>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</si>
  <si>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</si>
  <si>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</si>
  <si>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</si>
  <si>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</si>
  <si>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</si>
  <si>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</si>
  <si>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</si>
  <si>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</si>
  <si>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</si>
  <si>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</si>
  <si>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</si>
  <si>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</si>
  <si>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</si>
  <si>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</si>
  <si>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</si>
  <si>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</si>
  <si>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</si>
  <si>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</si>
  <si>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</si>
  <si>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</si>
  <si>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</si>
  <si>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</si>
  <si>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</si>
  <si>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</si>
  <si>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</si>
  <si>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</si>
  <si>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</si>
  <si>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</si>
  <si>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</si>
  <si>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</si>
  <si>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</si>
  <si>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</si>
  <si>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</si>
  <si>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</si>
  <si>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</si>
  <si>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</si>
  <si>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</si>
  <si>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</si>
  <si>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</si>
  <si>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</si>
  <si>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</si>
  <si>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</si>
  <si>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</si>
  <si>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</si>
  <si>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</si>
  <si>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</si>
  <si>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</si>
  <si>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</si>
  <si>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</si>
  <si>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</si>
  <si>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</si>
  <si>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</si>
  <si>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</si>
  <si>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</si>
  <si>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</si>
  <si>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</si>
  <si>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</si>
  <si>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</si>
  <si>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</si>
  <si>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</si>
  <si>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</si>
  <si>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</si>
  <si>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</si>
  <si>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</si>
  <si>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</si>
  <si>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</si>
  <si>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</si>
  <si>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</si>
  <si>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</si>
  <si>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</si>
  <si>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</si>
  <si>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</si>
  <si>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</si>
  <si>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</si>
  <si>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</si>
  <si>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</si>
  <si>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</si>
  <si>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</si>
  <si>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</si>
  <si>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</si>
  <si>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</si>
  <si>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</si>
  <si>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</si>
  <si>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</si>
  <si>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</si>
  <si>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</si>
  <si>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</si>
  <si>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</si>
  <si>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</si>
  <si>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</si>
  <si>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</si>
  <si>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</si>
  <si>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</si>
  <si>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</si>
  <si>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</si>
  <si>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</si>
  <si>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</si>
  <si>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</si>
  <si>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</si>
  <si>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</si>
  <si>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</si>
  <si>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</si>
  <si>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</si>
  <si>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</si>
  <si>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</si>
  <si>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</si>
  <si>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</si>
  <si>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</si>
  <si>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</si>
  <si>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</si>
  <si>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</si>
  <si>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</si>
  <si>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</si>
  <si>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</si>
  <si>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</si>
  <si>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</si>
  <si>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</si>
  <si>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</si>
  <si>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</si>
  <si>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</si>
  <si>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</si>
  <si>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</si>
  <si>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</si>
  <si>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</si>
  <si>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</si>
  <si>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</si>
  <si>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</si>
  <si>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</si>
  <si>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</si>
  <si>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</si>
  <si>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</si>
  <si>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</si>
  <si>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</si>
  <si>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</si>
  <si>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</si>
  <si>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</si>
  <si>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</si>
  <si>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</si>
  <si>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</si>
  <si>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</si>
  <si>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</si>
  <si>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</si>
  <si>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</si>
  <si>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</si>
  <si>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</si>
  <si>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</si>
  <si>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</si>
  <si>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</si>
  <si>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</si>
  <si>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</si>
  <si>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</si>
  <si>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</si>
  <si>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</si>
  <si>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</si>
  <si>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</si>
  <si>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</si>
  <si>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</si>
  <si>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</si>
  <si>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</si>
  <si>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</si>
  <si>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</si>
  <si>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</si>
  <si>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</si>
  <si>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</si>
  <si>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</si>
  <si>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</si>
  <si>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</si>
  <si>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</si>
  <si>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</si>
  <si>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</si>
  <si>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</si>
  <si>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</si>
  <si>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</si>
  <si>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</si>
  <si>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</si>
  <si>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</si>
  <si>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</si>
  <si>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</si>
  <si>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</si>
  <si>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</si>
  <si>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</si>
  <si>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</si>
  <si>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</si>
  <si>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</si>
  <si>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</si>
  <si>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</si>
  <si>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</si>
  <si>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</si>
  <si>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</si>
  <si>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</si>
  <si>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</si>
  <si>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</si>
  <si>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</si>
  <si>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</si>
  <si>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</si>
  <si>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</si>
  <si>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</si>
  <si>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</si>
  <si>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</si>
  <si>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</si>
  <si>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</si>
  <si>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</si>
  <si>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</si>
  <si>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</si>
  <si>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</si>
  <si>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</si>
  <si>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</si>
  <si>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</si>
  <si>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</si>
  <si>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</si>
  <si>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</si>
  <si>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</si>
  <si>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</si>
  <si>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</si>
  <si>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</si>
  <si>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</si>
  <si>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</si>
  <si>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</si>
  <si>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</si>
  <si>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</si>
  <si>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</si>
  <si>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</si>
  <si>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</si>
  <si>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</si>
  <si>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</si>
  <si>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</si>
  <si>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</si>
  <si>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</si>
  <si>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</si>
  <si>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</si>
  <si>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</si>
  <si>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</si>
  <si>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</si>
  <si>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</si>
  <si>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</si>
  <si>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</si>
  <si>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</si>
  <si>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</si>
  <si>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</si>
  <si>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</si>
  <si>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</si>
  <si>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</si>
  <si>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</si>
  <si>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</si>
  <si>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</si>
  <si>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</si>
  <si>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</si>
  <si>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</si>
  <si>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</si>
  <si>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</si>
  <si>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</si>
  <si>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</si>
  <si>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</si>
  <si>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</si>
  <si>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</si>
  <si>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</si>
  <si>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</si>
  <si>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</si>
  <si>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</si>
  <si>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</si>
  <si>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</si>
  <si>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</si>
  <si>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</si>
  <si>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</si>
  <si>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</si>
  <si>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</si>
  <si>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</si>
  <si>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</si>
  <si>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</si>
  <si>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</si>
  <si>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</si>
  <si>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</si>
  <si>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</si>
  <si>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</si>
  <si>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</si>
  <si>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</si>
  <si>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</si>
  <si>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</si>
  <si>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</si>
  <si>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</si>
  <si>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</si>
  <si>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</si>
  <si>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</si>
  <si>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</si>
  <si>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</si>
  <si>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</si>
  <si>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</si>
  <si>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</si>
  <si>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</si>
  <si>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</si>
  <si>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</si>
  <si>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</si>
  <si>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</si>
  <si>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</si>
  <si>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</si>
  <si>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</si>
  <si>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</si>
  <si>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</si>
  <si>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</si>
  <si>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</si>
  <si>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</si>
  <si>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</si>
  <si>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</si>
  <si>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</si>
  <si>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</si>
  <si>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</si>
  <si>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</si>
  <si>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</si>
  <si>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</si>
  <si>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</si>
  <si>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</si>
  <si>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</si>
  <si>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</si>
  <si>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</si>
  <si>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</si>
  <si>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</si>
  <si>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</si>
  <si>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</si>
  <si>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</si>
  <si>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</si>
  <si>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</si>
  <si>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</si>
  <si>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</si>
  <si>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</si>
  <si>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</si>
  <si>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</si>
  <si>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</si>
  <si>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</si>
  <si>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</si>
  <si>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</si>
  <si>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</si>
  <si>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</si>
  <si>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</si>
  <si>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</si>
  <si>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</si>
  <si>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</si>
  <si>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</si>
  <si>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</si>
  <si>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</si>
  <si>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</si>
  <si>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</si>
  <si>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</si>
  <si>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</si>
  <si>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</si>
  <si>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</si>
  <si>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</si>
  <si>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</si>
  <si>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</si>
  <si>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</si>
  <si>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</si>
  <si>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</si>
  <si>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</si>
  <si>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</si>
  <si>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</si>
  <si>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</si>
  <si>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</si>
  <si>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</si>
  <si>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</si>
  <si>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</si>
  <si>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</si>
  <si>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</si>
  <si>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</si>
  <si>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</si>
  <si>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</si>
  <si>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</si>
  <si>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</si>
  <si>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</si>
  <si>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</si>
  <si>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</si>
  <si>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</si>
  <si>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</si>
  <si>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</si>
  <si>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</si>
  <si>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</si>
  <si>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</si>
  <si>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</si>
  <si>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</si>
  <si>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</si>
  <si>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</si>
  <si>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</si>
  <si>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</si>
  <si>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</si>
  <si>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</si>
  <si>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</si>
  <si>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</si>
  <si>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</si>
  <si>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</si>
  <si>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</si>
  <si>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</si>
  <si>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</si>
  <si>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</si>
  <si>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</si>
  <si>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</si>
  <si>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</si>
  <si>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</si>
  <si>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</si>
  <si>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</si>
  <si>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</si>
  <si>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</si>
  <si>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</si>
  <si>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</si>
  <si>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</si>
  <si>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</si>
  <si>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</si>
  <si>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</si>
  <si>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</si>
  <si>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</si>
  <si>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</si>
  <si>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</si>
  <si>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</si>
  <si>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</si>
  <si>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</si>
  <si>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</si>
  <si>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</si>
  <si>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</si>
  <si>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</si>
  <si>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</si>
  <si>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</si>
  <si>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</si>
  <si>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</si>
  <si>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</si>
  <si>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</si>
  <si>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</si>
  <si>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</si>
  <si>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</si>
  <si>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</si>
  <si>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</si>
  <si>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</si>
  <si>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</si>
  <si>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</si>
  <si>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</si>
  <si>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</si>
  <si>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</si>
  <si>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</si>
  <si>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</si>
  <si>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</si>
  <si>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</si>
  <si>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</si>
  <si>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</si>
  <si>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</si>
  <si>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</si>
  <si>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</si>
  <si>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</si>
  <si>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</si>
  <si>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</si>
  <si>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</si>
  <si>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</si>
  <si>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</si>
  <si>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</si>
  <si>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</si>
  <si>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</si>
  <si>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</si>
  <si>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</si>
  <si>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</si>
  <si>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</si>
  <si>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</si>
  <si>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</si>
  <si>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</si>
  <si>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</si>
  <si>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</si>
  <si>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</si>
  <si>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</si>
  <si>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</si>
  <si>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</si>
  <si>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</si>
  <si>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</si>
  <si>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</si>
  <si>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</si>
  <si>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</si>
  <si>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</si>
  <si>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</si>
  <si>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</si>
  <si>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</si>
  <si>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</si>
  <si>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</si>
  <si>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</si>
  <si>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</si>
  <si>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</si>
  <si>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</si>
  <si>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</si>
  <si>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</si>
  <si>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</si>
  <si>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</si>
  <si>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</si>
  <si>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</si>
  <si>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</si>
  <si>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</si>
  <si>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</si>
  <si>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</si>
  <si>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</si>
  <si>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</si>
  <si>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</si>
  <si>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</si>
  <si>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</si>
  <si>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</si>
  <si>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</si>
  <si>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</si>
  <si>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</si>
  <si>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</si>
  <si>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</si>
  <si>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</si>
  <si>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</si>
  <si>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</si>
  <si>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</si>
  <si>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</si>
  <si>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</si>
  <si>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</si>
  <si>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</si>
  <si>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</si>
  <si>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</si>
  <si>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</si>
  <si>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</si>
  <si>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</si>
  <si>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</si>
  <si>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</si>
  <si>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</si>
  <si>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</si>
  <si>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</si>
  <si>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</si>
  <si>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</si>
  <si>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</si>
  <si>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</si>
  <si>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</si>
  <si>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</si>
  <si>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</si>
  <si>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</si>
  <si>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</si>
  <si>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</si>
  <si>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</si>
  <si>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</si>
  <si>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</si>
  <si>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</si>
  <si>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</si>
  <si>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</si>
  <si>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</si>
  <si>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</si>
  <si>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</si>
  <si>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</si>
  <si>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</si>
  <si>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</si>
  <si>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</si>
  <si>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</si>
  <si>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</si>
  <si>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</si>
  <si>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</si>
  <si>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</si>
  <si>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</si>
  <si>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</si>
  <si>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</si>
  <si>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</si>
  <si>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</si>
  <si>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</si>
  <si>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</si>
  <si>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</si>
  <si>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</si>
  <si>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</si>
  <si>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</si>
  <si>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</si>
  <si>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</si>
  <si>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</si>
  <si>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</si>
  <si>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</si>
  <si>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</si>
  <si>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</si>
  <si>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</si>
  <si>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</si>
  <si>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</si>
  <si>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</si>
  <si>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</si>
  <si>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</si>
  <si>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</si>
  <si>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</si>
  <si>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</si>
  <si>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</si>
  <si>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</si>
  <si>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</si>
  <si>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</si>
  <si>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</si>
  <si>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</si>
  <si>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</si>
  <si>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</si>
  <si>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</si>
  <si>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</si>
  <si>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</si>
  <si>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</si>
  <si>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</si>
  <si>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</si>
  <si>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</si>
  <si>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</si>
  <si>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</si>
  <si>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</si>
  <si>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</si>
  <si>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</si>
  <si>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</si>
  <si>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</si>
  <si>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</si>
  <si>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</si>
  <si>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</si>
  <si>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</si>
  <si>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</si>
  <si>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</si>
  <si>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</si>
  <si>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</si>
  <si>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</si>
  <si>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</si>
  <si>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</si>
  <si>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</si>
  <si>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</si>
  <si>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</si>
  <si>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</si>
  <si>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</si>
  <si>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</si>
  <si>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</si>
  <si>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</si>
  <si>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</si>
  <si>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</si>
  <si>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</si>
  <si>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</si>
  <si>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</si>
  <si>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</si>
  <si>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</si>
  <si>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</si>
  <si>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</si>
  <si>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</si>
  <si>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</si>
  <si>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</si>
  <si>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</si>
  <si>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</si>
  <si>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</si>
  <si>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</si>
  <si>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</si>
  <si>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</si>
  <si>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</si>
  <si>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</si>
  <si>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</si>
  <si>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</si>
  <si>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</si>
  <si>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</si>
  <si>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</si>
  <si>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</si>
  <si>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</si>
  <si>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</si>
  <si>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</si>
  <si>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</si>
  <si>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</si>
  <si>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</si>
  <si>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</si>
  <si>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</si>
  <si>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</si>
  <si>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</si>
  <si>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</si>
  <si>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</si>
  <si>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</si>
  <si>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</si>
  <si>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</si>
  <si>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</si>
  <si>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</si>
  <si>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</si>
  <si>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</si>
  <si>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</si>
  <si>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</si>
  <si>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</si>
  <si>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</si>
  <si>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</si>
  <si>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</si>
  <si>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</si>
  <si>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</si>
  <si>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</si>
  <si>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</si>
  <si>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</si>
  <si>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</si>
  <si>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</si>
  <si>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</si>
  <si>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</si>
  <si>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</si>
  <si>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</si>
  <si>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</si>
  <si>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</si>
  <si>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</si>
  <si>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</si>
  <si>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</si>
  <si>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</si>
  <si>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</si>
  <si>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</si>
  <si>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</si>
  <si>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</si>
  <si>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</si>
  <si>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</si>
  <si>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</si>
  <si>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</si>
  <si>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</si>
  <si>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</si>
  <si>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</si>
  <si>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</si>
  <si>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</si>
  <si>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</si>
  <si>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</si>
  <si>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</si>
  <si>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</si>
  <si>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</si>
  <si>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</si>
  <si>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</si>
  <si>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</si>
  <si>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</si>
  <si>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</si>
  <si>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</si>
  <si>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</si>
  <si>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</si>
  <si>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</si>
  <si>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</si>
  <si>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</si>
  <si>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</si>
  <si>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</si>
  <si>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</si>
  <si>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</si>
  <si>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</si>
  <si>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</si>
  <si>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</si>
  <si>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</si>
  <si>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</si>
  <si>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</si>
  <si>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</si>
  <si>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</si>
  <si>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</si>
  <si>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</si>
  <si>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</si>
  <si>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</si>
  <si>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</si>
  <si>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</si>
  <si>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</si>
  <si>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</si>
  <si>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</si>
  <si>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</si>
  <si>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</si>
  <si>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</si>
  <si>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</si>
  <si>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</si>
  <si>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</si>
  <si>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</si>
  <si>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</si>
  <si>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</si>
  <si>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</si>
  <si>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</si>
  <si>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</si>
  <si>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</si>
  <si>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</si>
  <si>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</si>
  <si>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</si>
  <si>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</si>
  <si>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</si>
  <si>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</si>
  <si>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</si>
  <si>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</si>
  <si>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</si>
  <si>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</si>
  <si>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</si>
  <si>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</si>
  <si>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</si>
  <si>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</si>
  <si>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</si>
  <si>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</si>
  <si>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</si>
  <si>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</si>
  <si>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</si>
  <si>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</si>
  <si>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</si>
  <si>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</si>
  <si>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</si>
  <si>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</si>
  <si>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</si>
  <si>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</si>
  <si>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</si>
  <si>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</si>
  <si>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</si>
  <si>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</si>
  <si>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</si>
  <si>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</si>
  <si>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</si>
  <si>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</si>
  <si>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</si>
  <si>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</si>
  <si>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</si>
  <si>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</si>
  <si>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</si>
  <si>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</si>
  <si>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</si>
  <si>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</si>
  <si>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</si>
  <si>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</si>
  <si>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</si>
  <si>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</si>
  <si>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</si>
  <si>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</si>
  <si>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</si>
  <si>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</si>
  <si>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</si>
  <si>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</si>
  <si>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</si>
  <si>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</si>
  <si>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</si>
  <si>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</si>
  <si>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</si>
  <si>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</si>
  <si>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</si>
  <si>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</si>
  <si>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</si>
  <si>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</si>
  <si>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</si>
  <si>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</si>
  <si>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</si>
  <si>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</si>
  <si>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</si>
  <si>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</si>
  <si>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</si>
  <si>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</si>
  <si>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</si>
  <si>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</si>
  <si>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</si>
  <si>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</si>
  <si>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</si>
  <si>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</si>
  <si>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</si>
  <si>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</si>
  <si>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</si>
  <si>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</si>
  <si>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</si>
  <si>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</si>
  <si>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</si>
  <si>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</si>
  <si>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</si>
  <si>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</si>
  <si>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</si>
  <si>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</si>
  <si>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</si>
  <si>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</si>
  <si>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</si>
  <si>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</si>
  <si>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</si>
  <si>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</si>
  <si>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</si>
  <si>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</si>
  <si>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</si>
  <si>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</si>
  <si>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</si>
  <si>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</si>
  <si>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</si>
  <si>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</si>
  <si>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</si>
  <si>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</si>
  <si>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</si>
  <si>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</si>
  <si>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</si>
  <si>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</si>
  <si>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</si>
  <si>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</si>
  <si>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</si>
  <si>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</si>
  <si>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</si>
  <si>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</si>
  <si>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</si>
  <si>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</si>
  <si>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</si>
  <si>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</si>
  <si>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</si>
  <si>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</si>
  <si>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</si>
  <si>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</si>
  <si>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</si>
  <si>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</si>
  <si>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</si>
  <si>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</si>
  <si>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</si>
  <si>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</si>
  <si>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</si>
  <si>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</si>
  <si>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</si>
  <si>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</si>
  <si>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</si>
  <si>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</si>
  <si>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</si>
  <si>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</si>
  <si>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</si>
  <si>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</si>
  <si>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</si>
  <si>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</si>
  <si>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</si>
  <si>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</si>
  <si>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</si>
  <si>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</si>
  <si>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</si>
  <si>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</si>
  <si>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</si>
  <si>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</si>
  <si>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</si>
  <si>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</si>
  <si>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</si>
  <si>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</si>
  <si>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</si>
  <si>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</si>
  <si>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</si>
  <si>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</si>
  <si>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</si>
  <si>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</si>
  <si>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</si>
  <si>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</si>
  <si>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</si>
  <si>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</si>
  <si>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</si>
  <si>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</si>
  <si>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</si>
  <si>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</si>
  <si>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</si>
  <si>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</si>
  <si>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</si>
  <si>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</si>
  <si>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</si>
  <si>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</si>
  <si>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</si>
  <si>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</si>
  <si>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</si>
  <si>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</si>
  <si>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</si>
  <si>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</si>
  <si>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</si>
  <si>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</si>
  <si>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</si>
  <si>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</si>
  <si>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</si>
  <si>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</si>
  <si>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</si>
  <si>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</si>
  <si>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</si>
  <si>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</si>
  <si>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</si>
  <si>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</si>
  <si>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</si>
  <si>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</si>
  <si>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</si>
  <si>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</si>
  <si>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</si>
  <si>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</si>
  <si>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</si>
  <si>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</si>
  <si>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</si>
  <si>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</si>
  <si>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</si>
  <si>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</si>
  <si>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</si>
  <si>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</si>
  <si>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</si>
  <si>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</si>
  <si>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</si>
  <si>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</si>
  <si>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</si>
  <si>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</si>
  <si>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</si>
  <si>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</si>
  <si>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</si>
  <si>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</si>
  <si>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</si>
  <si>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</si>
  <si>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</si>
  <si>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</si>
  <si>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</si>
  <si>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</si>
  <si>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</si>
  <si>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</si>
  <si>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</si>
  <si>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</si>
  <si>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</si>
  <si>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</si>
  <si>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</si>
  <si>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</si>
  <si>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</si>
  <si>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</si>
  <si>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</si>
  <si>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</si>
  <si>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</si>
  <si>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</si>
  <si>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</si>
  <si>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</si>
  <si>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</si>
  <si>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</si>
  <si>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</si>
  <si>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</si>
  <si>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</si>
  <si>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</si>
  <si>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</si>
  <si>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</si>
  <si>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</si>
  <si>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</si>
  <si>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</si>
  <si>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</si>
  <si>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</si>
  <si>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</si>
  <si>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</si>
  <si>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</si>
  <si>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</si>
  <si>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</si>
  <si>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</si>
  <si>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</si>
  <si>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</si>
  <si>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</si>
  <si>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</si>
  <si>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</si>
  <si>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</si>
  <si>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</si>
  <si>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</si>
  <si>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</si>
  <si>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</si>
  <si>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</si>
  <si>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</si>
  <si>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</si>
  <si>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</si>
  <si>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</si>
  <si>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</si>
  <si>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</si>
  <si>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</si>
  <si>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</si>
  <si>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</si>
  <si>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</si>
  <si>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</si>
  <si>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</si>
  <si>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</si>
  <si>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</si>
  <si>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</si>
  <si>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</si>
  <si>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</si>
  <si>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</si>
  <si>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</si>
  <si>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</si>
  <si>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</si>
  <si>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</si>
  <si>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</si>
  <si>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</si>
  <si>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</si>
  <si>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</si>
  <si>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</si>
  <si>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</si>
  <si>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</si>
  <si>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</si>
  <si>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</si>
  <si>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</si>
  <si>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</si>
  <si>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</si>
  <si>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</si>
  <si>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</si>
  <si>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</si>
  <si>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</si>
  <si>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</si>
  <si>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</si>
  <si>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</si>
  <si>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</si>
  <si>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</si>
  <si>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</si>
  <si>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</si>
  <si>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</si>
  <si>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</si>
  <si>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</si>
  <si>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</si>
  <si>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</si>
  <si>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</si>
  <si>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</si>
  <si>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</si>
  <si>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</si>
  <si>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</si>
  <si>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</si>
  <si>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</si>
  <si>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</si>
  <si>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</si>
  <si>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</si>
  <si>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</si>
  <si>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</si>
  <si>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</si>
  <si>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</si>
  <si>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</si>
  <si>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</si>
  <si>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</si>
  <si>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</si>
  <si>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</si>
  <si>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</si>
  <si>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</si>
  <si>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</si>
  <si>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</si>
  <si>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</si>
  <si>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</si>
  <si>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</si>
  <si>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</si>
  <si>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</si>
  <si>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</si>
  <si>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</si>
  <si>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</si>
  <si>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</si>
  <si>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</si>
  <si>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</si>
  <si>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</si>
  <si>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</si>
  <si>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</si>
  <si>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</si>
  <si>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</si>
  <si>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</si>
  <si>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</si>
  <si>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</si>
  <si>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</si>
  <si>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</si>
  <si>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</si>
  <si>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</si>
  <si>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</si>
  <si>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</si>
  <si>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</si>
  <si>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</si>
  <si>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</si>
  <si>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</si>
  <si>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</si>
  <si>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</si>
  <si>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</si>
  <si>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</si>
  <si>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</si>
  <si>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</si>
  <si>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</si>
  <si>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</si>
  <si>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</si>
  <si>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</si>
  <si>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</si>
  <si>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</si>
  <si>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</si>
  <si>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</si>
  <si>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</si>
  <si>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</si>
  <si>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</si>
  <si>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</si>
  <si>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</si>
  <si>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</si>
  <si>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</si>
  <si>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</si>
  <si>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</si>
  <si>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</si>
  <si>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</si>
  <si>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</si>
  <si>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</si>
  <si>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</si>
  <si>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</si>
  <si>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</si>
  <si>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</si>
  <si>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</si>
  <si>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</si>
  <si>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</si>
  <si>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</si>
  <si>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</si>
  <si>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</si>
  <si>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</si>
  <si>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</si>
  <si>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</si>
  <si>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</si>
  <si>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</si>
  <si>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</si>
  <si>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</si>
  <si>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</si>
  <si>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</si>
  <si>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</si>
  <si>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</si>
  <si>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</si>
  <si>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</si>
  <si>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</si>
  <si>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</si>
  <si>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</si>
  <si>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</si>
  <si>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</si>
  <si>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</si>
  <si>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</si>
  <si>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</si>
  <si>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</si>
  <si>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</si>
  <si>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</si>
  <si>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</si>
  <si>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</si>
  <si>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</si>
  <si>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</si>
  <si>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</si>
  <si>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</si>
  <si>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</si>
  <si>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</si>
  <si>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</si>
  <si>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</si>
  <si>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</si>
  <si>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</si>
  <si>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</si>
  <si>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</si>
  <si>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</si>
  <si>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</si>
  <si>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</si>
  <si>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</si>
  <si>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</si>
  <si>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</si>
  <si>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</si>
  <si>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</si>
  <si>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</si>
  <si>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</si>
  <si>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</si>
  <si>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</si>
  <si>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</si>
  <si>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</si>
  <si>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</si>
  <si>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</si>
  <si>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</si>
  <si>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</si>
  <si>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</si>
  <si>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</si>
  <si>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</si>
  <si>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</si>
  <si>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</si>
  <si>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</si>
  <si>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</si>
  <si>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</si>
  <si>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</si>
  <si>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</si>
  <si>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</si>
  <si>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</si>
  <si>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</si>
  <si>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</si>
  <si>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</si>
  <si>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</si>
  <si>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</si>
  <si>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</si>
  <si>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</si>
  <si>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</si>
  <si>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</si>
  <si>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</si>
  <si>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</si>
  <si>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</si>
  <si>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</si>
  <si>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</si>
  <si>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</si>
  <si>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</si>
  <si>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</si>
  <si>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</si>
  <si>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</si>
  <si>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</si>
  <si>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</si>
  <si>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</si>
  <si>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</si>
  <si>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</si>
  <si>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</si>
  <si>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</si>
  <si>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</si>
  <si>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</si>
  <si>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</si>
  <si>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</si>
  <si>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</si>
  <si>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</si>
  <si>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</si>
  <si>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</si>
  <si>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</si>
  <si>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</si>
  <si>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</si>
  <si>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</si>
  <si>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</si>
  <si>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</si>
  <si>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</si>
  <si>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</si>
  <si>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</si>
  <si>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</si>
  <si>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</si>
  <si>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</si>
  <si>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</si>
  <si>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</si>
  <si>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</si>
  <si>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</si>
  <si>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</si>
  <si>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</si>
  <si>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</si>
  <si>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</si>
  <si>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</si>
  <si>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</si>
  <si>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</si>
  <si>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</si>
  <si>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</si>
  <si>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</si>
  <si>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</si>
  <si>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</si>
  <si>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</si>
  <si>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</si>
  <si>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</si>
  <si>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</si>
  <si>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</si>
  <si>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</si>
  <si>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</si>
  <si>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</si>
  <si>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</si>
  <si>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</si>
  <si>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</si>
  <si>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</si>
  <si>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</si>
  <si>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</si>
  <si>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</si>
  <si>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</si>
  <si>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</si>
  <si>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</si>
  <si>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</si>
  <si>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</si>
  <si>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</si>
  <si>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</si>
  <si>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</si>
  <si>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</si>
  <si>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</si>
  <si>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</si>
  <si>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</si>
  <si>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</si>
  <si>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</si>
  <si>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</si>
  <si>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</si>
  <si>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</si>
  <si>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</si>
  <si>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</si>
  <si>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</si>
  <si>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</si>
  <si>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</si>
  <si>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</si>
  <si>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</si>
  <si>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</si>
  <si>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</si>
  <si>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</si>
  <si>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</si>
  <si>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</si>
  <si>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</si>
  <si>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</si>
  <si>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</si>
  <si>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</si>
  <si>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</si>
  <si>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</si>
  <si>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</si>
  <si>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</si>
  <si>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</si>
  <si>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</si>
  <si>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</si>
  <si>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</si>
  <si>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</si>
  <si>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</si>
  <si>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</si>
  <si>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</si>
  <si>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</si>
  <si>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</si>
  <si>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</si>
  <si>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</si>
  <si>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</si>
  <si>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</si>
  <si>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</si>
  <si>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</si>
  <si>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</si>
  <si>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</si>
  <si>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</si>
  <si>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</si>
  <si>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</si>
  <si>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</si>
  <si>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</si>
  <si>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</si>
  <si>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</si>
  <si>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</si>
  <si>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</si>
  <si>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</si>
  <si>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</si>
  <si>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</si>
  <si>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</si>
  <si>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</si>
  <si>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</si>
  <si>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</si>
  <si>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</si>
  <si>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</si>
  <si>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</si>
  <si>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</si>
  <si>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</si>
  <si>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</si>
  <si>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</si>
  <si>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</si>
  <si>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</si>
  <si>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</si>
  <si>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</si>
  <si>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</si>
  <si>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</si>
  <si>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</si>
  <si>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</si>
  <si>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</si>
  <si>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</si>
  <si>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</si>
  <si>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</si>
  <si>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</si>
  <si>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</si>
  <si>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</si>
  <si>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</si>
  <si>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</si>
  <si>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</si>
  <si>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</si>
  <si>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</si>
  <si>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</si>
  <si>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</si>
  <si>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</si>
  <si>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</si>
  <si>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</si>
  <si>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</si>
  <si>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</si>
  <si>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</si>
  <si>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</si>
  <si>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</si>
  <si>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</si>
  <si>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</si>
  <si>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</si>
  <si>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</si>
  <si>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</si>
  <si>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</si>
  <si>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</si>
  <si>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</si>
  <si>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</si>
  <si>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</si>
  <si>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</si>
  <si>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</si>
  <si>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</si>
  <si>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</si>
  <si>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</si>
  <si>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</si>
  <si>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</si>
  <si>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</si>
  <si>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</si>
  <si>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</si>
  <si>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</si>
  <si>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</si>
  <si>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</si>
  <si>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</si>
  <si>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</si>
  <si>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</si>
  <si>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</si>
  <si>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</si>
  <si>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</si>
  <si>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</si>
  <si>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</si>
  <si>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</si>
  <si>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</si>
  <si>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</si>
  <si>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</si>
  <si>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</si>
  <si>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</si>
  <si>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</si>
  <si>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</si>
  <si>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</si>
  <si>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</si>
  <si>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</si>
  <si>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</si>
  <si>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</si>
  <si>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</si>
  <si>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</si>
  <si>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</si>
  <si>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</si>
  <si>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</si>
  <si>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</si>
  <si>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</si>
  <si>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</si>
  <si>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</si>
  <si>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</si>
  <si>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</si>
  <si>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</si>
  <si>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</si>
  <si>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</si>
  <si>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</si>
  <si>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</si>
  <si>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</si>
  <si>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</si>
  <si>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</si>
  <si>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</si>
  <si>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</si>
  <si>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</si>
  <si>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</si>
  <si>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</si>
  <si>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</si>
  <si>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</si>
  <si>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</si>
  <si>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</si>
  <si>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</si>
  <si>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</si>
  <si>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</si>
  <si>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</si>
  <si>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</si>
  <si>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</si>
  <si>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</si>
  <si>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</si>
  <si>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</si>
  <si>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</si>
  <si>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</si>
  <si>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</si>
  <si>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</si>
  <si>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</si>
  <si>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</si>
  <si>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</si>
  <si>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</si>
  <si>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</si>
  <si>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</si>
  <si>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</si>
  <si>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</si>
  <si>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</si>
  <si>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</si>
  <si>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</si>
  <si>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</si>
  <si>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</si>
  <si>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</si>
  <si>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</si>
  <si>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</si>
  <si>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</si>
  <si>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</si>
  <si>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</si>
  <si>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</si>
  <si>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</si>
  <si>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</si>
  <si>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</si>
  <si>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</si>
  <si>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</si>
  <si>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</si>
  <si>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</si>
  <si>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</si>
  <si>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</si>
  <si>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</si>
  <si>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</si>
  <si>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</si>
  <si>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</si>
  <si>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</si>
  <si>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</si>
  <si>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</si>
  <si>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</si>
  <si>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</si>
  <si>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</si>
  <si>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</si>
  <si>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</si>
  <si>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</si>
  <si>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</si>
  <si>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</si>
  <si>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</si>
  <si>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</si>
  <si>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</si>
  <si>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</si>
  <si>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</si>
  <si>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</si>
  <si>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</si>
  <si>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</si>
  <si>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</si>
  <si>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</si>
  <si>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</si>
  <si>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</si>
  <si>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</si>
  <si>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</si>
  <si>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</si>
  <si>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</si>
  <si>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</si>
  <si>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</si>
  <si>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</si>
  <si>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</si>
  <si>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</si>
  <si>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</si>
  <si>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</si>
  <si>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</si>
  <si>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</si>
  <si>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</si>
  <si>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</si>
  <si>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</si>
  <si>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</si>
  <si>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</si>
  <si>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</si>
  <si>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</si>
  <si>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</si>
  <si>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</si>
  <si>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</si>
  <si>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</si>
  <si>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</si>
  <si>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</si>
  <si>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</si>
  <si>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</si>
  <si>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</si>
  <si>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</si>
  <si>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</si>
  <si>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</si>
  <si>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</si>
  <si>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</si>
  <si>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</si>
  <si>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</si>
  <si>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</si>
  <si>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</si>
  <si>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</si>
  <si>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</si>
  <si>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</si>
  <si>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</si>
  <si>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</si>
  <si>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</si>
  <si>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</si>
  <si>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</si>
  <si>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</si>
  <si>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</si>
  <si>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</si>
  <si>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</si>
  <si>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</si>
  <si>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</si>
  <si>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</si>
  <si>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</si>
  <si>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</si>
  <si>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</si>
  <si>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</si>
  <si>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</si>
  <si>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</si>
  <si>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</si>
  <si>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</si>
  <si>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</si>
  <si>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</si>
  <si>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</si>
  <si>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</si>
  <si>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</si>
  <si>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</si>
  <si>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</si>
  <si>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</si>
  <si>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</si>
  <si>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</si>
  <si>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</si>
  <si>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</si>
  <si>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</si>
  <si>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</si>
  <si>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</si>
  <si>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</si>
  <si>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</si>
  <si>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</si>
  <si>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</si>
  <si>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</si>
  <si>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</si>
  <si>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</si>
  <si>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</si>
  <si>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</si>
  <si>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</si>
  <si>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</si>
  <si>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</si>
  <si>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</si>
  <si>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</si>
  <si>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</si>
  <si>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</si>
  <si>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</si>
  <si>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</si>
  <si>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</si>
  <si>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</si>
  <si>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</si>
  <si>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</si>
  <si>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</si>
  <si>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</si>
  <si>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</si>
  <si>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</si>
  <si>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</si>
  <si>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</si>
  <si>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</si>
  <si>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</si>
  <si>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</si>
  <si>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</si>
  <si>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</si>
  <si>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</si>
  <si>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</si>
  <si>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</si>
  <si>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</si>
  <si>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</si>
  <si>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</si>
  <si>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</si>
  <si>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</si>
  <si>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</si>
  <si>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</si>
  <si>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</si>
  <si>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</si>
  <si>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</si>
  <si>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</si>
  <si>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</si>
  <si>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</si>
  <si>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</si>
  <si>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</si>
  <si>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</si>
  <si>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</si>
  <si>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</si>
  <si>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</si>
  <si>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</si>
  <si>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</si>
  <si>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</si>
  <si>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</si>
  <si>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</si>
  <si>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</si>
  <si>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</si>
  <si>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</si>
  <si>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</si>
  <si>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</si>
  <si>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</si>
  <si>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</si>
  <si>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</si>
  <si>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</si>
  <si>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</si>
  <si>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</si>
  <si>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</si>
  <si>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</si>
  <si>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</si>
  <si>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</si>
  <si>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</si>
  <si>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</si>
  <si>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</si>
  <si>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</si>
  <si>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</si>
  <si>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</si>
  <si>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</si>
  <si>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</si>
  <si>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</si>
  <si>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</si>
  <si>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</si>
  <si>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</si>
  <si>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</si>
  <si>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</si>
  <si>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</si>
  <si>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</si>
  <si>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</si>
  <si>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</si>
  <si>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</si>
  <si>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</si>
  <si>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</si>
  <si>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</si>
  <si>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</si>
  <si>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</si>
  <si>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</si>
  <si>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</si>
  <si>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</si>
  <si>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</si>
  <si>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</si>
  <si>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</si>
  <si>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</si>
  <si>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</si>
  <si>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</si>
  <si>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</si>
  <si>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</si>
  <si>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</si>
  <si>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</si>
  <si>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</si>
  <si>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</si>
  <si>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</si>
  <si>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</si>
  <si>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</si>
  <si>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</si>
  <si>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</si>
  <si>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</si>
  <si>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</si>
  <si>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</si>
  <si>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</si>
  <si>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</si>
  <si>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</si>
  <si>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</si>
  <si>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</si>
  <si>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</si>
  <si>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</si>
  <si>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</si>
  <si>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</si>
  <si>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</si>
  <si>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</si>
  <si>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</si>
  <si>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</si>
  <si>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</si>
  <si>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</si>
  <si>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</si>
  <si>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</si>
  <si>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</si>
  <si>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</si>
  <si>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</si>
  <si>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</si>
  <si>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</si>
  <si>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</si>
  <si>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</si>
  <si>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</si>
  <si>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</si>
  <si>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</si>
  <si>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</si>
  <si>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</si>
  <si>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</si>
  <si>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</si>
  <si>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</si>
  <si>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</si>
  <si>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</si>
  <si>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</si>
  <si>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</si>
  <si>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</si>
  <si>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</si>
  <si>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</si>
  <si>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</si>
  <si>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</si>
  <si>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</si>
  <si>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</si>
  <si>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</si>
  <si>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</si>
  <si>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</si>
  <si>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</si>
  <si>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</si>
  <si>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</si>
  <si>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</si>
  <si>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</si>
  <si>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</si>
  <si>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</si>
  <si>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</si>
  <si>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</si>
  <si>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</si>
  <si>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</si>
  <si>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</si>
  <si>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</si>
  <si>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</si>
  <si>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</si>
  <si>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</si>
  <si>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</si>
  <si>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</si>
  <si>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</si>
  <si>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</si>
  <si>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</si>
  <si>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</si>
  <si>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</si>
  <si>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</si>
  <si>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</si>
  <si>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</si>
  <si>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</si>
  <si>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</si>
  <si>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</si>
  <si>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</si>
  <si>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</si>
  <si>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</si>
  <si>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</si>
  <si>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</si>
  <si>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</si>
  <si>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</si>
  <si>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</si>
  <si>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</si>
  <si>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</si>
  <si>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</si>
  <si>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</si>
  <si>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</si>
  <si>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</si>
  <si>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</si>
  <si>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</si>
  <si>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</si>
  <si>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</si>
  <si>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</si>
  <si>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</si>
  <si>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</si>
  <si>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</si>
  <si>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</si>
  <si>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</si>
  <si>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</si>
  <si>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</si>
  <si>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</si>
  <si>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</si>
  <si>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</si>
  <si>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</si>
  <si>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</si>
  <si>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</si>
  <si>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</si>
  <si>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</si>
  <si>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</si>
  <si>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</si>
  <si>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</si>
  <si>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</si>
  <si>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</si>
  <si>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</si>
  <si>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</si>
  <si>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</si>
  <si>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</si>
  <si>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</si>
  <si>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</si>
  <si>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</si>
  <si>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</si>
  <si>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</si>
  <si>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</si>
  <si>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</si>
  <si>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</si>
  <si>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</si>
  <si>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</si>
  <si>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</si>
  <si>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</si>
  <si>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</si>
  <si>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</si>
  <si>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</si>
  <si>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</si>
  <si>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</si>
  <si>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</si>
  <si>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</si>
  <si>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</si>
  <si>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</si>
  <si>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</si>
  <si>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</si>
  <si>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</si>
  <si>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</si>
  <si>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</si>
  <si>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</si>
  <si>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</si>
  <si>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</si>
  <si>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</si>
  <si>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</si>
  <si>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</si>
  <si>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</si>
  <si>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</si>
  <si>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</si>
  <si>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</si>
  <si>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</si>
  <si>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</si>
  <si>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</si>
  <si>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</si>
  <si>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</si>
  <si>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</si>
  <si>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</si>
  <si>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</si>
  <si>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</si>
  <si>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</si>
  <si>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</si>
  <si>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</si>
  <si>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</si>
  <si>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</si>
  <si>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</si>
  <si>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</si>
  <si>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</si>
  <si>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</si>
  <si>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</si>
  <si>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</si>
  <si>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</si>
  <si>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</si>
  <si>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</si>
  <si>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</si>
  <si>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</si>
  <si>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</si>
  <si>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</si>
  <si>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</si>
  <si>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</si>
  <si>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</si>
  <si>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</si>
  <si>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</si>
  <si>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</si>
  <si>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</si>
  <si>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</si>
  <si>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</si>
  <si>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</si>
  <si>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</si>
  <si>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</si>
  <si>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</si>
  <si>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</si>
  <si>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</si>
  <si>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</si>
  <si>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</si>
  <si>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</si>
  <si>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</si>
  <si>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</si>
  <si>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</si>
  <si>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</si>
  <si>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</si>
  <si>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</si>
  <si>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</si>
  <si>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</si>
  <si>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</si>
  <si>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</si>
  <si>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</si>
  <si>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</si>
  <si>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</si>
  <si>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</si>
  <si>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</si>
  <si>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</si>
  <si>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</si>
  <si>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</si>
  <si>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</si>
  <si>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</si>
  <si>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</si>
  <si>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</si>
  <si>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</si>
  <si>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</si>
  <si>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</si>
  <si>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</si>
  <si>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</si>
  <si>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</si>
  <si>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</si>
  <si>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</si>
  <si>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</si>
  <si>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</si>
  <si>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</si>
  <si>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</si>
  <si>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</si>
  <si>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</si>
  <si>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</si>
  <si>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</si>
  <si>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</si>
  <si>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</si>
  <si>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</si>
  <si>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</si>
  <si>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</si>
  <si>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</si>
  <si>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</si>
  <si>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</si>
  <si>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</si>
  <si>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</si>
  <si>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</si>
  <si>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</si>
  <si>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</si>
  <si>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</si>
  <si>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</si>
  <si>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</si>
  <si>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</si>
  <si>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</si>
  <si>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</si>
  <si>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</si>
  <si>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</si>
  <si>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</si>
  <si>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</si>
  <si>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</si>
  <si>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</si>
  <si>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</si>
  <si>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</si>
  <si>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</si>
  <si>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</si>
  <si>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</si>
  <si>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</si>
  <si>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</si>
  <si>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</si>
  <si>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</si>
  <si>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</si>
  <si>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</si>
  <si>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</si>
  <si>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</si>
  <si>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</si>
  <si>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</si>
  <si>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</si>
  <si>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</si>
  <si>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</si>
  <si>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</si>
  <si>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</si>
  <si>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</si>
  <si>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</si>
  <si>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</si>
  <si>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</si>
  <si>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</si>
  <si>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</si>
  <si>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</si>
  <si>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</si>
  <si>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</si>
  <si>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</si>
  <si>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</si>
  <si>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</si>
  <si>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</si>
  <si>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</si>
  <si>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</si>
  <si>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</si>
  <si>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</si>
  <si>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</si>
  <si>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</si>
  <si>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</si>
  <si>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</si>
  <si>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</si>
  <si>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</si>
  <si>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</si>
  <si>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</si>
  <si>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</si>
  <si>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</si>
  <si>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</si>
  <si>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</si>
  <si>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</si>
  <si>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</si>
  <si>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</si>
  <si>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</si>
  <si>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</si>
  <si>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</si>
  <si>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</si>
  <si>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</si>
  <si>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</si>
  <si>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</si>
  <si>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</si>
  <si>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</si>
  <si>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</si>
  <si>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</si>
  <si>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</si>
  <si>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</si>
  <si>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</si>
  <si>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</si>
  <si>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</si>
  <si>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</si>
  <si>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</si>
  <si>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</si>
  <si>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</si>
  <si>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</si>
  <si>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</si>
  <si>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</si>
  <si>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</si>
  <si>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</si>
  <si>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</si>
  <si>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</si>
  <si>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</si>
  <si>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</si>
  <si>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</si>
  <si>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</si>
  <si>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</si>
  <si>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</si>
  <si>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</si>
  <si>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</si>
  <si>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</si>
  <si>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</si>
  <si>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</si>
  <si>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</si>
  <si>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</si>
  <si>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</si>
  <si>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</si>
  <si>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</si>
  <si>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</si>
  <si>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</si>
  <si>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</si>
  <si>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</si>
  <si>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</si>
  <si>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</si>
  <si>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</si>
  <si>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</si>
  <si>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</si>
  <si>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</si>
  <si>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</si>
  <si>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</si>
  <si>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</si>
  <si>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</si>
  <si>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</si>
  <si>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</si>
  <si>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</si>
  <si>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</si>
  <si>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</si>
  <si>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</si>
  <si>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</si>
  <si>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</si>
  <si>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</si>
  <si>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</si>
  <si>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</si>
  <si>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</si>
  <si>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</si>
  <si>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</si>
  <si>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</si>
  <si>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</si>
  <si>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</si>
  <si>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</si>
  <si>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</si>
  <si>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</si>
  <si>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</si>
  <si>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</si>
  <si>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</si>
  <si>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</si>
  <si>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</si>
  <si>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</si>
  <si>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</si>
  <si>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</si>
  <si>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</si>
  <si>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</si>
  <si>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</si>
  <si>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</si>
  <si>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</si>
  <si>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</si>
  <si>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</si>
  <si>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</si>
  <si>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</si>
  <si>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</si>
  <si>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</si>
  <si>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</si>
  <si>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</si>
  <si>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</si>
  <si>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</si>
  <si>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</si>
  <si>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</si>
  <si>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</si>
  <si>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</si>
  <si>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</si>
  <si>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</si>
  <si>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</si>
  <si>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</si>
  <si>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</si>
  <si>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</si>
  <si>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</si>
  <si>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</si>
  <si>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</si>
  <si>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</si>
  <si>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</si>
  <si>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</si>
  <si>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</si>
  <si>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</si>
  <si>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</si>
  <si>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</si>
  <si>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</si>
  <si>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</si>
  <si>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</si>
  <si>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</si>
  <si>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</si>
  <si>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</si>
  <si>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</si>
  <si>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</si>
  <si>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</si>
  <si>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</si>
  <si>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</si>
  <si>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</si>
  <si>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</si>
  <si>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</si>
  <si>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</si>
  <si>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</si>
  <si>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</si>
  <si>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</si>
  <si>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</si>
  <si>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</si>
  <si>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</si>
  <si>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</si>
  <si>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</si>
  <si>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</si>
  <si>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</si>
  <si>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</si>
  <si>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</si>
  <si>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</si>
  <si>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</si>
  <si>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</si>
  <si>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</si>
  <si>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</si>
  <si>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</si>
  <si>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</si>
  <si>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</si>
  <si>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</si>
  <si>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</si>
  <si>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</si>
  <si>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</si>
  <si>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</si>
  <si>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</si>
  <si>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</si>
  <si>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</si>
  <si>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</si>
  <si>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</si>
  <si>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</si>
  <si>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</si>
  <si>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</si>
  <si>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</si>
  <si>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</si>
  <si>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</si>
  <si>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</si>
  <si>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</si>
  <si>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</si>
  <si>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</si>
  <si>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</si>
  <si>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</si>
  <si>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</si>
  <si>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</si>
  <si>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</si>
  <si>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</si>
  <si>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</si>
  <si>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</si>
  <si>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</si>
  <si>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</si>
  <si>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</si>
  <si>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</si>
  <si>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</si>
  <si>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</si>
  <si>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</si>
  <si>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</si>
  <si>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</si>
  <si>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</si>
  <si>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</si>
  <si>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</si>
  <si>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</si>
  <si>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</si>
  <si>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</si>
  <si>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</si>
  <si>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</si>
  <si>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</si>
  <si>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</si>
  <si>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</si>
  <si>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</si>
  <si>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</si>
  <si>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</si>
  <si>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</si>
  <si>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</si>
  <si>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</si>
  <si>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</si>
  <si>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</si>
  <si>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</si>
  <si>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</si>
  <si>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</si>
  <si>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</si>
  <si>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</si>
  <si>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</si>
  <si>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</si>
  <si>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</si>
  <si>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</si>
  <si>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</si>
  <si>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</si>
  <si>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</si>
  <si>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</si>
  <si>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</si>
  <si>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</si>
  <si>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</si>
  <si>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</si>
  <si>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</si>
  <si>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</si>
  <si>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</si>
  <si>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</si>
  <si>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</si>
  <si>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</si>
  <si>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</si>
  <si>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</si>
  <si>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</si>
  <si>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</si>
  <si>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</si>
  <si>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</si>
  <si>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</si>
  <si>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</si>
  <si>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</si>
  <si>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</si>
  <si>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</si>
  <si>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</si>
  <si>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</si>
  <si>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</si>
  <si>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</si>
  <si>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</si>
  <si>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</si>
  <si>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</si>
  <si>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</si>
  <si>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</si>
  <si>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</si>
  <si>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</si>
  <si>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</si>
  <si>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</si>
  <si>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</si>
  <si>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</si>
  <si>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</si>
  <si>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</si>
  <si>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</si>
  <si>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</si>
  <si>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</si>
  <si>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</si>
  <si>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</si>
  <si>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</si>
  <si>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</si>
  <si>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</si>
  <si>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</si>
  <si>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</si>
  <si>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</si>
  <si>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</si>
  <si>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</si>
  <si>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</si>
  <si>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</si>
  <si>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</si>
  <si>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</si>
  <si>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</si>
  <si>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</si>
  <si>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</si>
  <si>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</si>
  <si>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</si>
  <si>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</si>
  <si>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</si>
  <si>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</si>
  <si>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</si>
  <si>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</si>
  <si>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</si>
  <si>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</si>
  <si>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</si>
  <si>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</si>
  <si>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</si>
  <si>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</si>
  <si>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</si>
  <si>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</si>
  <si>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</si>
  <si>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</si>
  <si>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</si>
  <si>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</si>
  <si>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</si>
  <si>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</si>
  <si>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</si>
  <si>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</si>
  <si>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</si>
  <si>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</si>
  <si>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</si>
  <si>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</si>
  <si>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</si>
  <si>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</si>
  <si>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</si>
  <si>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</si>
  <si>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</si>
  <si>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</si>
  <si>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</si>
  <si>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</si>
  <si>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</si>
  <si>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</si>
  <si>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</si>
  <si>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</si>
  <si>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</si>
  <si>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</si>
  <si>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</si>
  <si>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</si>
  <si>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</si>
  <si>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</si>
  <si>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</si>
  <si>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</si>
  <si>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</si>
  <si>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</si>
  <si>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</si>
  <si>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</si>
  <si>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</si>
  <si>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</si>
  <si>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</si>
  <si>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</si>
  <si>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</si>
  <si>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</si>
  <si>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</si>
  <si>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</si>
  <si>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</si>
  <si>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</si>
  <si>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</si>
  <si>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</si>
  <si>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</si>
  <si>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</si>
  <si>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</si>
  <si>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</si>
  <si>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</si>
  <si>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</si>
  <si>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</si>
  <si>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</si>
  <si>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</si>
  <si>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</si>
  <si>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</si>
  <si>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</si>
  <si>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</si>
  <si>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</si>
  <si>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</si>
  <si>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</si>
  <si>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</si>
  <si>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</si>
  <si>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</si>
  <si>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</si>
  <si>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</si>
  <si>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</si>
  <si>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</si>
  <si>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</si>
  <si>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</si>
  <si>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</si>
  <si>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</si>
  <si>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</si>
  <si>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</si>
  <si>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</si>
  <si>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</si>
  <si>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</si>
  <si>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</si>
  <si>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</si>
  <si>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</si>
  <si>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</si>
  <si>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</si>
  <si>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</si>
  <si>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</si>
  <si>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</si>
  <si>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</si>
  <si>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</si>
  <si>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</si>
  <si>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</si>
  <si>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</si>
  <si>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</si>
  <si>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</si>
  <si>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</si>
  <si>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</si>
  <si>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</si>
  <si>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</si>
  <si>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</si>
  <si>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</si>
  <si>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</si>
  <si>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</si>
  <si>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</si>
  <si>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</si>
  <si>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</si>
  <si>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</si>
  <si>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</si>
  <si>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</si>
  <si>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</si>
  <si>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</si>
  <si>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</si>
  <si>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</si>
  <si>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</si>
  <si>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</si>
  <si>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</si>
  <si>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</si>
  <si>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</si>
  <si>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</si>
  <si>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</si>
  <si>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</si>
  <si>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</si>
  <si>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</si>
  <si>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</si>
  <si>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</si>
  <si>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</si>
  <si>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</si>
  <si>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</si>
  <si>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</si>
  <si>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</si>
  <si>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</si>
  <si>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</si>
  <si>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</si>
  <si>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</si>
  <si>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</si>
  <si>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</si>
  <si>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</si>
  <si>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</si>
  <si>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</si>
  <si>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</si>
  <si>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</si>
  <si>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</si>
  <si>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</si>
  <si>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</si>
  <si>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</si>
  <si>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</si>
  <si>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</si>
  <si>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</si>
  <si>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</si>
  <si>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</si>
  <si>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</si>
  <si>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</si>
  <si>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</si>
  <si>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</si>
  <si>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</si>
  <si>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</si>
  <si>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</si>
  <si>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</si>
  <si>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</si>
  <si>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</si>
  <si>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</si>
  <si>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</si>
  <si>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</si>
  <si>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</si>
  <si>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</si>
  <si>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</si>
  <si>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</si>
  <si>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</si>
  <si>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</si>
  <si>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</si>
  <si>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</si>
  <si>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</si>
  <si>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</si>
  <si>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</si>
  <si>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</si>
  <si>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</si>
  <si>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</si>
  <si>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</si>
  <si>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</si>
  <si>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</si>
  <si>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</si>
  <si>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</si>
  <si>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</si>
  <si>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</si>
  <si>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</si>
  <si>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</si>
  <si>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</si>
  <si>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</si>
  <si>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</si>
  <si>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</si>
  <si>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</si>
  <si>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</si>
  <si>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</si>
  <si>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</si>
  <si>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</si>
  <si>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</si>
  <si>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</si>
  <si>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</si>
  <si>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</si>
  <si>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</si>
  <si>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</si>
  <si>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</si>
  <si>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</si>
  <si>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</si>
  <si>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</si>
  <si>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</si>
  <si>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</si>
  <si>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</si>
  <si>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</si>
  <si>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</si>
  <si>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</si>
  <si>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</si>
  <si>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</si>
  <si>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</si>
  <si>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</si>
  <si>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</si>
  <si>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</si>
  <si>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</si>
  <si>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</si>
  <si>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</si>
  <si>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</si>
  <si>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</si>
  <si>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</si>
  <si>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</si>
  <si>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</si>
  <si>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</si>
  <si>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</si>
  <si>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</si>
  <si>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</si>
  <si>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</si>
  <si>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</si>
  <si>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</si>
  <si>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</si>
  <si>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</si>
  <si>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</si>
  <si>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</si>
  <si>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</si>
  <si>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</si>
  <si>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</si>
  <si>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</si>
  <si>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</si>
  <si>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</si>
  <si>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</si>
  <si>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</si>
  <si>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</si>
  <si>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</si>
  <si>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</si>
  <si>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</si>
  <si>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</si>
  <si>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</si>
  <si>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</si>
  <si>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</si>
  <si>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</si>
  <si>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</si>
  <si>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</si>
  <si>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</si>
  <si>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</si>
  <si>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</si>
  <si>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</si>
  <si>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</si>
  <si>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</si>
  <si>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</si>
  <si>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</si>
  <si>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</si>
  <si>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</si>
  <si>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</si>
  <si>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</si>
  <si>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</si>
  <si>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</si>
  <si>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</si>
  <si>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</si>
  <si>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</si>
  <si>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</si>
  <si>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</si>
  <si>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</si>
  <si>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</si>
  <si>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</si>
  <si>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</si>
  <si>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</si>
  <si>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</si>
  <si>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</si>
  <si>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</si>
  <si>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</si>
  <si>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</si>
  <si>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</si>
  <si>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</si>
  <si>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</si>
  <si>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</si>
  <si>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</si>
  <si>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</si>
  <si>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</si>
  <si>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</si>
  <si>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</si>
  <si>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</si>
  <si>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</si>
  <si>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</si>
  <si>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</si>
  <si>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</si>
  <si>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</si>
  <si>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</si>
  <si>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</si>
  <si>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</si>
  <si>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</si>
  <si>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</si>
  <si>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</si>
  <si>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</si>
  <si>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</si>
  <si>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</si>
  <si>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</si>
  <si>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</si>
  <si>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</si>
  <si>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</si>
  <si>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</si>
  <si>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</si>
  <si>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</si>
  <si>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</si>
  <si>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</si>
  <si>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</si>
  <si>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</si>
  <si>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</si>
  <si>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</si>
  <si>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</si>
  <si>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</si>
  <si>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</si>
  <si>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</si>
  <si>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</si>
  <si>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</si>
  <si>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</si>
  <si>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</si>
  <si>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</si>
  <si>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</si>
  <si>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</si>
  <si>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</si>
  <si>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</si>
  <si>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</si>
  <si>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</si>
  <si>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</si>
  <si>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</si>
  <si>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</si>
  <si>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</si>
  <si>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</si>
  <si>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</si>
  <si>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</si>
  <si>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</si>
  <si>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</si>
  <si>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</si>
  <si>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</si>
  <si>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</si>
  <si>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</si>
  <si>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</si>
  <si>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</si>
  <si>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</si>
  <si>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</si>
  <si>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</si>
  <si>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</si>
  <si>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</si>
  <si>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</si>
  <si>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</si>
  <si>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</si>
  <si>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</si>
  <si>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</si>
  <si>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</si>
  <si>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</si>
  <si>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</si>
  <si>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</si>
  <si>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</si>
  <si>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</si>
  <si>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</si>
  <si>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</si>
  <si>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</si>
  <si>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</si>
  <si>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</si>
  <si>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</si>
  <si>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</si>
  <si>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</si>
  <si>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</si>
  <si>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</si>
  <si>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</si>
  <si>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</si>
  <si>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</si>
  <si>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</si>
  <si>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</si>
  <si>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</si>
  <si>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</si>
  <si>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</si>
  <si>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</si>
  <si>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</si>
  <si>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</si>
  <si>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</si>
  <si>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</si>
  <si>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</si>
  <si>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</si>
  <si>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</si>
  <si>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</si>
  <si>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</si>
  <si>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</si>
  <si>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</si>
  <si>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</si>
  <si>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</si>
  <si>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</si>
  <si>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</si>
  <si>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</si>
  <si>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</si>
  <si>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</si>
  <si>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</si>
  <si>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</si>
  <si>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</si>
  <si>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</si>
  <si>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</si>
  <si>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</si>
  <si>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</si>
  <si>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</si>
  <si>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</si>
  <si>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</si>
  <si>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</si>
  <si>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</si>
  <si>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</si>
  <si>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</si>
  <si>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</si>
  <si>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</si>
  <si>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</si>
  <si>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</si>
  <si>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</si>
  <si>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</si>
  <si>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</si>
  <si>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</si>
  <si>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</si>
  <si>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</si>
  <si>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</si>
  <si>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</si>
  <si>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</si>
  <si>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</si>
  <si>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</si>
  <si>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</si>
  <si>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</si>
  <si>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</si>
  <si>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</si>
  <si>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</si>
  <si>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</si>
  <si>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</si>
  <si>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</si>
  <si>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</si>
  <si>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</si>
  <si>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</si>
  <si>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</si>
  <si>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</si>
  <si>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</si>
  <si>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</si>
  <si>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</si>
  <si>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</si>
  <si>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</si>
  <si>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</si>
  <si>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</si>
  <si>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</si>
  <si>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</si>
  <si>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</si>
  <si>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</si>
  <si>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</si>
  <si>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</si>
  <si>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</si>
  <si>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</si>
  <si>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</si>
  <si>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</si>
  <si>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</si>
  <si>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</si>
  <si>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</si>
  <si>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</si>
  <si>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</si>
  <si>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</si>
  <si>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</si>
  <si>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</si>
  <si>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</si>
  <si>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</si>
  <si>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</si>
  <si>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</si>
  <si>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</si>
  <si>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</si>
  <si>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</si>
  <si>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</si>
  <si>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</si>
  <si>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</si>
  <si>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</si>
  <si>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</si>
  <si>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</si>
  <si>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</si>
  <si>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</si>
  <si>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</si>
  <si>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</si>
  <si>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</si>
  <si>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</si>
  <si>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</si>
  <si>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</si>
  <si>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</si>
  <si>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</si>
  <si>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</si>
  <si>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</si>
  <si>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</si>
  <si>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</si>
  <si>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</si>
  <si>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</si>
  <si>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</si>
  <si>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</si>
  <si>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</si>
  <si>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</si>
  <si>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</si>
  <si>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</si>
  <si>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</si>
  <si>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</si>
  <si>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</si>
  <si>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</si>
  <si>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</si>
  <si>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</si>
  <si>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</si>
  <si>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</si>
  <si>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</si>
  <si>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</si>
  <si>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</si>
  <si>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</si>
  <si>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</si>
  <si>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</si>
  <si>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</si>
  <si>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</si>
  <si>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</si>
  <si>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</si>
  <si>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</si>
  <si>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</si>
  <si>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</si>
  <si>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</si>
  <si>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</si>
  <si>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</si>
  <si>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</si>
  <si>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</si>
  <si>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</si>
  <si>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</si>
  <si>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</si>
  <si>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</si>
  <si>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</si>
  <si>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</si>
  <si>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</si>
  <si>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</si>
  <si>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</si>
  <si>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</si>
  <si>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</si>
  <si>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</si>
  <si>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</si>
  <si>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</si>
  <si>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</si>
  <si>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</si>
  <si>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</si>
  <si>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</si>
  <si>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</si>
  <si>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</si>
  <si>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</si>
  <si>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</si>
  <si>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</si>
  <si>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</si>
  <si>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</si>
  <si>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</si>
  <si>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</si>
  <si>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</si>
  <si>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</si>
  <si>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</si>
  <si>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</si>
  <si>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</si>
  <si>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</si>
  <si>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</si>
  <si>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</si>
  <si>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</si>
  <si>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</si>
  <si>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</si>
  <si>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</si>
  <si>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</si>
  <si>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</si>
  <si>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</si>
  <si>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</si>
  <si>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</si>
  <si>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</si>
  <si>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</si>
  <si>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</si>
  <si>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</si>
  <si>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</si>
  <si>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</si>
  <si>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</si>
  <si>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</si>
  <si>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</si>
  <si>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</si>
  <si>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</si>
  <si>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</si>
  <si>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</si>
  <si>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</si>
  <si>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</si>
  <si>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</si>
  <si>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</si>
  <si>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</si>
  <si>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</si>
  <si>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</si>
  <si>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</si>
  <si>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</si>
  <si>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</si>
  <si>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</si>
  <si>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</si>
  <si>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</si>
  <si>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</si>
  <si>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</si>
  <si>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</si>
  <si>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</si>
  <si>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</si>
  <si>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</si>
  <si>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</si>
  <si>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</si>
  <si>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</si>
  <si>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</si>
  <si>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</si>
  <si>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</si>
  <si>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</si>
  <si>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</si>
  <si>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</si>
  <si>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</si>
  <si>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</si>
  <si>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</si>
  <si>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</si>
  <si>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</si>
  <si>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</si>
  <si>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</si>
  <si>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</si>
  <si>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</si>
  <si>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</si>
  <si>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</si>
  <si>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</si>
  <si>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</si>
  <si>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</si>
  <si>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</si>
  <si>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</si>
  <si>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</si>
  <si>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</si>
  <si>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</si>
  <si>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</si>
  <si>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</si>
  <si>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</si>
  <si>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</si>
  <si>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</si>
  <si>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</si>
  <si>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</si>
  <si>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</si>
  <si>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</si>
  <si>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</si>
  <si>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</si>
  <si>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</si>
  <si>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</si>
  <si>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</si>
  <si>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</si>
  <si>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</si>
  <si>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</si>
  <si>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</si>
  <si>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</si>
  <si>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</si>
  <si>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</si>
  <si>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</si>
  <si>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</si>
  <si>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</si>
  <si>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</si>
  <si>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</si>
  <si>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</si>
  <si>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</si>
  <si>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</si>
  <si>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</si>
  <si>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</si>
  <si>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</si>
  <si>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</si>
  <si>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</si>
  <si>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</si>
  <si>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</si>
  <si>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</si>
  <si>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</si>
  <si>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</si>
  <si>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</si>
  <si>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</si>
  <si>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</si>
  <si>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</si>
  <si>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</si>
  <si>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</si>
  <si>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</si>
  <si>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</si>
  <si>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</si>
  <si>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</si>
  <si>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</si>
  <si>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</si>
  <si>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</si>
  <si>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</si>
  <si>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</si>
  <si>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</si>
  <si>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</si>
  <si>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</si>
  <si>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</si>
  <si>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</si>
  <si>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</si>
  <si>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</si>
  <si>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</si>
  <si>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</si>
  <si>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</si>
  <si>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</si>
  <si>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</si>
  <si>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</si>
  <si>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</si>
  <si>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</si>
  <si>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</si>
  <si>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</si>
  <si>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</si>
  <si>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</si>
  <si>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</si>
  <si>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</si>
  <si>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</si>
  <si>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</si>
  <si>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</si>
  <si>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</si>
  <si>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</si>
  <si>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</si>
  <si>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</si>
  <si>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</si>
  <si>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</si>
  <si>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</si>
  <si>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</si>
  <si>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</si>
  <si>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</si>
  <si>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</si>
  <si>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</si>
  <si>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</si>
  <si>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</si>
  <si>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</si>
  <si>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</si>
  <si>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</si>
  <si>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</si>
  <si>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</si>
  <si>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</si>
  <si>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</si>
  <si>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</si>
  <si>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</si>
  <si>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</si>
  <si>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</si>
  <si>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</si>
  <si>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</si>
  <si>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</si>
  <si>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</si>
  <si>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</si>
  <si>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</si>
  <si>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</si>
  <si>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</si>
  <si>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</si>
  <si>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</si>
  <si>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</si>
  <si>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</si>
  <si>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</si>
  <si>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</si>
  <si>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</si>
  <si>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</si>
  <si>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</si>
  <si>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</si>
  <si>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</si>
  <si>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</si>
  <si>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</si>
  <si>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</si>
  <si>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</si>
  <si>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</si>
  <si>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</si>
  <si>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</si>
  <si>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</si>
  <si>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</si>
  <si>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</si>
  <si>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</si>
  <si>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</si>
  <si>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</si>
  <si>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</si>
  <si>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</si>
  <si>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</si>
  <si>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</si>
  <si>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</si>
  <si>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</si>
  <si>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</si>
  <si>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</si>
  <si>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</si>
  <si>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</si>
  <si>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</si>
  <si>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</si>
  <si>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</si>
  <si>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</si>
  <si>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</si>
  <si>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</si>
  <si>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</si>
  <si>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</si>
  <si>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</si>
  <si>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</si>
  <si>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</si>
  <si>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</si>
  <si>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</si>
  <si>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</si>
  <si>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</si>
  <si>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</si>
  <si>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</si>
  <si>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</si>
  <si>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</si>
  <si>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</si>
  <si>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</si>
  <si>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</si>
  <si>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</si>
  <si>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</si>
  <si>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</si>
  <si>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</si>
  <si>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</si>
  <si>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</si>
  <si>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</si>
  <si>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</si>
  <si>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</si>
  <si>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</si>
  <si>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</si>
  <si>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</si>
  <si>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</si>
  <si>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</si>
  <si>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</si>
  <si>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</si>
  <si>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</si>
  <si>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</si>
  <si>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</si>
  <si>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</si>
  <si>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</si>
  <si>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</si>
  <si>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</si>
  <si>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</si>
  <si>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</si>
  <si>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</si>
  <si>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</si>
  <si>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</si>
  <si>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</si>
  <si>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</si>
  <si>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</si>
  <si>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</si>
  <si>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</si>
  <si>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</si>
  <si>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</si>
  <si>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</si>
  <si>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</si>
  <si>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</si>
  <si>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</si>
  <si>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</si>
  <si>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</si>
  <si>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</si>
  <si>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</si>
  <si>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</si>
  <si>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</si>
  <si>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</si>
  <si>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</si>
  <si>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</si>
  <si>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</si>
  <si>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</si>
  <si>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</si>
  <si>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</si>
  <si>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</si>
  <si>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</si>
  <si>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</si>
  <si>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</si>
  <si>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</si>
  <si>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</si>
  <si>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</si>
  <si>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</si>
  <si>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</si>
  <si>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</si>
  <si>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</si>
  <si>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</si>
  <si>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</si>
  <si>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</si>
  <si>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</si>
  <si>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</si>
  <si>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</si>
  <si>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</si>
  <si>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</si>
  <si>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</si>
  <si>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</si>
  <si>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</si>
  <si>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</si>
  <si>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</si>
  <si>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</si>
  <si>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</si>
  <si>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</si>
  <si>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</si>
  <si>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</si>
  <si>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</si>
  <si>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</si>
  <si>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</si>
  <si>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</si>
  <si>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</si>
  <si>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</si>
  <si>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</si>
  <si>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</si>
  <si>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</si>
  <si>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</si>
  <si>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</si>
  <si>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</si>
  <si>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</si>
  <si>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</si>
  <si>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</si>
  <si>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</si>
  <si>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</si>
  <si>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</si>
  <si>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</si>
  <si>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</si>
  <si>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</si>
  <si>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</si>
  <si>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</si>
  <si>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</si>
  <si>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</si>
  <si>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</si>
  <si>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</si>
  <si>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</si>
  <si>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</si>
  <si>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</si>
  <si>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</si>
  <si>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</si>
  <si>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</si>
  <si>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</si>
  <si>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</si>
  <si>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</si>
  <si>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</si>
  <si>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</si>
  <si>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</si>
  <si>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</si>
  <si>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</si>
  <si>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</si>
  <si>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</si>
  <si>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</si>
  <si>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</si>
  <si>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</si>
  <si>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</si>
  <si>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</si>
  <si>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</si>
  <si>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</si>
  <si>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</si>
  <si>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</si>
  <si>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</si>
  <si>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</si>
  <si>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</si>
  <si>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</si>
  <si>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</si>
  <si>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</si>
  <si>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</si>
  <si>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</si>
  <si>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</si>
  <si>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</si>
  <si>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</si>
  <si>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</si>
  <si>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</si>
  <si>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</si>
  <si>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</si>
  <si>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</si>
  <si>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</si>
  <si>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</si>
  <si>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</si>
  <si>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</si>
  <si>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</si>
  <si>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</si>
  <si>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</si>
  <si>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</si>
  <si>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</si>
  <si>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</si>
  <si>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</si>
  <si>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</si>
  <si>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</si>
  <si>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</si>
  <si>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</si>
  <si>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</si>
  <si>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</si>
  <si>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</si>
  <si>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</si>
  <si>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</si>
  <si>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</si>
  <si>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</si>
  <si>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</si>
  <si>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</si>
  <si>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</si>
  <si>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</si>
  <si>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</si>
  <si>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</si>
  <si>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</si>
  <si>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</si>
  <si>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</si>
  <si>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</si>
  <si>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</si>
  <si>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</si>
  <si>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</si>
  <si>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</si>
  <si>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</si>
  <si>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</si>
  <si>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</si>
  <si>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</si>
  <si>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</si>
  <si>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</si>
  <si>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</si>
  <si>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</si>
  <si>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</si>
  <si>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</si>
  <si>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</si>
  <si>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</si>
  <si>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</si>
  <si>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</si>
  <si>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</si>
  <si>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</si>
  <si>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</si>
  <si>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</si>
  <si>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</si>
  <si>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</si>
  <si>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</si>
  <si>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</si>
  <si>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</si>
  <si>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</si>
  <si>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</si>
  <si>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</si>
  <si>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</si>
  <si>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</si>
  <si>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</si>
  <si>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</si>
  <si>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</si>
  <si>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</si>
  <si>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</si>
  <si>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</si>
  <si>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</si>
  <si>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</si>
  <si>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</si>
  <si>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</si>
  <si>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</si>
  <si>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</si>
  <si>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</si>
  <si>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</si>
  <si>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</si>
  <si>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</si>
  <si>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</si>
  <si>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</si>
  <si>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</si>
  <si>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</si>
  <si>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</si>
  <si>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</si>
  <si>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</si>
  <si>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</si>
  <si>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</si>
  <si>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</si>
  <si>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</si>
  <si>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</si>
  <si>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</si>
  <si>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</si>
  <si>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</si>
  <si>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</si>
  <si>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</si>
  <si>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</si>
  <si>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</si>
  <si>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</si>
  <si>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</si>
  <si>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</si>
  <si>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</si>
  <si>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</si>
  <si>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</si>
  <si>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</si>
  <si>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</si>
  <si>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</si>
  <si>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</si>
  <si>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</si>
  <si>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</si>
  <si>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</si>
  <si>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</si>
  <si>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</si>
  <si>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</si>
  <si>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</si>
  <si>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</si>
  <si>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</si>
  <si>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</si>
  <si>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</si>
  <si>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</si>
  <si>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</si>
  <si>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</si>
  <si>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</si>
  <si>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</si>
  <si>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</si>
  <si>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</si>
  <si>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</si>
  <si>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</si>
  <si>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</si>
  <si>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</si>
  <si>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</si>
  <si>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</si>
  <si>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</si>
  <si>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</si>
  <si>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</si>
  <si>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</si>
  <si>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</si>
  <si>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</si>
  <si>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</si>
  <si>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</si>
  <si>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</si>
  <si>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</si>
  <si>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</si>
  <si>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</si>
  <si>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</si>
  <si>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</si>
  <si>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</si>
  <si>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</si>
  <si>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</si>
  <si>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</si>
  <si>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</si>
  <si>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</si>
  <si>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</si>
  <si>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</si>
  <si>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</si>
  <si>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</si>
  <si>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</si>
  <si>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</si>
  <si>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</si>
  <si>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</si>
  <si>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</si>
  <si>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</si>
  <si>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</si>
  <si>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</si>
  <si>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</si>
  <si>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</si>
  <si>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</si>
  <si>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</si>
  <si>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</si>
  <si>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</si>
  <si>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</si>
  <si>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</si>
  <si>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</si>
  <si>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</si>
  <si>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</si>
  <si>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</si>
  <si>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</si>
  <si>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</si>
  <si>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</si>
  <si>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</si>
  <si>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</si>
  <si>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</si>
  <si>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</si>
  <si>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</si>
  <si>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</si>
  <si>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</si>
  <si>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</si>
  <si>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</si>
  <si>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</si>
  <si>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</si>
  <si>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</si>
  <si>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</si>
  <si>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</si>
  <si>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</si>
  <si>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</si>
  <si>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</si>
  <si>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</si>
  <si>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</si>
  <si>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</si>
  <si>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</si>
  <si>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</si>
  <si>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</si>
  <si>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</si>
  <si>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</si>
  <si>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</si>
  <si>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</si>
  <si>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</si>
  <si>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</si>
  <si>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</si>
  <si>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</si>
  <si>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</si>
  <si>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</si>
  <si>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</si>
  <si>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</si>
  <si>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</si>
  <si>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</si>
  <si>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</si>
  <si>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</si>
  <si>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</si>
  <si>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</si>
  <si>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</si>
  <si>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</si>
  <si>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</si>
  <si>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</si>
  <si>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</si>
  <si>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</si>
  <si>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</si>
  <si>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</si>
  <si>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</si>
  <si>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</si>
  <si>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</si>
  <si>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</si>
  <si>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</si>
  <si>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</si>
  <si>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</si>
  <si>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</si>
  <si>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</si>
  <si>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</si>
  <si>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</si>
  <si>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</si>
  <si>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</si>
  <si>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</si>
  <si>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</si>
  <si>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</si>
  <si>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</si>
  <si>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</si>
  <si>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</si>
  <si>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</si>
  <si>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</si>
  <si>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</si>
  <si>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</si>
  <si>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</si>
  <si>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</si>
  <si>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</si>
  <si>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</si>
  <si>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</si>
  <si>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</si>
  <si>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</si>
  <si>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</si>
  <si>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</si>
  <si>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</si>
  <si>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</si>
  <si>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</si>
  <si>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</si>
  <si>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</si>
  <si>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</si>
  <si>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</si>
  <si>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</si>
  <si>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</si>
  <si>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</si>
  <si>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</si>
  <si>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</si>
  <si>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</si>
  <si>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</si>
  <si>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</si>
  <si>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</si>
  <si>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</si>
  <si>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</si>
  <si>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</si>
  <si>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</si>
  <si>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</si>
  <si>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</si>
  <si>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</si>
  <si>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</si>
  <si>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</si>
  <si>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</si>
  <si>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</si>
  <si>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</si>
  <si>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</si>
  <si>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</si>
  <si>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</si>
  <si>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</si>
  <si>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</si>
  <si>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</si>
  <si>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</si>
  <si>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</si>
  <si>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</si>
  <si>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</si>
  <si>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</si>
  <si>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</si>
  <si>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</si>
  <si>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</si>
  <si>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</si>
  <si>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</si>
  <si>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</si>
  <si>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</si>
  <si>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</si>
  <si>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</si>
  <si>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</si>
  <si>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</si>
  <si>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</si>
  <si>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</si>
  <si>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</si>
  <si>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</si>
  <si>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</si>
  <si>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</si>
  <si>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</si>
  <si>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</si>
  <si>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</si>
  <si>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</si>
  <si>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</si>
  <si>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</si>
  <si>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</si>
  <si>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</si>
  <si>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</si>
  <si>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</si>
  <si>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</si>
  <si>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</si>
  <si>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</si>
  <si>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</si>
  <si>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</si>
  <si>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</si>
  <si>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</si>
  <si>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</si>
  <si>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</si>
  <si>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</si>
  <si>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</si>
  <si>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</si>
  <si>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</si>
  <si>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</si>
  <si>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</si>
  <si>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</si>
  <si>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</si>
  <si>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</si>
  <si>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</si>
  <si>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</si>
  <si>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</si>
  <si>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</si>
  <si>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</si>
  <si>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</si>
  <si>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</si>
  <si>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</si>
  <si>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</si>
  <si>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</si>
  <si>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</si>
  <si>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</si>
  <si>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</si>
  <si>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</si>
  <si>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</si>
  <si>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</si>
  <si>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</si>
  <si>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</si>
  <si>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</si>
  <si>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</si>
  <si>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</si>
  <si>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</si>
  <si>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</si>
  <si>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</si>
  <si>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</si>
  <si>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</si>
  <si>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</si>
  <si>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</si>
  <si>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</si>
  <si>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</si>
  <si>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</si>
  <si>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</si>
  <si>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</si>
  <si>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</si>
  <si>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</si>
  <si>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</si>
  <si>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</si>
  <si>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</si>
  <si>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</si>
  <si>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</si>
  <si>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</si>
  <si>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</si>
  <si>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</si>
  <si>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</si>
  <si>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</si>
  <si>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</si>
  <si>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</si>
  <si>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</si>
  <si>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</si>
  <si>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</si>
  <si>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</si>
  <si>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</si>
  <si>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</si>
  <si>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</si>
  <si>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</si>
  <si>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</si>
  <si>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</si>
  <si>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</si>
  <si>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</si>
  <si>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</si>
  <si>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</si>
  <si>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</si>
  <si>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</si>
  <si>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</si>
  <si>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</si>
  <si>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</si>
  <si>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</si>
  <si>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</si>
  <si>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</si>
  <si>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</si>
  <si>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</si>
  <si>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</si>
  <si>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</si>
  <si>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</si>
  <si>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</si>
  <si>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</si>
  <si>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</si>
  <si>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</si>
  <si>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</si>
  <si>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</si>
  <si>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</si>
  <si>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</si>
  <si>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</si>
  <si>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</si>
  <si>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</si>
  <si>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</si>
  <si>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</si>
  <si>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</si>
  <si>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</si>
  <si>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</si>
  <si>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</si>
  <si>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</si>
  <si>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</si>
  <si>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</si>
  <si>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</si>
  <si>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</si>
  <si>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</si>
  <si>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</si>
  <si>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</si>
  <si>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</si>
  <si>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</si>
  <si>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</si>
  <si>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</si>
  <si>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</si>
  <si>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</si>
  <si>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</si>
  <si>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</si>
  <si>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</si>
  <si>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</si>
  <si>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</si>
  <si>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</si>
  <si>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</si>
  <si>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</si>
  <si>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</si>
  <si>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</si>
  <si>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</si>
  <si>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</si>
  <si>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</si>
  <si>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</si>
  <si>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</si>
  <si>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</si>
  <si>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</si>
  <si>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</si>
  <si>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</si>
  <si>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</si>
  <si>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</si>
  <si>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</si>
  <si>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</si>
  <si>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</si>
  <si>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</si>
  <si>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</si>
  <si>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</si>
  <si>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</si>
  <si>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</si>
  <si>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</si>
  <si>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</si>
  <si>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</si>
  <si>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</si>
  <si>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</si>
  <si>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</si>
  <si>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</si>
  <si>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</si>
  <si>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</si>
  <si>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</si>
  <si>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</si>
  <si>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</si>
  <si>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</si>
  <si>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</si>
  <si>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</si>
  <si>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</si>
  <si>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</si>
  <si>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</si>
  <si>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</si>
  <si>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</si>
  <si>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</si>
  <si>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</si>
  <si>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</si>
  <si>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</si>
  <si>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</si>
  <si>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</si>
  <si>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</si>
  <si>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</si>
  <si>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</si>
  <si>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</si>
  <si>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</si>
  <si>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</si>
  <si>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</si>
  <si>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</si>
  <si>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</si>
  <si>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</si>
  <si>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</si>
  <si>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</si>
  <si>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</si>
  <si>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</si>
  <si>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</si>
  <si>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</si>
  <si>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</si>
  <si>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</si>
  <si>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</si>
  <si>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</si>
  <si>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</si>
  <si>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</si>
  <si>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</si>
  <si>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</si>
  <si>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</si>
  <si>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</si>
  <si>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</si>
  <si>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</si>
  <si>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</si>
  <si>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</si>
  <si>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</si>
  <si>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</si>
  <si>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</si>
  <si>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</si>
  <si>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</si>
  <si>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</si>
  <si>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</si>
  <si>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</si>
  <si>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</si>
  <si>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</si>
  <si>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</si>
  <si>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</si>
  <si>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</si>
  <si>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</si>
  <si>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</si>
  <si>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</si>
  <si>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</si>
  <si>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</si>
  <si>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</si>
  <si>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</si>
  <si>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</si>
  <si>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</si>
  <si>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</si>
  <si>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</si>
  <si>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</si>
  <si>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</si>
  <si>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</si>
  <si>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</si>
  <si>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</si>
  <si>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</si>
  <si>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</si>
  <si>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</si>
  <si>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</si>
  <si>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</si>
  <si>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</si>
  <si>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</si>
  <si>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</si>
  <si>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</si>
  <si>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</si>
  <si>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</si>
  <si>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</si>
  <si>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</si>
  <si>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</si>
  <si>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</si>
  <si>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</si>
  <si>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</si>
  <si>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</si>
  <si>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</si>
  <si>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</si>
  <si>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</si>
  <si>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</si>
  <si>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</si>
  <si>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</si>
  <si>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</si>
  <si>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</si>
  <si>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</si>
  <si>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</si>
  <si>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</si>
  <si>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</si>
  <si>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</si>
  <si>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</si>
  <si>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</si>
  <si>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</si>
  <si>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</si>
  <si>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</si>
  <si>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</si>
  <si>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</si>
  <si>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</si>
  <si>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</si>
  <si>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</si>
  <si>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</si>
  <si>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</si>
  <si>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</si>
  <si>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</si>
  <si>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</si>
  <si>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</si>
  <si>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</si>
  <si>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</si>
  <si>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</si>
  <si>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</si>
  <si>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</si>
  <si>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</si>
  <si>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</si>
  <si>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</si>
  <si>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</si>
  <si>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</si>
  <si>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</si>
  <si>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</si>
  <si>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</si>
  <si>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</si>
  <si>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</si>
  <si>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</si>
  <si>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</si>
  <si>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</si>
  <si>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</si>
  <si>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</si>
  <si>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</si>
  <si>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</si>
  <si>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</si>
  <si>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</si>
  <si>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</si>
  <si>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</si>
  <si>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</si>
  <si>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</si>
  <si>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</si>
  <si>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</si>
  <si>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</si>
  <si>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</si>
  <si>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</si>
  <si>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</si>
  <si>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</si>
  <si>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</si>
  <si>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</si>
  <si>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</si>
  <si>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</si>
  <si>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</si>
  <si>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</si>
  <si>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</si>
  <si>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</si>
  <si>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</si>
  <si>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</si>
  <si>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</si>
  <si>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</si>
  <si>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</si>
  <si>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</si>
  <si>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</si>
  <si>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</si>
  <si>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</si>
  <si>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</si>
  <si>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</si>
  <si>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</si>
  <si>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</si>
  <si>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</si>
  <si>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</si>
  <si>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</si>
  <si>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</si>
  <si>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</si>
  <si>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</si>
  <si>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</si>
  <si>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</si>
  <si>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</si>
  <si>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</si>
  <si>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</si>
  <si>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</si>
  <si>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</si>
  <si>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</si>
  <si>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</si>
  <si>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</si>
  <si>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</si>
  <si>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</si>
  <si>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</si>
  <si>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</si>
  <si>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</si>
  <si>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</si>
  <si>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</si>
  <si>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</si>
  <si>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</si>
  <si>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</si>
  <si>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</si>
  <si>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</si>
  <si>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</si>
  <si>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</si>
  <si>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</si>
  <si>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</si>
  <si>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</si>
  <si>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</si>
  <si>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</si>
  <si>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</si>
  <si>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</si>
  <si>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</si>
  <si>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</si>
  <si>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</si>
  <si>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</si>
  <si>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</si>
  <si>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</si>
  <si>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</si>
  <si>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</si>
  <si>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</si>
  <si>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</si>
  <si>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</si>
  <si>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</si>
  <si>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</si>
  <si>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</si>
  <si>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</si>
  <si>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</si>
  <si>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</si>
  <si>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</si>
  <si>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</si>
  <si>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</si>
  <si>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</si>
  <si>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</si>
  <si>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</si>
  <si>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</si>
  <si>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</si>
  <si>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</si>
  <si>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</si>
  <si>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</si>
  <si>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</si>
  <si>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</si>
  <si>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</si>
  <si>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</si>
  <si>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</si>
  <si>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</si>
  <si>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</si>
  <si>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</si>
  <si>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</si>
  <si>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</si>
  <si>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</si>
  <si>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</si>
  <si>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</si>
  <si>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</si>
  <si>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</si>
  <si>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</si>
  <si>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</si>
  <si>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</si>
  <si>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</si>
  <si>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</si>
  <si>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</si>
  <si>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</si>
  <si>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</si>
  <si>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</si>
  <si>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</si>
  <si>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</si>
  <si>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</si>
  <si>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</si>
  <si>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</si>
  <si>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</si>
  <si>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</si>
  <si>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</si>
  <si>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</si>
  <si>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</si>
  <si>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</si>
  <si>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</si>
  <si>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</si>
  <si>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</si>
  <si>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</si>
  <si>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</si>
  <si>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</si>
  <si>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</si>
  <si>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</si>
  <si>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</si>
  <si>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</si>
  <si>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</si>
  <si>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</si>
  <si>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</si>
  <si>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</si>
  <si>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</si>
  <si>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</si>
  <si>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</si>
  <si>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</si>
  <si>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</si>
  <si>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</si>
  <si>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</si>
  <si>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</si>
  <si>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</si>
  <si>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</si>
  <si>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</si>
  <si>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</si>
  <si>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</si>
  <si>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</si>
  <si>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</si>
  <si>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</si>
  <si>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</si>
  <si>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</si>
  <si>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</si>
  <si>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</si>
  <si>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</si>
  <si>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</si>
  <si>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</si>
  <si>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</si>
  <si>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</si>
  <si>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</si>
  <si>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</si>
  <si>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</si>
  <si>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</si>
  <si>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</si>
  <si>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</si>
  <si>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</si>
  <si>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</si>
  <si>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</si>
  <si>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</si>
  <si>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</si>
  <si>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</si>
  <si>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</si>
  <si>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</si>
  <si>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</si>
  <si>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</si>
  <si>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</si>
  <si>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</si>
  <si>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</si>
  <si>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</si>
  <si>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</si>
  <si>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</si>
  <si>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</si>
  <si>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</si>
  <si>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</si>
  <si>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</si>
  <si>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</si>
  <si>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</si>
  <si>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</si>
  <si>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</si>
  <si>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</si>
  <si>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</si>
  <si>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</si>
  <si>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</si>
  <si>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</si>
  <si>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</si>
  <si>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</si>
  <si>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</si>
  <si>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</si>
  <si>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</si>
  <si>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</si>
  <si>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</si>
  <si>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</si>
  <si>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</si>
  <si>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</si>
  <si>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</si>
  <si>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</si>
  <si>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</si>
  <si>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</si>
  <si>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</si>
  <si>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</si>
  <si>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</si>
  <si>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</si>
  <si>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</si>
  <si>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</si>
  <si>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</si>
  <si>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</si>
  <si>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</si>
  <si>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</si>
  <si>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</si>
  <si>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</si>
  <si>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</si>
  <si>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</si>
  <si>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</si>
  <si>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</si>
  <si>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</si>
  <si>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</si>
  <si>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</si>
  <si>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</si>
  <si>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</si>
  <si>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</si>
  <si>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</si>
  <si>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</si>
  <si>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</si>
  <si>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</si>
  <si>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</si>
  <si>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</si>
  <si>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</si>
  <si>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</si>
  <si>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</si>
  <si>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</si>
  <si>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</si>
  <si>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</si>
  <si>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</si>
  <si>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</si>
  <si>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</si>
  <si>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</si>
  <si>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</si>
  <si>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</si>
  <si>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</si>
  <si>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</si>
  <si>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</si>
  <si>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</si>
  <si>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</si>
  <si>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</si>
  <si>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</si>
  <si>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</si>
  <si>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</si>
  <si>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</si>
  <si>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</si>
  <si>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</si>
  <si>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</si>
  <si>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</si>
  <si>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</si>
  <si>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</si>
  <si>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</si>
  <si>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</si>
  <si>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</si>
  <si>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</si>
  <si>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</si>
  <si>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</si>
  <si>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</si>
  <si>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</si>
  <si>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</si>
  <si>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</si>
  <si>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</si>
  <si>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</si>
  <si>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</si>
  <si>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</si>
  <si>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</si>
  <si>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</si>
  <si>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</si>
  <si>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</si>
  <si>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</si>
  <si>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</si>
  <si>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</si>
  <si>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</si>
  <si>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</si>
  <si>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</si>
  <si>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</si>
  <si>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</si>
  <si>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</si>
  <si>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</si>
  <si>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</si>
  <si>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</si>
  <si>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</si>
  <si>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</si>
  <si>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</si>
  <si>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</si>
  <si>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</si>
  <si>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</si>
  <si>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</si>
  <si>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</si>
  <si>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</si>
  <si>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</si>
  <si>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</si>
  <si>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</si>
  <si>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</si>
  <si>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</si>
  <si>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</si>
  <si>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</si>
  <si>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</si>
  <si>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</si>
  <si>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</si>
  <si>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</si>
  <si>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</si>
  <si>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</si>
  <si>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</si>
  <si>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</si>
  <si>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</si>
  <si>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</si>
  <si>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</si>
  <si>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</si>
  <si>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</si>
  <si>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</si>
  <si>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</si>
  <si>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</si>
  <si>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</si>
  <si>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</si>
  <si>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</si>
  <si>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</si>
  <si>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</si>
  <si>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</si>
  <si>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</si>
  <si>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</si>
  <si>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</si>
  <si>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</si>
  <si>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</si>
  <si>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</si>
  <si>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</si>
  <si>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</si>
  <si>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</si>
  <si>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</si>
  <si>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</si>
  <si>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</si>
  <si>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</si>
  <si>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</si>
  <si>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</si>
  <si>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</si>
  <si>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</si>
  <si>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</si>
  <si>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</si>
  <si>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</si>
  <si>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</si>
  <si>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</si>
  <si>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</si>
  <si>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</si>
  <si>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</si>
  <si>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</si>
  <si>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</si>
  <si>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</si>
  <si>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</si>
  <si>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</si>
  <si>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</si>
  <si>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</si>
  <si>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</si>
  <si>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</si>
  <si>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</si>
  <si>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</si>
  <si>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</si>
  <si>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</si>
  <si>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</si>
  <si>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</si>
  <si>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</si>
  <si>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</si>
  <si>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</si>
  <si>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</si>
  <si>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</si>
  <si>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</si>
  <si>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</si>
  <si>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</si>
  <si>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</si>
  <si>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</si>
  <si>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</si>
  <si>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</si>
  <si>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</si>
  <si>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</si>
  <si>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</si>
  <si>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</si>
  <si>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</si>
  <si>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</si>
  <si>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</si>
  <si>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</si>
  <si>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</si>
  <si>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</si>
  <si>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</si>
  <si>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</si>
  <si>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</si>
  <si>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</si>
  <si>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</si>
  <si>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</si>
  <si>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</si>
  <si>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</si>
  <si>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</si>
  <si>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</si>
  <si>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</si>
  <si>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</si>
  <si>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</si>
  <si>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</si>
  <si>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</si>
  <si>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</si>
  <si>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</si>
  <si>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</si>
  <si>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</si>
  <si>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</si>
  <si>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</si>
  <si>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</si>
  <si>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</si>
  <si>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</si>
  <si>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</si>
  <si>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</si>
  <si>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</si>
  <si>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</si>
  <si>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</si>
  <si>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</si>
  <si>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</si>
  <si>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</si>
  <si>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</si>
  <si>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</si>
  <si>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</si>
  <si>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</si>
  <si>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</si>
  <si>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</si>
  <si>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</si>
  <si>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</si>
  <si>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</si>
  <si>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</si>
  <si>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</si>
  <si>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</si>
  <si>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</si>
  <si>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</si>
  <si>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</si>
  <si>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</si>
  <si>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</si>
  <si>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</si>
  <si>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</si>
  <si>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</si>
  <si>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</si>
  <si>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</si>
  <si>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</si>
  <si>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</si>
  <si>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</si>
  <si>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</si>
  <si>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</si>
  <si>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</si>
  <si>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</si>
  <si>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</si>
  <si>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</si>
  <si>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</si>
  <si>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</si>
  <si>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</si>
  <si>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</si>
  <si>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</si>
  <si>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</si>
  <si>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</si>
  <si>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</si>
  <si>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</si>
  <si>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</si>
  <si>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</si>
  <si>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</si>
  <si>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</si>
  <si>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</si>
  <si>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</si>
  <si>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</si>
  <si>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</si>
  <si>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</si>
  <si>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</si>
  <si>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</si>
  <si>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</si>
  <si>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</si>
  <si>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</si>
  <si>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</si>
  <si>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</si>
  <si>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</si>
  <si>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</si>
  <si>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</si>
  <si>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</si>
  <si>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</si>
  <si>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</si>
  <si>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</si>
  <si>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</si>
  <si>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</si>
  <si>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</si>
  <si>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</si>
  <si>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</si>
  <si>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</si>
  <si>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</si>
  <si>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</si>
  <si>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</si>
  <si>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</si>
  <si>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</si>
  <si>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</si>
  <si>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</si>
  <si>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</si>
  <si>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</si>
  <si>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</si>
  <si>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</si>
  <si>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</si>
  <si>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</si>
  <si>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</si>
  <si>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</si>
  <si>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</si>
  <si>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</si>
  <si>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</si>
  <si>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</si>
  <si>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</si>
  <si>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</si>
  <si>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</si>
  <si>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</si>
  <si>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</si>
  <si>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</si>
  <si>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</si>
  <si>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</si>
  <si>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</si>
  <si>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</si>
  <si>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</si>
  <si>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</si>
  <si>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</si>
  <si>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</si>
  <si>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</si>
  <si>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</si>
  <si>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</si>
  <si>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</si>
  <si>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</si>
  <si>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</si>
  <si>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</si>
  <si>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</si>
  <si>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</si>
  <si>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</si>
  <si>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</si>
  <si>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</si>
  <si>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</si>
  <si>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</si>
  <si>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</si>
  <si>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</si>
  <si>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</si>
  <si>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</si>
  <si>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</si>
  <si>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</si>
  <si>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</si>
  <si>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</si>
  <si>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</si>
  <si>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</si>
  <si>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</si>
  <si>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</si>
  <si>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</si>
  <si>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</si>
  <si>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</si>
  <si>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</si>
  <si>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</si>
  <si>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</si>
  <si>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</si>
  <si>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</si>
  <si>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</si>
  <si>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</si>
  <si>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</si>
  <si>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</si>
  <si>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</si>
  <si>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</si>
  <si>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</si>
  <si>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</si>
  <si>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</si>
  <si>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</si>
  <si>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</si>
  <si>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</si>
  <si>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</si>
  <si>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</si>
  <si>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</si>
  <si>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</si>
  <si>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</si>
  <si>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</si>
  <si>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</si>
  <si>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</si>
  <si>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</si>
  <si>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</si>
  <si>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</si>
  <si>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</si>
  <si>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</si>
  <si>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</si>
  <si>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</si>
  <si>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</si>
  <si>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</si>
  <si>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</si>
  <si>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</si>
  <si>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</si>
  <si>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</si>
  <si>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</si>
  <si>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</si>
  <si>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</si>
  <si>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</si>
  <si>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</si>
  <si>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</si>
  <si>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</si>
  <si>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</si>
  <si>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</si>
  <si>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</si>
  <si>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</si>
  <si>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</si>
  <si>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</si>
  <si>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</si>
  <si>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</si>
  <si>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</si>
  <si>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</si>
  <si>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</si>
  <si>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</si>
  <si>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</si>
  <si>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</si>
  <si>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</si>
  <si>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</si>
  <si>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</si>
  <si>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</si>
  <si>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</si>
  <si>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</si>
  <si>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</si>
  <si>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</si>
  <si>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</si>
  <si>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</si>
  <si>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</si>
  <si>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</si>
  <si>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</si>
  <si>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</si>
  <si>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</si>
  <si>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</si>
  <si>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</si>
  <si>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</si>
  <si>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</si>
  <si>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</si>
  <si>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</si>
  <si>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</si>
  <si>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</si>
  <si>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</si>
  <si>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</si>
  <si>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</si>
  <si>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</si>
  <si>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</si>
  <si>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</si>
  <si>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</si>
  <si>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</si>
  <si>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</si>
  <si>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</si>
  <si>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</si>
  <si>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</si>
  <si>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</si>
  <si>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</si>
  <si>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</si>
  <si>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</si>
  <si>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</si>
  <si>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</si>
  <si>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</si>
  <si>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</si>
  <si>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</si>
  <si>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</si>
  <si>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</si>
  <si>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</si>
  <si>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</si>
  <si>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</si>
  <si>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</si>
  <si>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</si>
  <si>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</si>
  <si>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</si>
  <si>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</si>
  <si>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</si>
  <si>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</si>
  <si>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</si>
  <si>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</si>
  <si>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</si>
  <si>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</si>
  <si>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</si>
  <si>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</si>
  <si>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</si>
  <si>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</si>
  <si>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</si>
  <si>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</si>
  <si>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</si>
  <si>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</si>
  <si>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</si>
  <si>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</si>
  <si>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</si>
  <si>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</si>
  <si>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</si>
  <si>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</si>
  <si>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</si>
  <si>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</si>
  <si>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</si>
  <si>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</si>
  <si>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</si>
  <si>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</si>
  <si>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</si>
  <si>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</si>
  <si>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</si>
  <si>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</si>
  <si>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</si>
  <si>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</si>
  <si>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</si>
  <si>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</si>
  <si>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</si>
  <si>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</si>
  <si>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</si>
  <si>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</si>
  <si>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</si>
  <si>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</si>
  <si>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</si>
  <si>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</si>
  <si>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</si>
  <si>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</si>
  <si>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</si>
  <si>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</si>
  <si>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</si>
  <si>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</si>
  <si>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</si>
  <si>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</si>
  <si>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</si>
  <si>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</si>
  <si>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</si>
  <si>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</si>
  <si>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</si>
  <si>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</si>
  <si>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</si>
  <si>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</si>
  <si>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</si>
  <si>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</si>
  <si>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</si>
  <si>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</si>
  <si>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</si>
  <si>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</si>
  <si>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</si>
  <si>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</si>
  <si>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</si>
  <si>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</si>
  <si>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</si>
  <si>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</si>
  <si>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</si>
  <si>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</si>
  <si>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</si>
  <si>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</si>
  <si>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</si>
  <si>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</si>
  <si>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</si>
  <si>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</si>
  <si>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</si>
  <si>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</si>
  <si>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</si>
  <si>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</si>
  <si>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</si>
  <si>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</si>
  <si>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</si>
  <si>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</si>
  <si>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</si>
  <si>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</si>
  <si>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</si>
  <si>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</si>
  <si>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</si>
  <si>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</si>
  <si>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</si>
  <si>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</si>
  <si>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</si>
  <si>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</si>
  <si>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</si>
  <si>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</si>
  <si>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</si>
  <si>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</si>
  <si>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</si>
  <si>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</si>
  <si>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</si>
  <si>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</si>
  <si>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</si>
  <si>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</si>
  <si>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</si>
  <si>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</si>
  <si>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</si>
  <si>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</si>
  <si>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</si>
  <si>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</si>
  <si>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</si>
  <si>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</si>
  <si>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</si>
  <si>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</si>
  <si>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</si>
  <si>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</si>
  <si>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</si>
  <si>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</si>
  <si>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</si>
  <si>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</si>
  <si>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</si>
  <si>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</si>
  <si>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</si>
  <si>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</si>
  <si>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</si>
  <si>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</si>
  <si>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</si>
  <si>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</si>
  <si>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</si>
  <si>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</si>
  <si>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</si>
  <si>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</si>
  <si>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</si>
  <si>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</si>
  <si>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</si>
  <si>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</si>
  <si>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</si>
  <si>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</si>
  <si>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</si>
  <si>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</si>
  <si>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</si>
  <si>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</si>
  <si>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</si>
  <si>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</si>
  <si>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</si>
  <si>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</si>
  <si>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</si>
  <si>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</si>
  <si>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</si>
  <si>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</si>
  <si>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</si>
  <si>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</si>
  <si>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</si>
  <si>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</si>
  <si>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</si>
  <si>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</si>
  <si>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</si>
  <si>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</si>
  <si>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</si>
  <si>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</si>
  <si>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</si>
  <si>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</si>
  <si>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</si>
  <si>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</si>
  <si>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</si>
  <si>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</si>
  <si>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</si>
  <si>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</si>
  <si>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</si>
  <si>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</si>
  <si>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</si>
  <si>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</si>
  <si>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</si>
  <si>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</si>
  <si>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</si>
  <si>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</si>
  <si>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</si>
  <si>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</si>
  <si>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</si>
  <si>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</si>
  <si>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</si>
  <si>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</si>
  <si>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</si>
  <si>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</si>
  <si>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</si>
  <si>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</si>
  <si>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</si>
  <si>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</si>
  <si>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</si>
  <si>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</si>
  <si>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</si>
  <si>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</si>
  <si>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</si>
  <si>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</si>
  <si>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</si>
  <si>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</si>
  <si>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</si>
  <si>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</si>
  <si>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</si>
  <si>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</si>
  <si>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</si>
  <si>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</si>
  <si>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</si>
  <si>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</si>
  <si>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</si>
  <si>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</si>
  <si>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</si>
  <si>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</si>
  <si>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</si>
  <si>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</si>
  <si>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</si>
  <si>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</si>
  <si>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</si>
  <si>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</si>
  <si>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</si>
  <si>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</si>
  <si>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</si>
  <si>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</si>
  <si>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</si>
  <si>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</si>
  <si>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</si>
  <si>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</si>
  <si>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</si>
  <si>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</si>
  <si>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</si>
  <si>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</si>
  <si>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</si>
  <si>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</si>
  <si>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</si>
  <si>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</si>
  <si>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</si>
  <si>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</si>
  <si>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</si>
  <si>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</si>
  <si>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</si>
  <si>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</si>
  <si>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</si>
  <si>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</si>
  <si>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</si>
  <si>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</si>
  <si>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</si>
  <si>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</si>
  <si>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</si>
  <si>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</si>
  <si>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</si>
  <si>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</si>
  <si>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</si>
  <si>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</si>
  <si>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</si>
  <si>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</si>
  <si>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</si>
  <si>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</si>
  <si>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</si>
  <si>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</si>
  <si>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</si>
  <si>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</si>
  <si>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</si>
  <si>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</si>
  <si>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</si>
  <si>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</si>
  <si>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</si>
  <si>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</si>
  <si>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</si>
  <si>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</si>
  <si>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</si>
  <si>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</si>
  <si>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</si>
  <si>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</si>
  <si>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</si>
  <si>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</si>
  <si>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</si>
  <si>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</si>
  <si>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</si>
  <si>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</si>
  <si>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</si>
  <si>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</si>
  <si>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</si>
  <si>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</si>
  <si>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</si>
  <si>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</si>
  <si>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</si>
  <si>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</si>
  <si>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</si>
  <si>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</si>
  <si>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</si>
  <si>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</si>
  <si>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</si>
  <si>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</si>
  <si>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</si>
  <si>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</si>
  <si>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</si>
  <si>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</si>
  <si>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</si>
  <si>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</si>
  <si>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</si>
  <si>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</si>
  <si>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</si>
  <si>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</si>
  <si>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</si>
  <si>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</si>
  <si>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</si>
  <si>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</si>
  <si>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</si>
  <si>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</si>
  <si>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</si>
  <si>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</si>
  <si>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</si>
  <si>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</si>
  <si>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</si>
  <si>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</si>
  <si>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</si>
  <si>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</si>
  <si>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</si>
  <si>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</si>
  <si>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</si>
  <si>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</si>
  <si>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</si>
  <si>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</si>
  <si>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</si>
  <si>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</si>
  <si>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</si>
  <si>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</si>
  <si>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</si>
  <si>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</si>
  <si>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</si>
  <si>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</si>
  <si>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</si>
  <si>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</si>
  <si>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</si>
  <si>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</si>
  <si>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</si>
  <si>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</si>
  <si>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</si>
  <si>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</si>
  <si>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</si>
  <si>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</si>
  <si>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</si>
  <si>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</si>
  <si>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</si>
  <si>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</si>
  <si>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</si>
  <si>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</si>
  <si>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</si>
  <si>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</si>
  <si>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</si>
  <si>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</si>
  <si>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</si>
  <si>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</si>
  <si>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</si>
  <si>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</si>
  <si>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</si>
  <si>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</si>
  <si>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</si>
  <si>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</si>
  <si>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</si>
  <si>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</si>
  <si>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</si>
  <si>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</si>
  <si>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</si>
  <si>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</si>
  <si>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</si>
  <si>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</si>
  <si>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</si>
  <si>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</si>
  <si>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</si>
  <si>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</si>
  <si>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</si>
  <si>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</si>
  <si>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</si>
  <si>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</si>
  <si>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</si>
  <si>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</si>
  <si>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</si>
  <si>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</si>
  <si>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</si>
  <si>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</si>
  <si>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</si>
  <si>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</si>
  <si>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</si>
  <si>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</si>
  <si>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</si>
  <si>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</si>
  <si>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</si>
  <si>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</si>
  <si>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</si>
  <si>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</si>
  <si>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</si>
  <si>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</si>
  <si>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</si>
  <si>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</si>
  <si>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</si>
  <si>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</si>
  <si>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</si>
  <si>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</si>
  <si>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</si>
  <si>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</si>
  <si>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</si>
  <si>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</si>
  <si>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</si>
  <si>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</si>
  <si>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</si>
  <si>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</si>
  <si>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</si>
  <si>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</si>
  <si>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</si>
  <si>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</si>
  <si>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</si>
  <si>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</si>
  <si>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</si>
  <si>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</si>
  <si>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</si>
  <si>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</si>
  <si>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</si>
  <si>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</si>
  <si>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</si>
  <si>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</si>
  <si>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</si>
  <si>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</si>
  <si>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</si>
  <si>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</si>
  <si>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</si>
  <si>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</si>
  <si>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</si>
  <si>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</si>
  <si>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</si>
  <si>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</si>
  <si>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</si>
  <si>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</si>
  <si>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</si>
  <si>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</si>
  <si>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</si>
  <si>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</si>
  <si>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</si>
  <si>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</si>
  <si>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</si>
  <si>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</si>
  <si>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</si>
  <si>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</si>
  <si>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</si>
  <si>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</si>
  <si>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</si>
  <si>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</si>
  <si>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</si>
  <si>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</si>
  <si>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</si>
  <si>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</si>
  <si>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</si>
  <si>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</si>
  <si>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</si>
  <si>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</si>
  <si>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</si>
  <si>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</si>
  <si>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</si>
  <si>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</si>
  <si>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</si>
  <si>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</si>
  <si>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</si>
  <si>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</si>
  <si>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</si>
  <si>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</si>
  <si>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</si>
  <si>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</si>
  <si>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</si>
  <si>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</si>
  <si>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</si>
  <si>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</si>
  <si>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</si>
  <si>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</si>
  <si>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</si>
  <si>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</si>
  <si>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</si>
  <si>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</si>
  <si>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</si>
  <si>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</si>
  <si>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</si>
  <si>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</si>
  <si>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</si>
  <si>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</si>
  <si>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</si>
  <si>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</si>
  <si>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</si>
  <si>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</si>
  <si>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</si>
  <si>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</si>
  <si>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</si>
  <si>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</si>
  <si>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</si>
  <si>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</si>
  <si>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</si>
  <si>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</si>
  <si>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</si>
  <si>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</si>
  <si>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</si>
  <si>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</si>
  <si>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</si>
  <si>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</si>
  <si>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</si>
  <si>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</si>
  <si>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</si>
  <si>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</si>
  <si>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</si>
  <si>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</si>
  <si>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</si>
  <si>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</si>
  <si>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</si>
  <si>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</si>
  <si>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</si>
  <si>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</si>
  <si>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</si>
  <si>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</si>
  <si>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</si>
  <si>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</si>
  <si>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</si>
  <si>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</si>
  <si>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</si>
  <si>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</si>
  <si>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</si>
  <si>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</si>
  <si>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</si>
  <si>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</si>
  <si>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</si>
  <si>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</si>
  <si>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</si>
  <si>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</si>
  <si>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</si>
  <si>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</si>
  <si>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</si>
  <si>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</si>
  <si>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</si>
  <si>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</si>
  <si>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</si>
  <si>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</si>
  <si>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</si>
  <si>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</si>
  <si>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</si>
  <si>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</si>
  <si>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</si>
  <si>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</si>
  <si>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</si>
  <si>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</si>
  <si>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</si>
  <si>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</si>
  <si>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</si>
  <si>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</si>
  <si>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</si>
  <si>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</si>
  <si>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</si>
  <si>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</si>
  <si>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</si>
  <si>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</si>
  <si>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</si>
  <si>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</si>
  <si>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</si>
  <si>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</si>
  <si>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</si>
  <si>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</si>
  <si>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</si>
  <si>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</si>
  <si>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</si>
  <si>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</si>
  <si>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</si>
  <si>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</si>
  <si>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</si>
  <si>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</si>
  <si>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</si>
  <si>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</si>
  <si>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</si>
  <si>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</si>
  <si>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</si>
  <si>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</si>
  <si>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</si>
  <si>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</si>
  <si>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</si>
  <si>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</si>
  <si>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</si>
  <si>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</si>
  <si>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</si>
  <si>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</si>
  <si>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</si>
  <si>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</si>
  <si>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</si>
  <si>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</si>
  <si>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</si>
  <si>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</si>
  <si>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</si>
  <si>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</si>
  <si>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</si>
  <si>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</si>
  <si>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</si>
  <si>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</si>
  <si>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</si>
  <si>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</si>
  <si>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</si>
  <si>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</si>
  <si>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</si>
  <si>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</si>
  <si>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</si>
  <si>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</si>
  <si>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</si>
  <si>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</si>
  <si>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</si>
  <si>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</si>
  <si>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</si>
  <si>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</si>
  <si>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</si>
  <si>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</si>
  <si>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</si>
  <si>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</si>
  <si>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</si>
  <si>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</si>
  <si>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</si>
  <si>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</si>
  <si>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</si>
  <si>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</si>
  <si>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</si>
  <si>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</si>
  <si>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</si>
  <si>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</si>
  <si>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</si>
  <si>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</si>
  <si>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</si>
  <si>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</si>
  <si>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</si>
  <si>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</si>
  <si>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</si>
  <si>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</si>
  <si>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</si>
  <si>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</si>
  <si>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</si>
  <si>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</si>
  <si>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</si>
  <si>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</si>
  <si>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</si>
  <si>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</si>
  <si>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</si>
  <si>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</si>
  <si>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</si>
  <si>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</si>
  <si>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</si>
  <si>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</si>
  <si>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</si>
  <si>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</si>
  <si>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</si>
  <si>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</si>
  <si>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</si>
  <si>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</si>
  <si>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</si>
  <si>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</si>
  <si>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</si>
  <si>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</si>
  <si>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</si>
  <si>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</si>
  <si>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</si>
  <si>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</si>
  <si>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</si>
  <si>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</si>
  <si>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</si>
  <si>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</si>
  <si>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</si>
  <si>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</si>
  <si>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</si>
  <si>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</si>
  <si>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</si>
  <si>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</si>
  <si>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</si>
  <si>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</si>
  <si>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</si>
  <si>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</si>
  <si>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</si>
  <si>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</si>
  <si>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</si>
  <si>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</si>
  <si>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</si>
  <si>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</si>
  <si>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</si>
  <si>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</si>
  <si>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</si>
  <si>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</si>
  <si>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</si>
  <si>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</si>
  <si>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</si>
  <si>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</si>
  <si>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</si>
  <si>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</si>
  <si>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</si>
  <si>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</si>
  <si>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</si>
  <si>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</si>
  <si>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</si>
  <si>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</si>
  <si>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</si>
  <si>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</si>
  <si>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</si>
  <si>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</si>
  <si>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</si>
  <si>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</si>
  <si>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</si>
  <si>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</si>
  <si>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</si>
  <si>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</si>
  <si>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</si>
  <si>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</si>
  <si>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</si>
  <si>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</si>
  <si>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</si>
  <si>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</si>
  <si>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</si>
  <si>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</si>
  <si>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</si>
  <si>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</si>
  <si>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</si>
  <si>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</si>
  <si>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</si>
  <si>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</si>
  <si>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</si>
  <si>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</si>
  <si>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</si>
  <si>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</si>
  <si>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</si>
  <si>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</si>
  <si>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</si>
  <si>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</si>
  <si>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</si>
  <si>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</si>
  <si>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</si>
  <si>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</si>
  <si>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</si>
  <si>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</si>
  <si>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</si>
  <si>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</si>
  <si>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</si>
  <si>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</si>
  <si>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</si>
  <si>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</si>
  <si>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</si>
  <si>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</si>
  <si>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</si>
  <si>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</si>
  <si>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</si>
  <si>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</si>
  <si>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</si>
  <si>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</si>
  <si>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</si>
  <si>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</si>
  <si>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</si>
  <si>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</si>
  <si>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</si>
  <si>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</si>
  <si>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</si>
  <si>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</si>
  <si>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</si>
  <si>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</si>
  <si>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</si>
  <si>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</si>
  <si>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</si>
  <si>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</si>
  <si>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</si>
  <si>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</si>
  <si>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</si>
  <si>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</si>
  <si>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</si>
  <si>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</si>
  <si>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</si>
  <si>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</si>
  <si>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</si>
  <si>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</si>
  <si>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</si>
  <si>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</si>
  <si>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</si>
  <si>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</si>
  <si>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</si>
  <si>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</si>
  <si>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</si>
  <si>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</si>
  <si>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</si>
  <si>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</si>
  <si>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</si>
  <si>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</si>
  <si>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</si>
  <si>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</si>
  <si>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</si>
  <si>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</si>
  <si>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</si>
  <si>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</si>
  <si>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</si>
  <si>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</si>
  <si>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</si>
  <si>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</si>
  <si>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</si>
  <si>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</si>
  <si>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</si>
  <si>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</si>
  <si>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</si>
  <si>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</si>
  <si>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</si>
  <si>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</si>
  <si>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</si>
  <si>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</si>
  <si>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</si>
  <si>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</si>
  <si>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</si>
  <si>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</si>
  <si>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</si>
  <si>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</si>
  <si>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</si>
  <si>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</si>
  <si>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</si>
  <si>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</si>
  <si>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</si>
  <si>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</si>
  <si>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</si>
  <si>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</si>
  <si>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</si>
  <si>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</si>
  <si>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</si>
  <si>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</si>
  <si>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</si>
  <si>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</si>
  <si>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</si>
  <si>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</si>
  <si>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</si>
  <si>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</si>
  <si>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</si>
  <si>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</si>
  <si>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</si>
  <si>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</si>
  <si>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</si>
  <si>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</si>
  <si>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</si>
  <si>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</si>
  <si>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</si>
  <si>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</si>
  <si>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</si>
  <si>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</si>
  <si>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</si>
  <si>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</si>
  <si>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</si>
  <si>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</si>
  <si>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</si>
  <si>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</si>
  <si>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</si>
  <si>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</si>
  <si>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</si>
  <si>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</si>
  <si>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</si>
  <si>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</si>
  <si>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</si>
  <si>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</si>
  <si>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</si>
  <si>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</si>
  <si>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</si>
  <si>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</si>
  <si>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</si>
  <si>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</si>
  <si>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</si>
  <si>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</si>
  <si>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</si>
  <si>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</si>
  <si>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</si>
  <si>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</si>
  <si>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</si>
  <si>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</si>
  <si>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</si>
  <si>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</si>
  <si>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</si>
  <si>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</si>
  <si>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</si>
  <si>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</si>
  <si>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</si>
  <si>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</si>
  <si>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</si>
  <si>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</si>
  <si>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</si>
  <si>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</si>
  <si>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</si>
  <si>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</si>
  <si>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</si>
  <si>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</si>
  <si>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</si>
  <si>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</si>
  <si>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</si>
  <si>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</si>
  <si>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</si>
  <si>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</si>
  <si>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</si>
  <si>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</si>
  <si>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</si>
  <si>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</si>
  <si>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</si>
  <si>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</si>
  <si>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</si>
  <si>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</si>
  <si>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</si>
  <si>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</si>
  <si>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</si>
  <si>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</si>
  <si>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</si>
  <si>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</si>
  <si>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</si>
  <si>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</si>
  <si>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</si>
  <si>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</si>
  <si>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</si>
  <si>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</si>
  <si>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</si>
  <si>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</si>
  <si>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</si>
  <si>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</si>
  <si>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</si>
  <si>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</si>
  <si>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</si>
  <si>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</si>
  <si>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</si>
  <si>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</si>
  <si>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</si>
  <si>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</si>
  <si>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</si>
  <si>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</si>
  <si>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</si>
  <si>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</si>
  <si>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</si>
  <si>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</si>
  <si>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</si>
  <si>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</si>
  <si>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</si>
  <si>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</si>
  <si>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</si>
  <si>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</si>
  <si>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</si>
  <si>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</si>
  <si>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</si>
  <si>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</si>
  <si>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</si>
  <si>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</si>
  <si>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</si>
  <si>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</si>
  <si>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</si>
  <si>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</si>
  <si>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</si>
  <si>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</si>
  <si>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</si>
  <si>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</si>
  <si>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</si>
  <si>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</si>
  <si>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</si>
  <si>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</si>
  <si>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</si>
  <si>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</si>
  <si>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</si>
  <si>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</si>
  <si>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</si>
  <si>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</si>
  <si>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</si>
  <si>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</si>
  <si>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</si>
  <si>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</si>
  <si>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</si>
  <si>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</si>
  <si>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</si>
  <si>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</si>
  <si>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</si>
  <si>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</si>
  <si>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</si>
  <si>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</si>
  <si>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</si>
  <si>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</si>
  <si>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</si>
  <si>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</si>
  <si>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</si>
  <si>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</si>
  <si>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</si>
  <si>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</si>
  <si>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</si>
  <si>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</si>
  <si>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</si>
  <si>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</si>
  <si>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</si>
  <si>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</si>
  <si>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</si>
  <si>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</si>
  <si>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</si>
  <si>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</si>
  <si>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</si>
  <si>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</si>
  <si>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</si>
  <si>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</si>
  <si>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</si>
  <si>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</si>
  <si>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</si>
  <si>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</si>
  <si>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</si>
  <si>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</si>
  <si>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</si>
  <si>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</si>
  <si>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</si>
  <si>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</si>
  <si>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</si>
  <si>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</si>
  <si>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</si>
  <si>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</si>
  <si>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</si>
  <si>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</si>
  <si>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</si>
  <si>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</si>
  <si>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</si>
  <si>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</si>
  <si>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</si>
  <si>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</si>
  <si>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</si>
  <si>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</si>
  <si>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</si>
  <si>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</si>
  <si>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</si>
  <si>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</si>
  <si>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</si>
  <si>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</si>
  <si>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</si>
  <si>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</si>
  <si>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</si>
  <si>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</si>
  <si>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</si>
  <si>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</si>
  <si>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</si>
  <si>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</si>
  <si>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</si>
  <si>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</si>
  <si>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</si>
  <si>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</si>
  <si>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</si>
  <si>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</si>
  <si>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</si>
  <si>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</si>
  <si>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</si>
  <si>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</si>
  <si>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</si>
  <si>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</si>
  <si>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</si>
  <si>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</si>
  <si>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</si>
  <si>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</si>
  <si>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</si>
  <si>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</si>
  <si>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</si>
  <si>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</si>
  <si>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</si>
  <si>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</si>
  <si>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</si>
  <si>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</si>
  <si>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</si>
  <si>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</si>
  <si>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</si>
  <si>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</si>
  <si>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</si>
  <si>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</si>
  <si>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</si>
  <si>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</si>
  <si>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</si>
  <si>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</si>
  <si>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</si>
  <si>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</si>
  <si>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</si>
  <si>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</si>
  <si>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</si>
  <si>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</si>
  <si>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</si>
  <si>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</si>
  <si>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</si>
  <si>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</si>
  <si>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</si>
  <si>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</si>
  <si>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</si>
  <si>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</si>
  <si>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</si>
  <si>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</si>
  <si>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</si>
  <si>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</si>
  <si>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</si>
  <si>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</si>
  <si>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</si>
  <si>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</si>
  <si>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</si>
  <si>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</si>
  <si>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</si>
  <si>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</si>
  <si>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</si>
  <si>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</si>
  <si>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</si>
  <si>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</si>
  <si>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</si>
  <si>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</si>
  <si>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</si>
  <si>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</si>
  <si>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</si>
  <si>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</si>
  <si>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</si>
  <si>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</si>
  <si>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</si>
  <si>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</si>
  <si>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</si>
  <si>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</si>
  <si>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</si>
  <si>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</si>
  <si>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</si>
  <si>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</si>
  <si>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</si>
  <si>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</si>
  <si>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</si>
  <si>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</si>
  <si>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</si>
  <si>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</si>
  <si>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</si>
  <si>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</si>
  <si>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</si>
  <si>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</si>
  <si>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</si>
  <si>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</si>
  <si>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</si>
  <si>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</si>
  <si>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</si>
  <si>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</si>
  <si>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</si>
  <si>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</si>
  <si>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</si>
  <si>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</si>
  <si>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</si>
  <si>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</si>
  <si>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</si>
  <si>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</si>
  <si>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</si>
  <si>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</si>
  <si>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</si>
  <si>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</si>
  <si>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</si>
  <si>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</si>
  <si>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</si>
  <si>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</si>
  <si>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</si>
  <si>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</si>
  <si>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</si>
  <si>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</si>
  <si>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</si>
  <si>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</si>
  <si>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</si>
  <si>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</si>
  <si>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</si>
  <si>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</si>
  <si>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</si>
  <si>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</si>
  <si>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</si>
  <si>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</si>
  <si>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</si>
  <si>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</si>
  <si>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</si>
  <si>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</si>
  <si>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</si>
  <si>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</si>
  <si>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</si>
  <si>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</si>
  <si>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</si>
  <si>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</si>
  <si>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</si>
  <si>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</si>
  <si>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</si>
  <si>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</si>
  <si>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</si>
  <si>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</si>
  <si>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</si>
  <si>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</si>
  <si>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</si>
  <si>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</si>
  <si>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</si>
  <si>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</si>
  <si>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</si>
  <si>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</si>
  <si>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</si>
  <si>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</si>
  <si>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</si>
  <si>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</si>
  <si>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</si>
  <si>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</si>
  <si>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</si>
  <si>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</si>
  <si>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</si>
  <si>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</si>
  <si>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</si>
  <si>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</si>
  <si>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</si>
  <si>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</si>
  <si>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</si>
  <si>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</si>
  <si>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</si>
  <si>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</si>
  <si>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</si>
  <si>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</si>
  <si>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</si>
  <si>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</si>
  <si>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</si>
  <si>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</si>
  <si>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</si>
  <si>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</si>
  <si>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</si>
  <si>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</si>
  <si>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</si>
  <si>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</si>
  <si>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</si>
  <si>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</si>
  <si>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</si>
  <si>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</si>
  <si>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</si>
  <si>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</si>
  <si>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</si>
  <si>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</si>
  <si>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</si>
  <si>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</si>
  <si>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</si>
  <si>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</si>
  <si>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</si>
  <si>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</si>
  <si>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</si>
  <si>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</si>
  <si>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</si>
  <si>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</si>
  <si>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</si>
  <si>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</si>
  <si>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</si>
  <si>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</si>
  <si>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</si>
  <si>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</si>
  <si>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</si>
  <si>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</si>
  <si>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</si>
  <si>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</si>
  <si>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</si>
  <si>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</si>
  <si>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</si>
  <si>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</si>
  <si>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</si>
  <si>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</si>
  <si>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</si>
  <si>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</si>
  <si>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</si>
  <si>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</si>
  <si>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</si>
  <si>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</si>
  <si>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</si>
  <si>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</si>
  <si>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</si>
  <si>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</si>
  <si>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</si>
  <si>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</si>
  <si>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</si>
  <si>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</si>
  <si>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</si>
  <si>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</si>
  <si>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</si>
  <si>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</si>
  <si>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</si>
  <si>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</si>
  <si>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</si>
  <si>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</si>
  <si>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</si>
  <si>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</si>
  <si>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</si>
  <si>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</si>
  <si>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</si>
  <si>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</si>
  <si>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</si>
  <si>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</si>
  <si>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</si>
  <si>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</si>
  <si>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</si>
  <si>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</si>
  <si>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</si>
  <si>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</si>
  <si>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</si>
  <si>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</si>
  <si>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</si>
  <si>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</si>
  <si>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</si>
  <si>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</si>
  <si>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</si>
  <si>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</si>
  <si>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</si>
  <si>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</si>
  <si>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</si>
  <si>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</si>
  <si>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</si>
  <si>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</si>
  <si>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</si>
  <si>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</si>
  <si>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</si>
  <si>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</si>
  <si>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</si>
  <si>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</si>
  <si>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</si>
  <si>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</si>
  <si>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</si>
  <si>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</si>
  <si>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</si>
  <si>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</si>
  <si>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</si>
  <si>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</si>
  <si>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</si>
  <si>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</si>
  <si>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</si>
  <si>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</si>
  <si>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</si>
  <si>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</si>
  <si>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</si>
  <si>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</si>
  <si>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</si>
  <si>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</si>
  <si>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</si>
  <si>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</si>
  <si>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</si>
  <si>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</si>
  <si>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</si>
  <si>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</si>
  <si>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</si>
  <si>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</si>
  <si>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</si>
  <si>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</si>
  <si>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</si>
  <si>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</si>
  <si>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</si>
  <si>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</si>
  <si>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</si>
  <si>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</si>
  <si>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</si>
  <si>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</si>
  <si>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</si>
  <si>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</si>
  <si>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</si>
  <si>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</si>
  <si>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</si>
  <si>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</si>
  <si>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</si>
  <si>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</si>
  <si>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</si>
  <si>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</si>
  <si>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</si>
  <si>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</si>
  <si>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</si>
  <si>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</si>
  <si>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</si>
  <si>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</si>
  <si>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</si>
  <si>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</si>
  <si>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</si>
  <si>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</si>
  <si>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</si>
  <si>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</si>
  <si>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</si>
  <si>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</si>
  <si>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</si>
  <si>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</si>
  <si>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</si>
  <si>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</si>
  <si>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</si>
  <si>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</si>
  <si>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</si>
  <si>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</si>
  <si>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</si>
  <si>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</si>
  <si>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</si>
  <si>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</si>
  <si>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</si>
  <si>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</si>
  <si>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</si>
  <si>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</si>
  <si>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</si>
  <si>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</si>
  <si>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</si>
  <si>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</si>
  <si>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</si>
  <si>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</si>
  <si>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</si>
  <si>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</si>
  <si>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</si>
  <si>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</si>
  <si>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</si>
  <si>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</si>
  <si>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</si>
  <si>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</si>
  <si>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</si>
  <si>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</si>
  <si>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</si>
  <si>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</si>
  <si>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</si>
  <si>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</si>
  <si>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</si>
  <si>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</si>
  <si>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</si>
  <si>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</si>
  <si>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</si>
  <si>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</si>
  <si>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</si>
  <si>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</si>
  <si>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</si>
  <si>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</si>
  <si>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</si>
  <si>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</si>
  <si>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</si>
  <si>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</si>
  <si>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</si>
  <si>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</si>
  <si>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</si>
  <si>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</si>
  <si>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</si>
  <si>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</si>
  <si>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</si>
  <si>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</si>
  <si>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</si>
  <si>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</si>
  <si>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</si>
  <si>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</si>
  <si>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</si>
  <si>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</si>
  <si>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</si>
  <si>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</si>
  <si>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</si>
  <si>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</si>
  <si>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</si>
  <si>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</si>
  <si>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</si>
  <si>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</si>
  <si>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</si>
  <si>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</si>
  <si>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</si>
  <si>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</si>
  <si>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</si>
  <si>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</si>
  <si>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</si>
  <si>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</si>
  <si>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</si>
  <si>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</si>
  <si>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</si>
  <si>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</si>
  <si>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</si>
  <si>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</si>
  <si>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</si>
  <si>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</si>
  <si>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</si>
  <si>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</si>
  <si>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</si>
  <si>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</si>
  <si>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</si>
  <si>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</si>
  <si>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</si>
  <si>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</si>
  <si>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</si>
  <si>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</si>
  <si>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</si>
  <si>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</si>
  <si>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</si>
  <si>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</si>
  <si>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</si>
  <si>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</si>
  <si>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</si>
  <si>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</si>
  <si>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</si>
  <si>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</si>
  <si>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</si>
  <si>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</si>
  <si>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</si>
  <si>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</si>
  <si>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</si>
  <si>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</si>
  <si>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</si>
  <si>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</si>
  <si>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</si>
  <si>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</si>
  <si>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</si>
  <si>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</si>
  <si>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</si>
  <si>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</si>
  <si>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</si>
  <si>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</si>
  <si>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</si>
  <si>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</si>
  <si>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</si>
  <si>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</si>
  <si>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</si>
  <si>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</si>
  <si>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</si>
  <si>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</si>
  <si>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</si>
  <si>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</si>
  <si>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</si>
  <si>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</si>
  <si>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</si>
  <si>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</si>
  <si>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</si>
  <si>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</si>
  <si>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</si>
  <si>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</si>
  <si>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</si>
  <si>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</si>
  <si>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</si>
  <si>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</si>
  <si>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</si>
  <si>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</si>
  <si>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</si>
  <si>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</si>
  <si>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</si>
  <si>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</si>
  <si>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</si>
  <si>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</si>
  <si>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</si>
  <si>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</si>
  <si>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</si>
  <si>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</si>
  <si>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</si>
  <si>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</si>
  <si>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</si>
  <si>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</si>
  <si>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</si>
  <si>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</si>
  <si>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</si>
  <si>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</si>
  <si>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</si>
  <si>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</si>
  <si>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</si>
  <si>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</si>
  <si>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</si>
  <si>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</si>
  <si>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</si>
  <si>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</si>
  <si>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</si>
  <si>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</si>
  <si>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</si>
  <si>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</si>
  <si>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</si>
  <si>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</si>
  <si>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</si>
  <si>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</si>
  <si>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</si>
  <si>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</si>
  <si>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</si>
  <si>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</si>
  <si>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</si>
  <si>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</si>
  <si>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</si>
  <si>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</si>
  <si>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</si>
  <si>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</si>
  <si>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</si>
  <si>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</si>
  <si>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</si>
  <si>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</si>
  <si>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</si>
  <si>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</si>
  <si>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</si>
  <si>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</si>
  <si>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</si>
  <si>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</si>
  <si>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</si>
  <si>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</si>
  <si>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</si>
  <si>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</si>
  <si>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</si>
  <si>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</si>
  <si>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</si>
  <si>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</si>
  <si>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</si>
  <si>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</si>
  <si>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</si>
  <si>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</si>
  <si>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</si>
  <si>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</si>
  <si>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</si>
  <si>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</si>
  <si>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</si>
  <si>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</si>
  <si>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</si>
  <si>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</si>
  <si>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</si>
  <si>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</si>
  <si>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</si>
  <si>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</si>
  <si>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</si>
  <si>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</si>
  <si>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</si>
  <si>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</si>
  <si>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</si>
  <si>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</si>
  <si>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</si>
  <si>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</si>
  <si>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</si>
  <si>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</si>
  <si>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</si>
  <si>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</si>
  <si>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</si>
  <si>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</si>
  <si>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</si>
  <si>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</si>
  <si>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</si>
  <si>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</si>
  <si>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</si>
  <si>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</si>
  <si>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</si>
  <si>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</si>
  <si>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</si>
  <si>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</si>
  <si>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</si>
  <si>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</si>
  <si>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</si>
  <si>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</si>
  <si>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</si>
  <si>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</si>
  <si>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</si>
  <si>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</si>
  <si>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</si>
  <si>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</si>
  <si>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</si>
  <si>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</si>
  <si>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</si>
  <si>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</si>
  <si>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</si>
  <si>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</si>
  <si>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</si>
  <si>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</si>
  <si>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</si>
  <si>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</si>
  <si>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</si>
  <si>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</si>
  <si>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</si>
  <si>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</si>
  <si>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</si>
  <si>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</si>
  <si>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</si>
  <si>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</si>
  <si>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</si>
  <si>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</si>
  <si>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</si>
  <si>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</si>
  <si>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</si>
  <si>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</si>
  <si>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</si>
  <si>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</si>
  <si>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</si>
  <si>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</si>
  <si>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</si>
  <si>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</si>
  <si>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</si>
  <si>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</si>
  <si>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</si>
  <si>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</si>
  <si>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</si>
  <si>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</si>
  <si>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</si>
  <si>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</si>
  <si>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</si>
  <si>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</si>
  <si>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</si>
  <si>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</si>
  <si>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</si>
  <si>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</si>
  <si>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</si>
  <si>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</si>
  <si>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</si>
  <si>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</si>
  <si>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</si>
  <si>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</si>
  <si>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</si>
  <si>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</si>
  <si>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</si>
  <si>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</si>
  <si>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</si>
  <si>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</si>
  <si>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</si>
  <si>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</si>
  <si>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</si>
  <si>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</si>
  <si>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</si>
  <si>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</si>
  <si>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</si>
  <si>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</si>
  <si>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</si>
  <si>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</si>
  <si>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</si>
  <si>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</si>
  <si>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</si>
  <si>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</si>
  <si>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</si>
  <si>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</si>
  <si>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</si>
  <si>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</si>
  <si>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</si>
  <si>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</si>
  <si>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</si>
  <si>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</si>
  <si>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</si>
  <si>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</si>
  <si>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</si>
  <si>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</si>
  <si>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</si>
  <si>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</si>
  <si>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</si>
  <si>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</si>
  <si>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</si>
  <si>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</si>
  <si>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</si>
  <si>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</si>
  <si>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</si>
  <si>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</si>
  <si>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</si>
  <si>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</si>
  <si>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</si>
  <si>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</si>
  <si>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</si>
  <si>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</si>
  <si>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</si>
  <si>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</si>
  <si>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</si>
  <si>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</si>
  <si>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</si>
  <si>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</si>
  <si>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</si>
  <si>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</si>
  <si>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</si>
  <si>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</si>
  <si>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</si>
  <si>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</si>
  <si>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</si>
  <si>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</si>
  <si>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</si>
  <si>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</si>
  <si>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</si>
  <si>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</si>
  <si>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</si>
  <si>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</si>
  <si>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</si>
  <si>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</si>
  <si>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</si>
  <si>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</si>
  <si>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</si>
  <si>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</si>
  <si>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</si>
  <si>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</si>
  <si>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</si>
  <si>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</si>
  <si>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</si>
  <si>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</si>
  <si>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</si>
  <si>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</si>
  <si>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</si>
  <si>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</si>
  <si>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</si>
  <si>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</si>
  <si>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</si>
  <si>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</si>
  <si>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</si>
  <si>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</si>
  <si>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</si>
  <si>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</si>
  <si>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</si>
  <si>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</si>
  <si>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</si>
  <si>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</si>
  <si>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</si>
  <si>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</si>
  <si>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</si>
  <si>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</si>
  <si>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</si>
  <si>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</si>
  <si>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</si>
  <si>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</si>
  <si>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</si>
  <si>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</si>
  <si>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</si>
  <si>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</si>
  <si>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</si>
  <si>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</si>
  <si>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</si>
  <si>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</si>
  <si>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</si>
  <si>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</si>
  <si>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</si>
  <si>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</si>
  <si>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</si>
  <si>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</si>
  <si>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</si>
  <si>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</si>
  <si>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</si>
  <si>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</si>
  <si>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</si>
  <si>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</si>
  <si>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</si>
  <si>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</si>
  <si>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</si>
  <si>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</si>
  <si>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</si>
  <si>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</si>
  <si>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</si>
  <si>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</si>
  <si>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</si>
  <si>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</si>
  <si>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</si>
  <si>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</si>
  <si>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</si>
  <si>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</si>
  <si>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</si>
  <si>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</si>
  <si>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</si>
  <si>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</si>
  <si>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</si>
  <si>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</si>
  <si>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</si>
  <si>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</si>
  <si>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</si>
  <si>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</si>
  <si>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</si>
  <si>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</si>
  <si>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</si>
  <si>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</si>
  <si>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</si>
  <si>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</si>
  <si>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</si>
  <si>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</si>
  <si>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</si>
  <si>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</si>
  <si>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</si>
  <si>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</si>
  <si>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</si>
  <si>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</si>
  <si>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</si>
  <si>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</si>
  <si>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</si>
  <si>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</si>
  <si>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</si>
  <si>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</si>
  <si>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</si>
  <si>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</si>
  <si>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</si>
  <si>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</si>
  <si>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</si>
  <si>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</si>
  <si>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</si>
  <si>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</si>
  <si>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</si>
  <si>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</si>
  <si>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</si>
  <si>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</si>
  <si>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</si>
  <si>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</si>
  <si>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</si>
  <si>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</si>
  <si>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</si>
  <si>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</si>
  <si>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</si>
  <si>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</si>
  <si>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</si>
  <si>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</si>
  <si>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</si>
  <si>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</si>
  <si>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</si>
  <si>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</si>
  <si>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</si>
  <si>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</si>
  <si>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</si>
  <si>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</si>
  <si>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</si>
  <si>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</si>
  <si>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</si>
  <si>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</si>
  <si>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</si>
  <si>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</si>
  <si>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</si>
  <si>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</si>
  <si>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</si>
  <si>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</si>
  <si>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</si>
  <si>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</si>
  <si>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</si>
  <si>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</si>
  <si>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</si>
  <si>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</si>
  <si>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</si>
  <si>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</si>
  <si>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</si>
  <si>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</si>
  <si>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</si>
  <si>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</si>
  <si>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</si>
  <si>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</si>
  <si>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</si>
  <si>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</si>
  <si>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</si>
  <si>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</si>
  <si>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</si>
  <si>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</si>
  <si>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</si>
  <si>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</si>
  <si>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</si>
  <si>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</si>
  <si>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</si>
  <si>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</si>
  <si>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</si>
  <si>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</si>
  <si>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</si>
  <si>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</si>
  <si>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</si>
  <si>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</si>
  <si>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</si>
  <si>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</si>
  <si>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</si>
  <si>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</si>
  <si>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</si>
  <si>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</si>
  <si>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</si>
  <si>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</si>
  <si>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</si>
  <si>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</si>
  <si>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</si>
  <si>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</si>
  <si>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</si>
  <si>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</si>
  <si>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</si>
  <si>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</si>
  <si>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</si>
  <si>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</si>
  <si>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</si>
  <si>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</si>
  <si>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</si>
  <si>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</si>
  <si>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</si>
  <si>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</si>
  <si>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</si>
  <si>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</si>
  <si>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</si>
  <si>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</si>
  <si>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</si>
  <si>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</si>
  <si>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</si>
  <si>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</si>
  <si>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</si>
  <si>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</si>
  <si>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</si>
  <si>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</si>
  <si>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</si>
  <si>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</si>
  <si>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</si>
  <si>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</si>
  <si>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</si>
  <si>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</si>
  <si>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</si>
  <si>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</si>
  <si>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</si>
  <si>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</si>
  <si>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</si>
  <si>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</si>
  <si>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</si>
  <si>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</si>
  <si>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</si>
  <si>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</si>
  <si>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</si>
  <si>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</si>
  <si>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</si>
  <si>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</si>
  <si>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</si>
  <si>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</si>
  <si>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</si>
  <si>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</si>
  <si>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</si>
  <si>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</si>
  <si>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</si>
  <si>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</si>
  <si>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</si>
  <si>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</si>
  <si>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</si>
  <si>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</si>
  <si>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</si>
  <si>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</si>
  <si>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</si>
  <si>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</si>
  <si>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</si>
  <si>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</si>
  <si>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</si>
  <si>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</si>
  <si>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</si>
  <si>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</si>
  <si>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</si>
  <si>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</si>
  <si>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</si>
  <si>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</si>
  <si>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</si>
  <si>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</si>
  <si>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</si>
  <si>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</si>
  <si>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</si>
  <si>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</si>
  <si>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</si>
  <si>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</si>
  <si>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</si>
  <si>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</si>
  <si>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</si>
  <si>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</si>
  <si>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</si>
  <si>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</si>
  <si>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</si>
  <si>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</si>
  <si>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</si>
  <si>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</si>
  <si>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</si>
  <si>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</si>
  <si>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</si>
  <si>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</si>
  <si>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</si>
  <si>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</si>
  <si>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</si>
  <si>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</si>
  <si>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</si>
  <si>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</si>
  <si>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</si>
  <si>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</si>
  <si>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</si>
  <si>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</si>
  <si>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</si>
  <si>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</si>
  <si>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</si>
  <si>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</si>
  <si>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</si>
  <si>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</si>
  <si>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</si>
  <si>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</si>
  <si>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</si>
  <si>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</si>
  <si>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</si>
  <si>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</si>
  <si>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</si>
  <si>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</si>
  <si>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</si>
  <si>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</si>
  <si>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</si>
  <si>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</si>
  <si>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</si>
  <si>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</si>
  <si>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</si>
  <si>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</si>
  <si>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</si>
  <si>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</si>
  <si>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</si>
  <si>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</si>
  <si>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</si>
  <si>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</si>
  <si>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</si>
  <si>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</si>
  <si>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</si>
  <si>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</si>
  <si>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</si>
  <si>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</si>
  <si>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</si>
  <si>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</si>
  <si>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</si>
  <si>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</si>
  <si>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</si>
  <si>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</si>
  <si>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</si>
  <si>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</si>
  <si>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</si>
  <si>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</si>
  <si>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</si>
  <si>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</si>
  <si>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</si>
  <si>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</si>
  <si>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</si>
  <si>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</si>
  <si>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</si>
  <si>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</si>
  <si>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</si>
  <si>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</si>
  <si>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</si>
  <si>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</si>
  <si>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</si>
  <si>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</si>
  <si>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</si>
  <si>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</si>
  <si>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</si>
  <si>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</si>
  <si>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</si>
  <si>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</si>
  <si>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</si>
  <si>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</si>
  <si>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</si>
  <si>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</si>
  <si>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</si>
  <si>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</si>
  <si>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</si>
  <si>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</si>
  <si>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</si>
  <si>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</si>
  <si>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</si>
  <si>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</si>
  <si>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</si>
  <si>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</si>
  <si>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</si>
  <si>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</si>
  <si>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</si>
  <si>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</si>
  <si>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</si>
  <si>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</si>
  <si>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</si>
  <si>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</si>
  <si>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</si>
  <si>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</si>
  <si>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</si>
  <si>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</si>
  <si>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</si>
  <si>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</si>
  <si>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</si>
  <si>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</si>
  <si>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</si>
  <si>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</si>
  <si>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</si>
  <si>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</si>
  <si>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</si>
  <si>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</si>
  <si>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</si>
  <si>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</si>
  <si>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</si>
  <si>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</si>
  <si>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</si>
  <si>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</si>
  <si>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</si>
  <si>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</si>
  <si>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</si>
  <si>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</si>
  <si>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</si>
  <si>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</si>
  <si>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</si>
  <si>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</si>
  <si>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</si>
  <si>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</si>
  <si>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</si>
  <si>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</si>
  <si>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</si>
  <si>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</si>
  <si>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</si>
  <si>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</si>
  <si>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</si>
  <si>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</si>
  <si>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</si>
  <si>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</si>
  <si>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</si>
  <si>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</si>
  <si>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</si>
  <si>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</si>
  <si>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</si>
  <si>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</si>
  <si>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</si>
  <si>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</si>
  <si>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</si>
  <si>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</si>
  <si>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</si>
  <si>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</si>
  <si>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</si>
  <si>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</si>
  <si>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</si>
  <si>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</si>
  <si>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</si>
  <si>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</si>
  <si>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</si>
  <si>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</si>
  <si>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</si>
  <si>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</si>
  <si>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</si>
  <si>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</si>
  <si>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</si>
  <si>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</si>
  <si>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</si>
  <si>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</si>
  <si>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</si>
  <si>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</si>
  <si>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</si>
  <si>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</si>
  <si>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</si>
  <si>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</si>
  <si>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</si>
  <si>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</si>
  <si>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</si>
  <si>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</si>
  <si>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</si>
  <si>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</si>
  <si>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</si>
  <si>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</si>
  <si>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</si>
  <si>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</si>
  <si>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</si>
  <si>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</si>
  <si>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</si>
  <si>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</si>
  <si>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</si>
  <si>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</si>
  <si>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</si>
  <si>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</si>
  <si>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</si>
  <si>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</si>
  <si>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</si>
  <si>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</si>
  <si>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</si>
  <si>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</si>
  <si>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</si>
  <si>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</si>
  <si>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</si>
  <si>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</si>
  <si>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</si>
  <si>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</si>
  <si>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</si>
  <si>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</si>
  <si>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</si>
  <si>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</si>
  <si>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</si>
  <si>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</si>
  <si>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</si>
  <si>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</si>
  <si>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</si>
  <si>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</si>
  <si>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</si>
  <si>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</si>
  <si>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</si>
  <si>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</si>
  <si>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</si>
  <si>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</si>
  <si>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</si>
  <si>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</si>
  <si>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</si>
  <si>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</si>
  <si>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</si>
  <si>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</si>
  <si>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</si>
  <si>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</si>
  <si>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</si>
  <si>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</si>
  <si>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</si>
  <si>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</si>
  <si>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</si>
  <si>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</si>
  <si>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</si>
  <si>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</si>
  <si>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</si>
  <si>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</si>
  <si>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</si>
  <si>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</si>
  <si>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</si>
  <si>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</si>
  <si>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</si>
  <si>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</si>
  <si>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</si>
  <si>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</si>
  <si>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</si>
  <si>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</si>
  <si>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</si>
  <si>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</si>
  <si>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</si>
  <si>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</si>
  <si>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</si>
  <si>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</si>
  <si>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</si>
  <si>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</si>
  <si>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</si>
  <si>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</si>
  <si>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</si>
  <si>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</si>
  <si>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</si>
  <si>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</si>
  <si>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</si>
  <si>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</si>
  <si>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</si>
  <si>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</si>
  <si>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</si>
  <si>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</si>
  <si>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</si>
  <si>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</si>
  <si>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</si>
  <si>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</si>
  <si>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</si>
  <si>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</si>
  <si>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</si>
  <si>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</si>
  <si>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</si>
  <si>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</si>
  <si>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</si>
  <si>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</si>
  <si>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</si>
  <si>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</si>
  <si>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</si>
  <si>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</si>
  <si>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</si>
  <si>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</si>
  <si>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</si>
  <si>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</si>
  <si>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</si>
  <si>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</si>
  <si>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</si>
  <si>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</si>
  <si>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</si>
  <si>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</si>
  <si>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</si>
  <si>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</si>
  <si>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</si>
  <si>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</si>
  <si>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</si>
  <si>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</si>
  <si>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</si>
  <si>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</si>
  <si>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</si>
  <si>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</si>
  <si>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</si>
  <si>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</si>
  <si>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</si>
  <si>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</si>
  <si>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</si>
  <si>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</si>
  <si>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</si>
  <si>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</si>
  <si>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</si>
  <si>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</si>
  <si>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</si>
  <si>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</si>
  <si>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</si>
  <si>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</si>
  <si>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</si>
  <si>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</si>
  <si>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</si>
  <si>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</si>
  <si>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</si>
  <si>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</si>
  <si>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</si>
  <si>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</si>
  <si>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</si>
  <si>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</si>
  <si>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</si>
  <si>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</si>
  <si>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</si>
  <si>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</si>
  <si>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</si>
  <si>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</si>
  <si>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</si>
  <si>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</si>
  <si>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</si>
  <si>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</si>
  <si>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</si>
  <si>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</si>
  <si>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</si>
  <si>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</si>
  <si>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</si>
  <si>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</si>
  <si>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</si>
  <si>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</si>
  <si>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</si>
  <si>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</si>
  <si>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</si>
  <si>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</si>
  <si>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</si>
  <si>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</si>
  <si>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</si>
  <si>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</si>
  <si>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</si>
  <si>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</si>
  <si>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</si>
  <si>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</si>
  <si>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</si>
  <si>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</si>
  <si>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</si>
  <si>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</si>
  <si>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</si>
  <si>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</si>
  <si>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</si>
  <si>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</si>
  <si>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</si>
  <si>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</si>
  <si>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</si>
  <si>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</si>
  <si>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</si>
  <si>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</si>
  <si>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</si>
  <si>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</si>
  <si>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</si>
  <si>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</si>
  <si>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</si>
  <si>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</si>
  <si>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</si>
  <si>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</si>
  <si>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</si>
  <si>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</si>
  <si>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</si>
  <si>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</si>
  <si>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</si>
  <si>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</si>
  <si>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</si>
  <si>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</si>
  <si>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</si>
  <si>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</si>
  <si>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</si>
  <si>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</si>
  <si>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</si>
  <si>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</si>
  <si>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</si>
  <si>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</si>
  <si>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</si>
  <si>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</si>
  <si>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</si>
  <si>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</si>
  <si>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</si>
  <si>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</si>
  <si>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</si>
  <si>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</si>
  <si>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</si>
  <si>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</si>
  <si>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</si>
  <si>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</si>
  <si>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</si>
  <si>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</si>
  <si>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</si>
  <si>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</si>
  <si>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</si>
  <si>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</si>
  <si>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</si>
  <si>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</si>
  <si>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</si>
  <si>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</si>
  <si>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</si>
  <si>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</si>
  <si>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</si>
  <si>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</si>
  <si>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</si>
  <si>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</si>
  <si>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</si>
  <si>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</si>
  <si>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</si>
  <si>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</si>
  <si>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</si>
  <si>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</si>
  <si>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</si>
  <si>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</si>
  <si>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</si>
  <si>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</si>
  <si>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</si>
  <si>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</si>
  <si>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</si>
  <si>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</si>
  <si>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</si>
  <si>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</si>
  <si>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</si>
  <si>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</si>
  <si>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</si>
  <si>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</si>
  <si>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</si>
  <si>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</si>
  <si>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</si>
  <si>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</si>
  <si>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</si>
  <si>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</si>
  <si>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</si>
  <si>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</si>
  <si>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</si>
  <si>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</si>
  <si>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</si>
  <si>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</si>
  <si>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</si>
  <si>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</si>
  <si>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</si>
  <si>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</si>
  <si>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</si>
  <si>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</si>
  <si>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</si>
  <si>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</si>
  <si>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</si>
  <si>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</si>
  <si>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</si>
  <si>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</si>
  <si>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</si>
  <si>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</si>
  <si>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</si>
  <si>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</si>
  <si>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</si>
  <si>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</si>
  <si>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</si>
  <si>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</si>
  <si>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</si>
  <si>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</si>
  <si>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</si>
  <si>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</si>
  <si>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</si>
  <si>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</si>
  <si>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</si>
  <si>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</si>
  <si>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</si>
  <si>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</si>
  <si>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</si>
  <si>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</si>
  <si>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</si>
  <si>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</si>
  <si>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</si>
  <si>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</si>
  <si>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</si>
  <si>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</si>
  <si>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</si>
  <si>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</si>
  <si>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</si>
  <si>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</si>
  <si>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</si>
  <si>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</si>
  <si>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</si>
  <si>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</si>
  <si>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</si>
  <si>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</si>
  <si>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</si>
  <si>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</si>
  <si>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</si>
  <si>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</si>
  <si>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</si>
  <si>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</si>
  <si>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</si>
  <si>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</si>
  <si>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</si>
  <si>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</si>
  <si>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</si>
  <si>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</si>
  <si>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</si>
  <si>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</si>
  <si>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</si>
  <si>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</si>
  <si>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</si>
  <si>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</si>
  <si>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</si>
  <si>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</si>
  <si>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</si>
  <si>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</si>
  <si>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</si>
  <si>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</si>
  <si>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</si>
  <si>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</si>
  <si>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</si>
  <si>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</si>
  <si>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</si>
  <si>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</si>
  <si>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</si>
  <si>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</si>
  <si>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</si>
  <si>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</si>
  <si>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</si>
  <si>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</si>
  <si>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</si>
  <si>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</si>
  <si>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</si>
  <si>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</si>
  <si>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</si>
  <si>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</si>
  <si>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</si>
  <si>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</si>
  <si>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</si>
  <si>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</si>
  <si>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</si>
  <si>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</si>
  <si>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</si>
  <si>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</si>
  <si>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</si>
  <si>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</si>
  <si>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</si>
  <si>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</si>
  <si>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</si>
  <si>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</si>
  <si>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</si>
  <si>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</si>
  <si>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</si>
  <si>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</si>
  <si>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</si>
  <si>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</si>
  <si>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</si>
  <si>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</si>
  <si>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</si>
  <si>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</si>
  <si>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</si>
  <si>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</si>
  <si>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</si>
  <si>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</si>
  <si>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</si>
  <si>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</si>
  <si>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</si>
  <si>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</si>
  <si>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</si>
  <si>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</si>
  <si>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</si>
  <si>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</si>
  <si>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</si>
  <si>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</si>
  <si>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</si>
  <si>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</si>
  <si>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</si>
  <si>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</si>
  <si>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</si>
  <si>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</si>
  <si>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</si>
  <si>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</si>
  <si>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</si>
  <si>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</si>
  <si>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</si>
  <si>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</si>
  <si>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</si>
  <si>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</si>
  <si>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</si>
  <si>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</si>
  <si>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</si>
  <si>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</si>
  <si>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</si>
  <si>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</si>
  <si>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</si>
  <si>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</si>
  <si>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</si>
  <si>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</si>
  <si>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</si>
  <si>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</si>
  <si>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</si>
  <si>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</si>
  <si>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</si>
  <si>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</si>
  <si>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</si>
  <si>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</si>
  <si>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</si>
  <si>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</si>
  <si>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</si>
  <si>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</si>
  <si>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</si>
  <si>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</si>
  <si>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</si>
  <si>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</si>
  <si>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</si>
  <si>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</si>
  <si>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</si>
  <si>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</si>
  <si>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</si>
  <si>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</si>
  <si>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</si>
  <si>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</si>
  <si>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</si>
  <si>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</si>
  <si>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</si>
  <si>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</si>
  <si>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</si>
  <si>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</si>
  <si>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</si>
  <si>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</si>
  <si>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</si>
  <si>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</si>
  <si>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</si>
  <si>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</si>
  <si>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</si>
  <si>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</si>
  <si>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</si>
  <si>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</si>
  <si>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</si>
  <si>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</si>
  <si>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</si>
  <si>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</si>
  <si>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</si>
  <si>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</si>
  <si>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</si>
  <si>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</si>
  <si>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</si>
  <si>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</si>
  <si>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</si>
  <si>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</si>
  <si>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</si>
  <si>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</si>
  <si>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</si>
  <si>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</si>
  <si>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</si>
  <si>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</si>
  <si>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</si>
  <si>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</si>
  <si>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</si>
  <si>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</si>
  <si>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</si>
  <si>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</si>
  <si>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</si>
  <si>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</si>
  <si>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</si>
  <si>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</si>
  <si>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</si>
  <si>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</si>
  <si>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</si>
  <si>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</si>
  <si>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</si>
  <si>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</si>
  <si>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</si>
  <si>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</si>
  <si>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</si>
  <si>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</si>
  <si>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</si>
  <si>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</si>
  <si>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</si>
  <si>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</si>
  <si>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</si>
  <si>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</si>
  <si>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</si>
  <si>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</si>
  <si>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</si>
  <si>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</si>
  <si>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</si>
  <si>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</si>
  <si>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</si>
  <si>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</si>
  <si>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</si>
  <si>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</si>
  <si>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</si>
  <si>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</si>
  <si>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</si>
  <si>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</si>
  <si>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</si>
  <si>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</si>
  <si>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</si>
  <si>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</si>
  <si>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</si>
  <si>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</si>
  <si>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</si>
  <si>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</si>
  <si>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</si>
  <si>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</si>
  <si>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</si>
  <si>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</si>
  <si>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</si>
  <si>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</si>
  <si>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</si>
  <si>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</si>
  <si>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</si>
  <si>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</si>
  <si>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</si>
  <si>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</si>
  <si>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</si>
  <si>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</si>
  <si>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</si>
  <si>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</si>
  <si>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</si>
  <si>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</si>
  <si>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</si>
  <si>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</si>
  <si>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</si>
  <si>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</si>
  <si>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</si>
  <si>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</si>
  <si>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</si>
  <si>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</si>
  <si>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</si>
  <si>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</si>
  <si>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</si>
  <si>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</si>
  <si>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</si>
  <si>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</si>
  <si>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</si>
  <si>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</si>
  <si>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</si>
  <si>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</si>
  <si>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</si>
  <si>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</si>
  <si>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</si>
  <si>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</si>
  <si>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</si>
  <si>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</si>
  <si>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</si>
  <si>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</si>
  <si>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</si>
  <si>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</si>
  <si>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</si>
  <si>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</si>
  <si>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</si>
  <si>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</si>
  <si>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</si>
  <si>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</si>
  <si>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</si>
  <si>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</si>
  <si>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</si>
  <si>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</si>
  <si>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</si>
  <si>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</si>
  <si>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</si>
  <si>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</si>
  <si>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</si>
  <si>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</si>
  <si>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</si>
  <si>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</si>
  <si>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</si>
  <si>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</si>
  <si>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</si>
  <si>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</si>
  <si>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</si>
  <si>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</si>
  <si>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</si>
  <si>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</si>
  <si>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</si>
  <si>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</si>
  <si>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</si>
  <si>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</si>
  <si>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</si>
  <si>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</si>
  <si>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</si>
  <si>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</si>
  <si>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</si>
  <si>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</si>
  <si>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</si>
  <si>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</si>
  <si>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</si>
  <si>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</si>
  <si>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</si>
  <si>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</si>
  <si>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</si>
  <si>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</si>
  <si>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</si>
  <si>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</si>
  <si>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</si>
  <si>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</si>
  <si>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</si>
  <si>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</si>
  <si>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</si>
  <si>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</si>
  <si>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</si>
  <si>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</si>
  <si>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</si>
  <si>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</si>
  <si>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</si>
  <si>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</si>
  <si>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</si>
  <si>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</si>
  <si>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</si>
  <si>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</si>
  <si>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</si>
  <si>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</si>
  <si>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</si>
  <si>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</si>
  <si>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</si>
  <si>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</si>
  <si>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</si>
  <si>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</si>
  <si>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</si>
  <si>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</si>
  <si>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</si>
  <si>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</si>
  <si>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</si>
  <si>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</si>
  <si>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</si>
  <si>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</si>
  <si>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</si>
  <si>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</si>
  <si>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</si>
  <si>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</si>
  <si>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</si>
  <si>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</si>
  <si>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</si>
  <si>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</si>
  <si>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</si>
  <si>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</si>
  <si>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</si>
  <si>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</si>
  <si>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</si>
  <si>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</si>
  <si>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</si>
  <si>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</si>
  <si>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</si>
  <si>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</si>
  <si>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</si>
  <si>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</si>
  <si>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</si>
  <si>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</si>
  <si>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</si>
  <si>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</si>
  <si>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</si>
  <si>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</si>
  <si>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</si>
  <si>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</si>
  <si>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</si>
  <si>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</si>
  <si>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</si>
  <si>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</si>
  <si>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</si>
  <si>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</si>
  <si>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</si>
  <si>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</si>
  <si>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</si>
  <si>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</si>
  <si>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</si>
  <si>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</si>
  <si>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</si>
  <si>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</si>
  <si>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</si>
  <si>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</si>
  <si>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</si>
  <si>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</si>
  <si>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</si>
  <si>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</si>
  <si>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</si>
  <si>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</si>
  <si>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</si>
  <si>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</si>
  <si>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</si>
  <si>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</si>
  <si>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</si>
  <si>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</si>
  <si>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</si>
  <si>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</si>
  <si>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</si>
  <si>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</si>
  <si>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</si>
  <si>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</si>
  <si>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</si>
  <si>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</si>
  <si>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</si>
  <si>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</si>
  <si>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</si>
  <si>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</si>
  <si>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</si>
  <si>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</si>
  <si>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</si>
  <si>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</si>
  <si>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</si>
  <si>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</si>
  <si>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</si>
  <si>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</si>
  <si>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</si>
  <si>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</si>
  <si>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</si>
  <si>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</si>
  <si>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</si>
  <si>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</si>
  <si>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</si>
  <si>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</si>
  <si>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</si>
  <si>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</si>
  <si>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</si>
  <si>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</si>
  <si>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</si>
  <si>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</si>
  <si>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</si>
  <si>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</si>
  <si>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</si>
  <si>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</si>
  <si>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</si>
  <si>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</si>
  <si>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</si>
  <si>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</si>
  <si>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</si>
  <si>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</si>
  <si>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</si>
  <si>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</si>
  <si>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</si>
  <si>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</si>
  <si>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</si>
  <si>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</si>
  <si>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</si>
  <si>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</si>
  <si>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</si>
  <si>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</si>
  <si>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</si>
  <si>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</si>
  <si>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</si>
  <si>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</si>
  <si>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</si>
  <si>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</si>
  <si>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</si>
  <si>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</si>
  <si>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</si>
  <si>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</si>
  <si>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</si>
  <si>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</si>
  <si>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</si>
  <si>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</si>
  <si>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</si>
  <si>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</si>
  <si>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</si>
  <si>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</si>
  <si>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</si>
  <si>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</si>
  <si>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</si>
  <si>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</si>
  <si>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</si>
  <si>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</si>
  <si>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</si>
  <si>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</si>
  <si>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</si>
  <si>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</si>
  <si>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</si>
  <si>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</si>
  <si>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</si>
  <si>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</si>
  <si>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</si>
  <si>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</si>
  <si>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</si>
  <si>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</si>
  <si>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</si>
  <si>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</si>
  <si>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</si>
  <si>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</si>
  <si>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</si>
  <si>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</si>
  <si>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</si>
  <si>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</si>
  <si>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</si>
  <si>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</si>
  <si>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</si>
  <si>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</si>
  <si>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</si>
  <si>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</si>
  <si>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</si>
  <si>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</si>
  <si>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</si>
  <si>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</si>
  <si>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</si>
  <si>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</si>
  <si>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</si>
  <si>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</si>
  <si>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</si>
  <si>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</si>
  <si>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</si>
  <si>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</si>
  <si>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</si>
  <si>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</si>
  <si>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</si>
  <si>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</si>
  <si>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</si>
  <si>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</si>
  <si>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</si>
  <si>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</si>
  <si>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</si>
  <si>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</si>
  <si>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</si>
  <si>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</si>
  <si>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</si>
  <si>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</si>
  <si>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</si>
  <si>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</si>
  <si>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</si>
  <si>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</si>
  <si>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</si>
  <si>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</si>
  <si>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</si>
  <si>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</si>
  <si>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</si>
  <si>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</si>
  <si>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</si>
  <si>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</si>
  <si>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</si>
  <si>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</si>
  <si>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</si>
  <si>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</si>
  <si>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</si>
  <si>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</si>
  <si>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</si>
  <si>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</si>
  <si>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</si>
  <si>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</si>
  <si>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</si>
  <si>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</si>
  <si>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</si>
  <si>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</si>
  <si>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</si>
  <si>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</si>
  <si>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</si>
  <si>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</si>
  <si>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</si>
  <si>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</si>
  <si>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</si>
  <si>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</si>
  <si>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</si>
  <si>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</si>
  <si>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</si>
  <si>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</si>
  <si>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</si>
  <si>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</si>
  <si>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</si>
  <si>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</si>
  <si>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</si>
  <si>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</si>
  <si>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</si>
  <si>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</si>
  <si>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</si>
  <si>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</si>
  <si>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</si>
  <si>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</si>
  <si>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</si>
  <si>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</si>
  <si>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</si>
  <si>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</si>
  <si>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</si>
  <si>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</si>
  <si>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</si>
  <si>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</si>
  <si>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</si>
  <si>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</si>
  <si>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</si>
  <si>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</si>
  <si>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</si>
  <si>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</si>
  <si>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</si>
  <si>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</si>
  <si>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</si>
  <si>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</si>
  <si>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</si>
  <si>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</si>
  <si>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</si>
  <si>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</si>
  <si>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</si>
  <si>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</si>
  <si>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</si>
  <si>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</si>
  <si>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</si>
  <si>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</si>
  <si>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</si>
  <si>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</si>
  <si>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</si>
  <si>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</si>
  <si>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</si>
  <si>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</si>
  <si>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</si>
  <si>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</si>
  <si>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</si>
  <si>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</si>
  <si>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</si>
  <si>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</si>
  <si>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</si>
  <si>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</si>
  <si>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</si>
  <si>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</si>
  <si>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</si>
  <si>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</si>
  <si>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</si>
  <si>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</si>
  <si>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</si>
  <si>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</si>
  <si>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</si>
  <si>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</si>
  <si>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</si>
  <si>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</si>
  <si>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</si>
  <si>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</si>
  <si>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</si>
  <si>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</si>
  <si>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</si>
  <si>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</si>
  <si>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</si>
  <si>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</si>
  <si>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</si>
  <si>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</si>
  <si>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</si>
  <si>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</si>
  <si>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</si>
  <si>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</si>
  <si>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</si>
  <si>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</si>
  <si>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</si>
  <si>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</si>
  <si>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</si>
  <si>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</si>
  <si>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</si>
  <si>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</si>
  <si>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</si>
  <si>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</si>
  <si>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</si>
  <si>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</si>
  <si>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</si>
  <si>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</si>
  <si>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</si>
  <si>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</si>
  <si>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</si>
  <si>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</si>
  <si>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</si>
  <si>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</si>
  <si>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</si>
  <si>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</si>
  <si>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</si>
  <si>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</si>
  <si>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</si>
  <si>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</si>
  <si>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</si>
  <si>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</si>
  <si>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</si>
  <si>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</si>
  <si>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</si>
  <si>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</si>
  <si>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</si>
  <si>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</si>
  <si>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</si>
  <si>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</si>
  <si>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</si>
  <si>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</si>
  <si>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</si>
  <si>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</si>
  <si>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</si>
  <si>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</si>
  <si>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</si>
  <si>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</si>
  <si>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</si>
  <si>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</si>
  <si>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</si>
  <si>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</si>
  <si>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</si>
  <si>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</si>
  <si>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</si>
  <si>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</si>
  <si>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</si>
  <si>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</si>
  <si>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</si>
  <si>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</si>
  <si>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</si>
  <si>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</si>
  <si>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</si>
  <si>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</si>
  <si>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</si>
  <si>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</si>
  <si>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</si>
  <si>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</si>
  <si>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</si>
  <si>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</si>
  <si>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</si>
  <si>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</si>
  <si>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</si>
  <si>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</si>
  <si>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</si>
  <si>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</si>
  <si>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</si>
  <si>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</si>
  <si>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</si>
  <si>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</si>
  <si>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</si>
  <si>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</si>
  <si>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</si>
  <si>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</si>
  <si>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</si>
  <si>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</si>
  <si>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</si>
  <si>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</si>
  <si>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</si>
  <si>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</si>
  <si>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</si>
  <si>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</si>
  <si>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</si>
  <si>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</si>
  <si>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</si>
  <si>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</si>
  <si>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</si>
  <si>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</si>
  <si>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</si>
  <si>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</si>
  <si>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</si>
  <si>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</si>
  <si>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</si>
  <si>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</si>
  <si>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</si>
  <si>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</si>
  <si>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</si>
  <si>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</si>
  <si>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</si>
  <si>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</si>
  <si>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</si>
  <si>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</si>
  <si>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</si>
  <si>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</si>
  <si>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</si>
  <si>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</si>
  <si>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</si>
  <si>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</si>
  <si>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</si>
  <si>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</si>
  <si>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</si>
  <si>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</si>
  <si>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</si>
  <si>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</si>
  <si>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</si>
  <si>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</si>
  <si>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</si>
  <si>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</si>
  <si>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</si>
  <si>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</si>
  <si>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</si>
  <si>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</si>
  <si>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</si>
  <si>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</si>
  <si>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</si>
  <si>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</si>
  <si>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</si>
  <si>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</si>
  <si>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</si>
  <si>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</si>
  <si>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</si>
  <si>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</si>
  <si>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</si>
  <si>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</si>
  <si>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</si>
  <si>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</si>
  <si>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</si>
  <si>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</si>
  <si>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</si>
  <si>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</si>
  <si>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</si>
  <si>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</si>
  <si>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</si>
  <si>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</si>
  <si>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</si>
  <si>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</si>
  <si>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</si>
  <si>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</si>
  <si>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</si>
  <si>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</si>
  <si>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</si>
  <si>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</si>
  <si>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</si>
  <si>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</si>
  <si>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</si>
  <si>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</si>
  <si>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</si>
  <si>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</si>
  <si>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</si>
  <si>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</si>
  <si>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</si>
  <si>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</si>
  <si>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</si>
  <si>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</si>
  <si>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</si>
  <si>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</si>
  <si>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</si>
  <si>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</si>
  <si>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</si>
  <si>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</si>
  <si>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</si>
  <si>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</si>
  <si>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</si>
  <si>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</si>
  <si>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</si>
  <si>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</si>
  <si>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</si>
  <si>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</si>
  <si>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</si>
  <si>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</si>
  <si>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</si>
  <si>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</si>
  <si>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</si>
  <si>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</si>
  <si>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</si>
  <si>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</si>
  <si>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</si>
  <si>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</si>
  <si>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</si>
  <si>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</si>
  <si>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</si>
  <si>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</si>
  <si>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</si>
  <si>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</si>
  <si>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</si>
  <si>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</si>
  <si>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</si>
  <si>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</si>
  <si>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</si>
  <si>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</si>
  <si>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</si>
  <si>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</si>
  <si>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</si>
  <si>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</si>
  <si>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</si>
  <si>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</si>
  <si>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</si>
  <si>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</si>
  <si>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</si>
  <si>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</si>
  <si>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</si>
  <si>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</si>
  <si>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</si>
  <si>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</si>
  <si>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</si>
  <si>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</si>
  <si>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</si>
  <si>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</si>
  <si>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</si>
  <si>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</si>
  <si>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</si>
  <si>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</si>
  <si>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</si>
  <si>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</si>
  <si>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</si>
  <si>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</si>
  <si>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</si>
  <si>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</si>
  <si>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</si>
  <si>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</si>
  <si>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</si>
  <si>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</si>
  <si>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</si>
  <si>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</si>
  <si>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</si>
  <si>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</si>
  <si>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</si>
  <si>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</si>
  <si>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</si>
  <si>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</si>
  <si>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</si>
  <si>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</si>
  <si>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</si>
  <si>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</si>
  <si>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</si>
  <si>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</si>
  <si>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</si>
  <si>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</si>
  <si>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</si>
  <si>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</si>
  <si>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</si>
  <si>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</si>
  <si>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</si>
  <si>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</si>
  <si>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</si>
  <si>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</si>
  <si>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</si>
  <si>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</si>
  <si>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</si>
  <si>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</si>
  <si>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</si>
  <si>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</si>
  <si>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</si>
  <si>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</si>
  <si>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</si>
  <si>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</si>
  <si>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</si>
  <si>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</si>
  <si>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</si>
  <si>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</si>
  <si>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</si>
  <si>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</si>
  <si>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</si>
  <si>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</si>
  <si>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</si>
  <si>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</si>
  <si>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</si>
  <si>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</si>
  <si>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</si>
  <si>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</si>
  <si>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</si>
  <si>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</si>
  <si>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</si>
  <si>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</si>
  <si>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</si>
  <si>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</si>
  <si>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</si>
  <si>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</si>
  <si>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</si>
  <si>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</si>
  <si>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</si>
  <si>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</si>
  <si>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</si>
  <si>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</si>
  <si>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</si>
  <si>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</si>
  <si>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</si>
  <si>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</si>
  <si>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</si>
  <si>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</si>
  <si>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</si>
  <si>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</si>
  <si>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</si>
  <si>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</si>
  <si>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</si>
  <si>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</si>
  <si>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</si>
  <si>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</si>
  <si>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</si>
  <si>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</si>
  <si>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</si>
  <si>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</si>
  <si>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</si>
  <si>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</si>
  <si>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</si>
  <si>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</si>
  <si>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</si>
  <si>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</si>
  <si>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</si>
  <si>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</si>
  <si>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</si>
  <si>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</si>
  <si>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</si>
  <si>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</si>
  <si>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</si>
  <si>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</si>
  <si>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</si>
  <si>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</si>
  <si>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</si>
  <si>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</si>
  <si>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</si>
  <si>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</si>
  <si>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</si>
  <si>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</si>
  <si>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</si>
  <si>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</si>
  <si>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</si>
  <si>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</si>
  <si>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</si>
  <si>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</si>
  <si>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</si>
  <si>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</si>
  <si>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</si>
  <si>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</si>
  <si>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</si>
  <si>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</si>
  <si>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</si>
  <si>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</si>
  <si>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</si>
  <si>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</si>
  <si>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</si>
  <si>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</si>
  <si>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</si>
  <si>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</si>
  <si>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</si>
  <si>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</si>
  <si>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</si>
  <si>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</si>
  <si>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</si>
  <si>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</si>
  <si>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</si>
  <si>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</si>
  <si>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</si>
  <si>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</si>
  <si>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</si>
  <si>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</si>
  <si>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</si>
  <si>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</si>
  <si>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</si>
  <si>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</si>
  <si>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</si>
  <si>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(All)</t>
  </si>
  <si>
    <t>Row Labels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</si>
  <si>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</si>
  <si>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</si>
  <si>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</si>
  <si>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</si>
  <si>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</si>
  <si>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</si>
  <si>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</si>
  <si>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</si>
  <si>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</si>
  <si>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</si>
  <si>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</si>
  <si>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</si>
  <si>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</si>
  <si>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</si>
  <si>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</si>
  <si>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</si>
  <si>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</si>
  <si>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</si>
  <si>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</si>
  <si>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</si>
  <si>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Goals</t>
  </si>
  <si>
    <t>Pledged</t>
  </si>
  <si>
    <t>Backers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</si>
  <si>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</si>
  <si>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</si>
  <si>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</si>
  <si>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</si>
  <si>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</si>
  <si>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</si>
  <si>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</si>
  <si>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</si>
  <si>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</si>
  <si>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</si>
  <si>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</si>
  <si>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</si>
  <si>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</si>
  <si>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Queartile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</si>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</sst>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3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53477690288713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E-41E3-976D-187972F5619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E-41E3-976D-187972F5619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E-41E3-976D-187972F5619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E-41E3-976D-187972F56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276816"/>
        <c:axId val="443279768"/>
      </c:barChart>
      <c:catAx>
        <c:axId val="443276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79768"/>
        <c:crosses val="autoZero"/>
        <c:auto val="1"/>
        <c:lblAlgn val="ctr"/>
        <c:lblOffset val="100"/>
        <c:noMultiLvlLbl val="0"/>
      </c:catAx>
      <c:valAx>
        <c:axId val="443279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7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F-443F-9C53-2DDD8B88EC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1F-443F-9C53-2DDD8B88EC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1F-443F-9C53-2DDD8B88E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2775240"/>
        <c:axId val="622774256"/>
      </c:barChart>
      <c:catAx>
        <c:axId val="62277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74256"/>
        <c:crosses val="autoZero"/>
        <c:auto val="1"/>
        <c:lblAlgn val="ctr"/>
        <c:lblOffset val="100"/>
        <c:noMultiLvlLbl val="0"/>
      </c:catAx>
      <c:valAx>
        <c:axId val="6227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7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Created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Created Date</a:t>
            </a:r>
          </a:p>
        </c:rich>
      </c:tx>
      <c:layout>
        <c:manualLayout>
          <c:xMode val="edge"/>
          <c:yMode val="edge"/>
          <c:x val="0.2706041119860018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Created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6-4EC0-A09C-4FE308C1AE6B}"/>
            </c:ext>
          </c:extLst>
        </c:ser>
        <c:ser>
          <c:idx val="1"/>
          <c:order val="1"/>
          <c:tx>
            <c:strRef>
              <c:f>'Outcomes Based on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C6-4EC0-A09C-4FE308C1AE6B}"/>
            </c:ext>
          </c:extLst>
        </c:ser>
        <c:ser>
          <c:idx val="2"/>
          <c:order val="2"/>
          <c:tx>
            <c:strRef>
              <c:f>'Outcomes Based on Created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C6-4EC0-A09C-4FE308C1AE6B}"/>
            </c:ext>
          </c:extLst>
        </c:ser>
        <c:ser>
          <c:idx val="3"/>
          <c:order val="3"/>
          <c:tx>
            <c:strRef>
              <c:f>'Outcomes Based on Created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Created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C6-4EC0-A09C-4FE308C1A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572784"/>
        <c:axId val="567574752"/>
      </c:lineChart>
      <c:catAx>
        <c:axId val="56757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74752"/>
        <c:crosses val="autoZero"/>
        <c:auto val="1"/>
        <c:lblAlgn val="ctr"/>
        <c:lblOffset val="100"/>
        <c:noMultiLvlLbl val="0"/>
      </c:catAx>
      <c:valAx>
        <c:axId val="56757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57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Launched Date</a:t>
            </a:r>
          </a:p>
        </c:rich>
      </c:tx>
      <c:layout>
        <c:manualLayout>
          <c:xMode val="edge"/>
          <c:yMode val="edge"/>
          <c:x val="0.23740966754155732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6-495A-8E49-F7D9EE67F4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6-495A-8E49-F7D9EE67F4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6-495A-8E49-F7D9EE67F4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C6-495A-8E49-F7D9EE67F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012264"/>
        <c:axId val="625010952"/>
      </c:lineChart>
      <c:catAx>
        <c:axId val="62501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10952"/>
        <c:crosses val="autoZero"/>
        <c:auto val="1"/>
        <c:lblAlgn val="ctr"/>
        <c:lblOffset val="100"/>
        <c:noMultiLvlLbl val="0"/>
      </c:catAx>
      <c:valAx>
        <c:axId val="62501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1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29A2270-3B96-46F2-BAD5-F26E65E7030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552E56-7F9E-496F-96FD-7406BF148B1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6AF5B3-DA03-4EAC-8A5C-2ED2B9350D2D}">
  <sheetPr/>
  <sheetViews>
    <sheetView tabSelected="1"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087" cy="628283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4B4D0C-A630-469D-8D9E-2F66791136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EE615A-BB59-4654-8D38-C716AEF673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087" cy="628283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0</xdr:rowOff>
    </xdr:from>
    <xdr:to>
      <xdr:col>14</xdr:col>
      <xdr:colOff>309562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3DBFE-AC4E-49C4-9EA4-519E02602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7</xdr:row>
      <xdr:rowOff>142875</xdr:rowOff>
    </xdr:from>
    <xdr:to>
      <xdr:col>16</xdr:col>
      <xdr:colOff>247649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7D0A5-B3E4-407C-8356-143F78F9A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2</xdr:row>
      <xdr:rowOff>123825</xdr:rowOff>
    </xdr:from>
    <xdr:to>
      <xdr:col>15</xdr:col>
      <xdr:colOff>71437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C165A-0760-4751-82F6-8D375A9A0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366712</xdr:colOff>
      <xdr:row>2</xdr:row>
      <xdr:rowOff>28575</xdr:rowOff>
    </xdr:from>
    <xdr:to>
      <xdr:col>15</xdr:col>
      <xdr:colOff>61912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986A5-0B3D-4F2C-9F67-2BCC42BB6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User" refreshedDate="44266.639546064813" createdVersion="6" refreshedVersion="6" minRefreshableVersion="3" recordCount="4114" xr:uid="{692FE08A-969B-4854-A788-86F4D35AF0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User" refreshedDate="44266.652496180555" createdVersion="6" refreshedVersion="6" minRefreshableVersion="3" recordCount="4114" xr:uid="{3ED5575B-ED27-4E25-ADE4-4821C50DC3A1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D2FA4-005F-42FC-B61C-ABB7D08B937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E271F-707A-4BF8-A4A9-4BC29D418D1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1E69B-1CD2-4867-B49D-61BAA5E1CB8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9ADD0-F3E4-43A7-BBB4-86744FB2831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x="1"/>
        <item sd="0"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893" activePane="bottomLeft" state="frozen"/>
      <selection activeCell="F1" sqref="F1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8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8365</v>
      </c>
      <c r="R1" s="1" t="s">
        <v>8361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 0)</f>
        <v>137</v>
      </c>
      <c r="P2">
        <f>IFERROR(ROUND(E2/L2,2),"no backers")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((((I2/60)/60)/24)+DATE(1970,1,1))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IFERROR(ROUND(E3/L3,2),"no backers")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((((I3/60)/60)/24)+DATE(1970,1,1))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 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IFERROR(ROUND(E67/L67,2),"no backers")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((((I67/60)/60)/24)+DATE(1970,1,1))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t="str">
        <f t="shared" si="5"/>
        <v>no backers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t="str">
        <f t="shared" si="5"/>
        <v>no backers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 0)</f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t="str">
        <f t="shared" ref="P131:P194" si="9">IFERROR(ROUND(E131/L131,2),"no backers")</f>
        <v>no backers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((((I131/60)/60)/24)+DATE(1970,1,1))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t="str">
        <f t="shared" si="9"/>
        <v>no backers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t="str">
        <f t="shared" si="9"/>
        <v>no backers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t="str">
        <f t="shared" si="9"/>
        <v>no backers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t="str">
        <f t="shared" si="9"/>
        <v>no backers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t="str">
        <f t="shared" si="9"/>
        <v>no backers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t="str">
        <f t="shared" si="9"/>
        <v>no backers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t="str">
        <f t="shared" si="9"/>
        <v>no backers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t="str">
        <f t="shared" si="9"/>
        <v>no backers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t="str">
        <f t="shared" si="9"/>
        <v>no backers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t="str">
        <f t="shared" si="9"/>
        <v>no backers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t="str">
        <f t="shared" si="9"/>
        <v>no backers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t="str">
        <f t="shared" si="9"/>
        <v>no backers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t="str">
        <f t="shared" si="9"/>
        <v>no backers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t="str">
        <f t="shared" si="9"/>
        <v>no backers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t="str">
        <f t="shared" si="9"/>
        <v>no backers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t="str">
        <f t="shared" si="9"/>
        <v>no backers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t="str">
        <f t="shared" si="9"/>
        <v>no backers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t="str">
        <f t="shared" si="9"/>
        <v>no backers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t="str">
        <f t="shared" si="9"/>
        <v>no backers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t="str">
        <f t="shared" si="9"/>
        <v>no backers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t="str">
        <f t="shared" si="9"/>
        <v>no backers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 0)</f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t="str">
        <f t="shared" ref="P195:P258" si="13">IFERROR(ROUND(E195/L195,2),"no backers")</f>
        <v>no backers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((((I195/60)/60)/24)+DATE(1970,1,1))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t="str">
        <f t="shared" si="13"/>
        <v>no backers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t="str">
        <f t="shared" si="13"/>
        <v>no backers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t="str">
        <f t="shared" si="13"/>
        <v>no backers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t="str">
        <f t="shared" si="13"/>
        <v>no backers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t="str">
        <f t="shared" si="13"/>
        <v>no backers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t="str">
        <f t="shared" si="13"/>
        <v>no backers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t="str">
        <f t="shared" si="13"/>
        <v>no backers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t="str">
        <f t="shared" si="13"/>
        <v>no backers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t="str">
        <f t="shared" si="13"/>
        <v>no backers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t="str">
        <f t="shared" si="13"/>
        <v>no backers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t="str">
        <f t="shared" si="13"/>
        <v>no backers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t="str">
        <f t="shared" si="13"/>
        <v>no backers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t="str">
        <f t="shared" si="13"/>
        <v>no backers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t="str">
        <f t="shared" si="13"/>
        <v>no backers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t="str">
        <f t="shared" si="13"/>
        <v>no backers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t="str">
        <f t="shared" si="13"/>
        <v>no backers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t="str">
        <f t="shared" si="13"/>
        <v>no backers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t="str">
        <f t="shared" si="13"/>
        <v>no backers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 0)</f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IFERROR(ROUND(E259/L259,2),"no backers")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((((I259/60)/60)/24)+DATE(1970,1,1))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 0)</f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IFERROR(ROUND(E323/L323,2),"no backers")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((((I323/60)/60)/24)+DATE(1970,1,1))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 0)</f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IFERROR(ROUND(E387/L387,2),"no backers")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((((I387/60)/60)/24)+DATE(1970,1,1))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t="str">
        <f t="shared" si="25"/>
        <v>no backers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t="str">
        <f t="shared" si="25"/>
        <v>no backers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t="str">
        <f t="shared" si="25"/>
        <v>no backers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t="str">
        <f t="shared" si="25"/>
        <v>no backers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t="str">
        <f t="shared" si="25"/>
        <v>no backers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t="str">
        <f t="shared" si="25"/>
        <v>no backers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t="str">
        <f t="shared" si="25"/>
        <v>no backers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 0)</f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IFERROR(ROUND(E451/L451,2),"no backers")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((((I451/60)/60)/24)+DATE(1970,1,1))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t="str">
        <f t="shared" si="29"/>
        <v>no backers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t="str">
        <f t="shared" si="29"/>
        <v>no backers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t="str">
        <f t="shared" si="29"/>
        <v>no backers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t="str">
        <f t="shared" si="29"/>
        <v>no backers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t="str">
        <f t="shared" si="29"/>
        <v>no backers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t="str">
        <f t="shared" si="29"/>
        <v>no backers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t="str">
        <f t="shared" si="29"/>
        <v>no backers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t="str">
        <f t="shared" si="29"/>
        <v>no backers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t="str">
        <f t="shared" si="29"/>
        <v>no backers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t="str">
        <f t="shared" si="29"/>
        <v>no backers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t="str">
        <f t="shared" si="29"/>
        <v>no backers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t="str">
        <f t="shared" si="29"/>
        <v>no backers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t="str">
        <f t="shared" si="29"/>
        <v>no backers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t="str">
        <f t="shared" si="29"/>
        <v>no backers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t="str">
        <f t="shared" si="29"/>
        <v>no backers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t="str">
        <f t="shared" si="29"/>
        <v>no backers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t="str">
        <f t="shared" si="29"/>
        <v>no backers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t="str">
        <f t="shared" si="29"/>
        <v>no backers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 0)</f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IFERROR(ROUND(E515/L515,2),"no backers")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((((I515/60)/60)/24)+DATE(1970,1,1))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t="str">
        <f t="shared" si="33"/>
        <v>no backers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t="str">
        <f t="shared" si="33"/>
        <v>no backers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t="str">
        <f t="shared" si="33"/>
        <v>no backers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t="str">
        <f t="shared" si="33"/>
        <v>no backers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t="str">
        <f t="shared" si="33"/>
        <v>no backers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t="str">
        <f t="shared" si="33"/>
        <v>no backers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t="str">
        <f t="shared" si="33"/>
        <v>no backers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t="str">
        <f t="shared" si="33"/>
        <v>no backers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t="str">
        <f t="shared" si="33"/>
        <v>no backers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t="str">
        <f t="shared" si="33"/>
        <v>no backers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 0)</f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IFERROR(ROUND(E579/L579,2),"no backers")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((((I579/60)/60)/24)+DATE(1970,1,1))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t="str">
        <f t="shared" si="37"/>
        <v>no backers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t="str">
        <f t="shared" si="37"/>
        <v>no backers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t="str">
        <f t="shared" si="37"/>
        <v>no backers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t="str">
        <f t="shared" si="37"/>
        <v>no backers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t="str">
        <f t="shared" si="37"/>
        <v>no backers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t="str">
        <f t="shared" si="37"/>
        <v>no backers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t="str">
        <f t="shared" si="37"/>
        <v>no backers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t="str">
        <f t="shared" si="37"/>
        <v>no backers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t="str">
        <f t="shared" si="37"/>
        <v>no backers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t="str">
        <f t="shared" si="37"/>
        <v>no backers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t="str">
        <f t="shared" si="37"/>
        <v>no backers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t="str">
        <f t="shared" si="37"/>
        <v>no backers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t="str">
        <f t="shared" si="37"/>
        <v>no backers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t="str">
        <f t="shared" si="37"/>
        <v>no backers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t="str">
        <f t="shared" si="37"/>
        <v>no backers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t="str">
        <f t="shared" si="37"/>
        <v>no backers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t="str">
        <f t="shared" si="37"/>
        <v>no backers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t="str">
        <f t="shared" si="37"/>
        <v>no backers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t="str">
        <f t="shared" si="37"/>
        <v>no backers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 0)</f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IFERROR(ROUND(E643/L643,2),"no backers")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((((I643/60)/60)/24)+DATE(1970,1,1))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t="str">
        <f t="shared" si="41"/>
        <v>no backers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 0)</f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IFERROR(ROUND(E707/L707,2),"no backers")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((((I707/60)/60)/24)+DATE(1970,1,1))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t="str">
        <f t="shared" si="45"/>
        <v>no backers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t="str">
        <f t="shared" si="45"/>
        <v>no backers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t="str">
        <f t="shared" si="45"/>
        <v>no backers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t="str">
        <f t="shared" si="45"/>
        <v>no backers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t="str">
        <f t="shared" si="45"/>
        <v>no backers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t="str">
        <f t="shared" si="45"/>
        <v>no backers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 0)</f>
        <v>0</v>
      </c>
      <c r="P770" t="str">
        <f t="shared" si="45"/>
        <v>no backers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IFERROR(ROUND(E771/L771,2),"no backers")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((((I771/60)/60)/24)+DATE(1970,1,1))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t="str">
        <f t="shared" si="49"/>
        <v>no backers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 0)</f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IFERROR(ROUND(E835/L835,2),"no backers")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((((I835/60)/60)/24)+DATE(1970,1,1))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t="str">
        <f t="shared" si="53"/>
        <v>no backers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t="str">
        <f t="shared" si="53"/>
        <v>no backers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 0)</f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t="str">
        <f t="shared" ref="P899:P962" si="57">IFERROR(ROUND(E899/L899,2),"no backers")</f>
        <v>no backers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((((I899/60)/60)/24)+DATE(1970,1,1))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t="str">
        <f t="shared" si="57"/>
        <v>no backers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t="str">
        <f t="shared" si="57"/>
        <v>no backers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t="str">
        <f t="shared" si="57"/>
        <v>no backers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t="str">
        <f t="shared" si="57"/>
        <v>no backers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t="str">
        <f t="shared" si="57"/>
        <v>no backers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t="str">
        <f t="shared" si="57"/>
        <v>no backers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t="str">
        <f t="shared" si="57"/>
        <v>no backers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t="str">
        <f t="shared" si="57"/>
        <v>no backers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t="str">
        <f t="shared" si="57"/>
        <v>no backers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t="str">
        <f t="shared" si="57"/>
        <v>no backers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t="str">
        <f t="shared" si="57"/>
        <v>no backers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t="str">
        <f t="shared" si="57"/>
        <v>no backers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t="str">
        <f t="shared" si="57"/>
        <v>no backers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 0)</f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IFERROR(ROUND(E963/L963,2),"no backers")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((((I963/60)/60)/24)+DATE(1970,1,1))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t="str">
        <f t="shared" si="61"/>
        <v>no backers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 0)</f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IFERROR(ROUND(E1027/L1027,2),"no backers")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((((I1027/60)/60)/24)+DATE(1970,1,1))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t="str">
        <f t="shared" si="65"/>
        <v>no backers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t="str">
        <f t="shared" si="65"/>
        <v>no backers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t="str">
        <f t="shared" si="65"/>
        <v>no backers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t="str">
        <f t="shared" si="65"/>
        <v>no backers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t="str">
        <f t="shared" si="65"/>
        <v>no backers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t="str">
        <f t="shared" si="65"/>
        <v>no backers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t="str">
        <f t="shared" si="65"/>
        <v>no backers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t="str">
        <f t="shared" si="65"/>
        <v>no backers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t="str">
        <f t="shared" si="65"/>
        <v>no backers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t="str">
        <f t="shared" si="65"/>
        <v>no backers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t="str">
        <f t="shared" si="65"/>
        <v>no backers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t="str">
        <f t="shared" si="65"/>
        <v>no backers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t="str">
        <f t="shared" si="65"/>
        <v>no backers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t="str">
        <f t="shared" si="65"/>
        <v>no backers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t="str">
        <f t="shared" si="65"/>
        <v>no backers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t="str">
        <f t="shared" si="65"/>
        <v>no backers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t="str">
        <f t="shared" si="65"/>
        <v>no backers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 0)</f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IFERROR(ROUND(E1091/L1091,2),"no backers")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((((I1091/60)/60)/24)+DATE(1970,1,1))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t="str">
        <f t="shared" si="69"/>
        <v>no backers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t="str">
        <f t="shared" si="69"/>
        <v>no backers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t="str">
        <f t="shared" si="69"/>
        <v>no backers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t="str">
        <f t="shared" si="69"/>
        <v>no backers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t="str">
        <f t="shared" si="69"/>
        <v>no backers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t="str">
        <f t="shared" si="69"/>
        <v>no backers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t="str">
        <f t="shared" si="69"/>
        <v>no backers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t="str">
        <f t="shared" si="69"/>
        <v>no backers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t="str">
        <f t="shared" si="69"/>
        <v>no backers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t="str">
        <f t="shared" si="69"/>
        <v>no backers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t="str">
        <f t="shared" si="69"/>
        <v>no backers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 0)</f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IFERROR(ROUND(E1155/L1155,2),"no backers")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((((I1155/60)/60)/24)+DATE(1970,1,1))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t="str">
        <f t="shared" si="73"/>
        <v>no backers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t="str">
        <f t="shared" si="73"/>
        <v>no backers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t="str">
        <f t="shared" si="73"/>
        <v>no backers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t="str">
        <f t="shared" si="73"/>
        <v>no backers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t="str">
        <f t="shared" si="73"/>
        <v>no backers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t="str">
        <f t="shared" si="73"/>
        <v>no backers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t="str">
        <f t="shared" si="73"/>
        <v>no backers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 0)</f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IFERROR(ROUND(E1219/L1219,2),"no backers")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((((I1219/60)/60)/24)+DATE(1970,1,1))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t="str">
        <f t="shared" si="77"/>
        <v>no backers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t="str">
        <f t="shared" si="77"/>
        <v>no backers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t="str">
        <f t="shared" si="77"/>
        <v>no backers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t="str">
        <f t="shared" si="77"/>
        <v>no backers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t="str">
        <f t="shared" si="77"/>
        <v>no backers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t="str">
        <f t="shared" si="77"/>
        <v>no backers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t="str">
        <f t="shared" si="77"/>
        <v>no backers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 0)</f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IFERROR(ROUND(E1283/L1283,2),"no backers")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((((I1283/60)/60)/24)+DATE(1970,1,1))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t="str">
        <f t="shared" si="81"/>
        <v>no backers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t="str">
        <f t="shared" si="81"/>
        <v>no backers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t="str">
        <f t="shared" si="81"/>
        <v>no backers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 0)</f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IFERROR(ROUND(E1347/L1347,2),"no backers")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((((I1347/60)/60)/24)+DATE(1970,1,1))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 0)</f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t="str">
        <f t="shared" ref="P1411:P1474" si="89">IFERROR(ROUND(E1411/L1411,2),"no backers")</f>
        <v>no backers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((((I1411/60)/60)/24)+DATE(1970,1,1))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t="str">
        <f t="shared" si="89"/>
        <v>no backers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t="str">
        <f t="shared" si="89"/>
        <v>no backers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t="str">
        <f t="shared" si="89"/>
        <v>no backers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t="str">
        <f t="shared" si="89"/>
        <v>no backers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t="str">
        <f t="shared" si="89"/>
        <v>no backers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t="str">
        <f t="shared" si="89"/>
        <v>no backers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t="str">
        <f t="shared" si="89"/>
        <v>no backers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t="str">
        <f t="shared" si="89"/>
        <v>no backers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t="str">
        <f t="shared" si="89"/>
        <v>no backers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t="str">
        <f t="shared" si="89"/>
        <v>no backers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t="str">
        <f t="shared" si="89"/>
        <v>no backers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t="str">
        <f t="shared" si="89"/>
        <v>no backers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t="str">
        <f t="shared" si="89"/>
        <v>no backers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t="str">
        <f t="shared" si="89"/>
        <v>no backers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t="str">
        <f t="shared" si="89"/>
        <v>no backers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t="str">
        <f t="shared" si="89"/>
        <v>no backers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t="str">
        <f t="shared" si="89"/>
        <v>no backers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t="str">
        <f t="shared" si="89"/>
        <v>no backers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 0)</f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IFERROR(ROUND(E1475/L1475,2),"no backers")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((((I1475/60)/60)/24)+DATE(1970,1,1))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t="str">
        <f t="shared" si="93"/>
        <v>no backers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t="str">
        <f t="shared" si="93"/>
        <v>no backers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t="str">
        <f t="shared" si="93"/>
        <v>no backers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t="str">
        <f t="shared" si="93"/>
        <v>no backers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t="str">
        <f t="shared" si="93"/>
        <v>no backers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t="str">
        <f t="shared" si="93"/>
        <v>no backers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 0)</f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IFERROR(ROUND(E1539/L1539,2),"no backers")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((((I1539/60)/60)/24)+DATE(1970,1,1))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t="str">
        <f t="shared" si="97"/>
        <v>no backers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t="str">
        <f t="shared" si="97"/>
        <v>no backers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t="str">
        <f t="shared" si="97"/>
        <v>no backers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t="str">
        <f t="shared" si="97"/>
        <v>no backers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t="str">
        <f t="shared" si="97"/>
        <v>no backers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t="str">
        <f t="shared" si="97"/>
        <v>no backers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t="str">
        <f t="shared" si="97"/>
        <v>no backers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t="str">
        <f t="shared" si="97"/>
        <v>no backers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t="str">
        <f t="shared" si="97"/>
        <v>no backers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t="str">
        <f t="shared" si="97"/>
        <v>no backers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t="str">
        <f t="shared" si="97"/>
        <v>no backers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t="str">
        <f t="shared" si="97"/>
        <v>no backers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t="str">
        <f t="shared" si="97"/>
        <v>no backers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t="str">
        <f t="shared" si="97"/>
        <v>no backers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t="str">
        <f t="shared" si="97"/>
        <v>no backers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t="str">
        <f t="shared" si="97"/>
        <v>no backers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 0)</f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IFERROR(ROUND(E1603/L1603,2),"no backers")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((((I1603/60)/60)/24)+DATE(1970,1,1))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 0)</f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IFERROR(ROUND(E1667/L1667,2),"no backers")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((((I1667/60)/60)/24)+DATE(1970,1,1))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t="str">
        <f t="shared" si="105"/>
        <v>no backers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t="str">
        <f t="shared" si="105"/>
        <v>no backers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t="str">
        <f t="shared" si="105"/>
        <v>no backers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t="str">
        <f t="shared" si="105"/>
        <v>no backers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t="str">
        <f t="shared" si="105"/>
        <v>no backers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t="str">
        <f t="shared" si="105"/>
        <v>no backers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t="str">
        <f t="shared" si="105"/>
        <v>no backers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t="str">
        <f t="shared" si="105"/>
        <v>no backers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 0)</f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t="str">
        <f t="shared" ref="P1731:P1794" si="109">IFERROR(ROUND(E1731/L1731,2),"no backers")</f>
        <v>no backers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((((I1731/60)/60)/24)+DATE(1970,1,1))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t="str">
        <f t="shared" si="109"/>
        <v>no backers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t="str">
        <f t="shared" si="109"/>
        <v>no backers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t="str">
        <f t="shared" si="109"/>
        <v>no backers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t="str">
        <f t="shared" si="109"/>
        <v>no backers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t="str">
        <f t="shared" si="109"/>
        <v>no backers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t="str">
        <f t="shared" si="109"/>
        <v>no backers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 0)</f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IFERROR(ROUND(E1795/L1795,2),"no backers")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((((I1795/60)/60)/24)+DATE(1970,1,1))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t="str">
        <f t="shared" si="113"/>
        <v>no backers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t="str">
        <f t="shared" si="113"/>
        <v>no backers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t="str">
        <f t="shared" si="113"/>
        <v>no backers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 0)</f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IFERROR(ROUND(E1859/L1859,2),"no backers")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((((I1859/60)/60)/24)+DATE(1970,1,1))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t="str">
        <f t="shared" si="117"/>
        <v>no backers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t="str">
        <f t="shared" si="117"/>
        <v>no backers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t="str">
        <f t="shared" si="117"/>
        <v>no backers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t="str">
        <f t="shared" si="117"/>
        <v>no backers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t="str">
        <f t="shared" si="117"/>
        <v>no backers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 0)</f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IFERROR(ROUND(E1923/L1923,2),"no backers")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((((I1923/60)/60)/24)+DATE(1970,1,1))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t="str">
        <f t="shared" si="121"/>
        <v>no backers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 0)</f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IFERROR(ROUND(E1987/L1987,2),"no backers")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((((I1987/60)/60)/24)+DATE(1970,1,1))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t="str">
        <f t="shared" si="125"/>
        <v>no backers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t="str">
        <f t="shared" si="125"/>
        <v>no backers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t="str">
        <f t="shared" si="125"/>
        <v>no backers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t="str">
        <f t="shared" si="125"/>
        <v>no backers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 0)</f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IFERROR(ROUND(E2051/L2051,2),"no backers")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((((I2051/60)/60)/24)+DATE(1970,1,1))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 0)</f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IFERROR(ROUND(E2115/L2115,2),"no backers")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((((I2115/60)/60)/24)+DATE(1970,1,1))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t="str">
        <f t="shared" si="133"/>
        <v>no backers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t="str">
        <f t="shared" si="133"/>
        <v>no backers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 0)</f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IFERROR(ROUND(E2179/L2179,2),"no backers")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((((I2179/60)/60)/24)+DATE(1970,1,1))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 0)</f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IFERROR(ROUND(E2243/L2243,2),"no backers")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((((I2243/60)/60)/24)+DATE(1970,1,1))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 0)</f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IFERROR(ROUND(E2307/L2307,2),"no backers")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((((I2307/60)/60)/24)+DATE(1970,1,1))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t="str">
        <f t="shared" si="145"/>
        <v>no backers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t="str">
        <f t="shared" si="145"/>
        <v>no backers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t="str">
        <f t="shared" si="145"/>
        <v>no backers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t="str">
        <f t="shared" si="145"/>
        <v>no backers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t="str">
        <f t="shared" si="145"/>
        <v>no backers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t="str">
        <f t="shared" si="145"/>
        <v>no backers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t="str">
        <f t="shared" si="145"/>
        <v>no backers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t="str">
        <f t="shared" si="145"/>
        <v>no backers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t="str">
        <f t="shared" si="145"/>
        <v>no backers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t="str">
        <f t="shared" si="145"/>
        <v>no backers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t="str">
        <f t="shared" si="145"/>
        <v>no backers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t="str">
        <f t="shared" si="145"/>
        <v>no backers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t="str">
        <f t="shared" si="145"/>
        <v>no backers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t="str">
        <f t="shared" si="145"/>
        <v>no backers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 0)</f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t="str">
        <f t="shared" ref="P2371:P2434" si="149">IFERROR(ROUND(E2371/L2371,2),"no backers")</f>
        <v>no backers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((((I2371/60)/60)/24)+DATE(1970,1,1))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t="str">
        <f t="shared" si="149"/>
        <v>no backers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t="str">
        <f t="shared" si="149"/>
        <v>no backers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t="str">
        <f t="shared" si="149"/>
        <v>no backers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t="str">
        <f t="shared" si="149"/>
        <v>no backers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t="str">
        <f t="shared" si="149"/>
        <v>no backers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t="str">
        <f t="shared" si="149"/>
        <v>no backers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t="str">
        <f t="shared" si="149"/>
        <v>no backers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t="str">
        <f t="shared" si="149"/>
        <v>no backers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t="str">
        <f t="shared" si="149"/>
        <v>no backers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t="str">
        <f t="shared" si="149"/>
        <v>no backers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t="str">
        <f t="shared" si="149"/>
        <v>no backers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t="str">
        <f t="shared" si="149"/>
        <v>no backers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t="str">
        <f t="shared" si="149"/>
        <v>no backers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t="str">
        <f t="shared" si="149"/>
        <v>no backers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t="str">
        <f t="shared" si="149"/>
        <v>no backers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t="str">
        <f t="shared" si="149"/>
        <v>no backers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t="str">
        <f t="shared" si="149"/>
        <v>no backers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t="str">
        <f t="shared" si="149"/>
        <v>no backers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t="str">
        <f t="shared" si="149"/>
        <v>no backers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 0)</f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t="str">
        <f t="shared" ref="P2435:P2498" si="153">IFERROR(ROUND(E2435/L2435,2),"no backers")</f>
        <v>no backers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((((I2435/60)/60)/24)+DATE(1970,1,1))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t="str">
        <f t="shared" si="153"/>
        <v>no backers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t="str">
        <f t="shared" si="153"/>
        <v>no backers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 0)</f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IFERROR(ROUND(E2499/L2499,2),"no backers")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((((I2499/60)/60)/24)+DATE(1970,1,1))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t="str">
        <f t="shared" si="157"/>
        <v>no backers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t="str">
        <f t="shared" si="157"/>
        <v>no backers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t="str">
        <f t="shared" si="157"/>
        <v>no backers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t="str">
        <f t="shared" si="157"/>
        <v>no backers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t="str">
        <f t="shared" si="157"/>
        <v>no backers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t="str">
        <f t="shared" si="157"/>
        <v>no backers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t="str">
        <f t="shared" si="157"/>
        <v>no backers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t="str">
        <f t="shared" si="157"/>
        <v>no backers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t="str">
        <f t="shared" si="157"/>
        <v>no backers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t="str">
        <f t="shared" si="157"/>
        <v>no backers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t="str">
        <f t="shared" si="157"/>
        <v>no backers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 0)</f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t="str">
        <f t="shared" ref="P2563:P2626" si="161">IFERROR(ROUND(E2563/L2563,2),"no backers")</f>
        <v>no backers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((((I2563/60)/60)/24)+DATE(1970,1,1))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t="str">
        <f t="shared" si="161"/>
        <v>no backers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t="str">
        <f t="shared" si="161"/>
        <v>no backers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t="str">
        <f t="shared" si="161"/>
        <v>no backers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t="str">
        <f t="shared" si="161"/>
        <v>no backers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t="str">
        <f t="shared" si="161"/>
        <v>no backers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t="str">
        <f t="shared" si="161"/>
        <v>no backers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t="str">
        <f t="shared" si="161"/>
        <v>no backers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t="str">
        <f t="shared" si="161"/>
        <v>no backers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t="str">
        <f t="shared" si="161"/>
        <v>no backers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t="str">
        <f t="shared" si="161"/>
        <v>no backers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t="str">
        <f t="shared" si="161"/>
        <v>no backers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t="str">
        <f t="shared" si="161"/>
        <v>no backers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t="str">
        <f t="shared" si="161"/>
        <v>no backers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 0)</f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IFERROR(ROUND(E2627/L2627,2),"no backers")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((((I2627/60)/60)/24)+DATE(1970,1,1))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t="str">
        <f t="shared" si="165"/>
        <v>no backers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t="str">
        <f t="shared" si="165"/>
        <v>no backers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t="str">
        <f t="shared" si="165"/>
        <v>no backers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 0)</f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IFERROR(ROUND(E2691/L2691,2),"no backers")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((((I2691/60)/60)/24)+DATE(1970,1,1))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t="str">
        <f t="shared" si="169"/>
        <v>no backers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t="str">
        <f t="shared" si="169"/>
        <v>no backers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t="str">
        <f t="shared" si="169"/>
        <v>no backers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t="str">
        <f t="shared" si="169"/>
        <v>no backers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 0)</f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IFERROR(ROUND(E2755/L2755,2),"no backers")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((((I2755/60)/60)/24)+DATE(1970,1,1))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t="str">
        <f t="shared" si="173"/>
        <v>no backers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t="str">
        <f t="shared" si="173"/>
        <v>no backers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t="str">
        <f t="shared" si="173"/>
        <v>no backers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t="str">
        <f t="shared" si="173"/>
        <v>no backers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t="str">
        <f t="shared" si="173"/>
        <v>no backers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t="str">
        <f t="shared" si="173"/>
        <v>no backers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 0)</f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IFERROR(ROUND(E2819/L2819,2),"no backers")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((((I2819/60)/60)/24)+DATE(1970,1,1))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t="str">
        <f t="shared" si="177"/>
        <v>no backers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t="str">
        <f t="shared" si="177"/>
        <v>no backers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t="str">
        <f t="shared" si="177"/>
        <v>no backers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t="str">
        <f t="shared" si="177"/>
        <v>no backers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t="str">
        <f t="shared" si="177"/>
        <v>no backers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t="str">
        <f t="shared" si="177"/>
        <v>no backers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t="str">
        <f t="shared" si="177"/>
        <v>no backers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t="str">
        <f t="shared" si="177"/>
        <v>no backers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t="str">
        <f t="shared" si="177"/>
        <v>no backers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t="str">
        <f t="shared" si="177"/>
        <v>no backers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 0)</f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t="str">
        <f t="shared" ref="P2883:P2946" si="181">IFERROR(ROUND(E2883/L2883,2),"no backers")</f>
        <v>no backers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((((I2883/60)/60)/24)+DATE(1970,1,1))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t="str">
        <f t="shared" si="181"/>
        <v>no backers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t="str">
        <f t="shared" si="181"/>
        <v>no backers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t="str">
        <f t="shared" si="181"/>
        <v>no backers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t="str">
        <f t="shared" si="181"/>
        <v>no backers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 0)</f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t="str">
        <f t="shared" ref="P2947:P3010" si="185">IFERROR(ROUND(E2947/L2947,2),"no backers")</f>
        <v>no backers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((((I2947/60)/60)/24)+DATE(1970,1,1))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t="str">
        <f t="shared" si="185"/>
        <v>no backers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t="str">
        <f t="shared" si="185"/>
        <v>no backers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t="str">
        <f t="shared" si="185"/>
        <v>no backers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t="str">
        <f t="shared" si="185"/>
        <v>no backers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t="str">
        <f t="shared" si="185"/>
        <v>no backers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 0)</f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IFERROR(ROUND(E3011/L3011,2),"no backers")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((((I3011/60)/60)/24)+DATE(1970,1,1))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t="str">
        <f t="shared" si="189"/>
        <v>no backers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t="str">
        <f t="shared" si="189"/>
        <v>no backers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t="str">
        <f t="shared" si="189"/>
        <v>no backers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t="str">
        <f t="shared" si="189"/>
        <v>no backers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 0)</f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IFERROR(ROUND(E3075/L3075,2),"no backers")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((((I3075/60)/60)/24)+DATE(1970,1,1))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t="str">
        <f t="shared" si="193"/>
        <v>no backers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t="str">
        <f t="shared" si="193"/>
        <v>no backers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t="str">
        <f t="shared" si="193"/>
        <v>no backers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t="str">
        <f t="shared" si="193"/>
        <v>no backers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 0)</f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IFERROR(ROUND(E3139/L3139,2),"no backers")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((((I3139/60)/60)/24)+DATE(1970,1,1))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t="str">
        <f t="shared" si="197"/>
        <v>no backers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t="str">
        <f t="shared" si="197"/>
        <v>no backers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t="str">
        <f t="shared" si="197"/>
        <v>no backers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t="str">
        <f t="shared" si="197"/>
        <v>no backers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t="str">
        <f t="shared" si="197"/>
        <v>no backers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 0)</f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IFERROR(ROUND(E3203/L3203,2),"no backers")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((((I3203/60)/60)/24)+DATE(1970,1,1))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t="str">
        <f t="shared" si="201"/>
        <v>no backers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t="str">
        <f t="shared" si="201"/>
        <v>no backers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 0)</f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IFERROR(ROUND(E3267/L3267,2),"no backers")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((((I3267/60)/60)/24)+DATE(1970,1,1))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 0)</f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IFERROR(ROUND(E3331/L3331,2),"no backers")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((((I3331/60)/60)/24)+DATE(1970,1,1))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 0)</f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IFERROR(ROUND(E3395/L3395,2),"no backers")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((((I3395/60)/60)/24)+DATE(1970,1,1))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 0)</f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IFERROR(ROUND(E3459/L3459,2),"no backers")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((((I3459/60)/60)/24)+DATE(1970,1,1))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 0)</f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IFERROR(ROUND(E3523/L3523,2),"no backers")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((((I3523/60)/60)/24)+DATE(1970,1,1))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 0)</f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IFERROR(ROUND(E3587/L3587,2),"no backers")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((((I3587/60)/60)/24)+DATE(1970,1,1))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t="str">
        <f t="shared" si="225"/>
        <v>no backers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t="str">
        <f t="shared" si="225"/>
        <v>no backers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t="str">
        <f t="shared" si="225"/>
        <v>no backers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t="str">
        <f t="shared" si="225"/>
        <v>no backers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 0)</f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IFERROR(ROUND(E3651/L3651,2),"no backers")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((((I3651/60)/60)/24)+DATE(1970,1,1))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 0)</f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IFERROR(ROUND(E3715/L3715,2),"no backers")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((((I3715/60)/60)/24)+DATE(1970,1,1))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t="str">
        <f t="shared" si="233"/>
        <v>no backers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t="str">
        <f t="shared" si="233"/>
        <v>no backers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t="str">
        <f t="shared" si="233"/>
        <v>no backers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t="str">
        <f t="shared" si="233"/>
        <v>no backers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 0)</f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IFERROR(ROUND(E3779/L3779,2),"no backers")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((((I3779/60)/60)/24)+DATE(1970,1,1))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t="str">
        <f t="shared" si="237"/>
        <v>no backers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t="str">
        <f t="shared" si="237"/>
        <v>no backers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t="str">
        <f t="shared" si="237"/>
        <v>no backers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t="str">
        <f t="shared" si="237"/>
        <v>no backers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 0)</f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IFERROR(ROUND(E3843/L3843,2),"no backers")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((((I3843/60)/60)/24)+DATE(1970,1,1))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t="str">
        <f t="shared" si="241"/>
        <v>no backers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t="str">
        <f t="shared" si="241"/>
        <v>no backers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t="str">
        <f t="shared" si="241"/>
        <v>no backers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t="str">
        <f t="shared" si="241"/>
        <v>no backers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t="str">
        <f t="shared" si="241"/>
        <v>no backers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t="str">
        <f t="shared" si="241"/>
        <v>no backers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t="str">
        <f t="shared" si="241"/>
        <v>no backers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t="str">
        <f t="shared" si="241"/>
        <v>no backers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t="str">
        <f t="shared" si="241"/>
        <v>no backers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t="str">
        <f t="shared" si="241"/>
        <v>no backers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t="str">
        <f t="shared" si="241"/>
        <v>no backers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t="str">
        <f t="shared" si="241"/>
        <v>no backers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t="str">
        <f t="shared" si="241"/>
        <v>no backers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 0)</f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IFERROR(ROUND(E3907/L3907,2),"no backers")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((((I3907/60)/60)/24)+DATE(1970,1,1))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t="str">
        <f t="shared" si="245"/>
        <v>no backers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t="str">
        <f t="shared" si="245"/>
        <v>no backers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t="str">
        <f t="shared" si="245"/>
        <v>no backers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t="str">
        <f t="shared" si="245"/>
        <v>no backers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t="str">
        <f t="shared" si="245"/>
        <v>no backers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t="str">
        <f t="shared" si="245"/>
        <v>no backers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t="str">
        <f t="shared" si="245"/>
        <v>no backers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t="str">
        <f t="shared" si="245"/>
        <v>no backers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t="str">
        <f t="shared" si="245"/>
        <v>no backers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t="str">
        <f t="shared" si="245"/>
        <v>no backers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t="str">
        <f t="shared" si="245"/>
        <v>no backers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t="str">
        <f t="shared" si="245"/>
        <v>no backers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 0)</f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IFERROR(ROUND(E3971/L3971,2),"no backers")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((((I3971/60)/60)/24)+DATE(1970,1,1))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t="str">
        <f t="shared" si="249"/>
        <v>no backers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t="str">
        <f t="shared" si="249"/>
        <v>no backers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t="str">
        <f t="shared" si="249"/>
        <v>no backers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t="str">
        <f t="shared" si="249"/>
        <v>no backers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t="str">
        <f t="shared" si="249"/>
        <v>no backers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t="str">
        <f t="shared" si="249"/>
        <v>no backers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t="str">
        <f t="shared" si="249"/>
        <v>no backers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t="str">
        <f t="shared" si="249"/>
        <v>no backers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t="str">
        <f t="shared" si="249"/>
        <v>no backers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 0)</f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IFERROR(ROUND(E4035/L4035,2),"no backers")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((((I4035/60)/60)/24)+DATE(1970,1,1))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t="str">
        <f t="shared" si="253"/>
        <v>no backers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t="str">
        <f t="shared" si="253"/>
        <v>no backers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t="str">
        <f t="shared" si="253"/>
        <v>no backers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t="str">
        <f t="shared" si="253"/>
        <v>no backers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t="str">
        <f t="shared" si="253"/>
        <v>no backers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t="str">
        <f t="shared" si="253"/>
        <v>no backers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t="str">
        <f t="shared" si="253"/>
        <v>no backers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t="str">
        <f t="shared" si="253"/>
        <v>no backers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t="str">
        <f t="shared" si="253"/>
        <v>no backers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 0)</f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t="str">
        <f t="shared" ref="P4099:P4115" si="257">IFERROR(ROUND(E4099/L4099,2),"no backers")</f>
        <v>no backers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((((I4099/60)/60)/24)+DATE(1970,1,1))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t="str">
        <f t="shared" si="257"/>
        <v>no backers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t="str">
        <f t="shared" si="257"/>
        <v>no backers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t="str">
        <f t="shared" si="257"/>
        <v>no backers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t="str">
        <f t="shared" si="257"/>
        <v>no backers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815695D5-01F6-4E88-9F49-BB886E7C8E96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9">
    <sortCondition ref="A1:A4119"/>
  </sortState>
  <conditionalFormatting sqref="F1:F1048576">
    <cfRule type="cellIs" dxfId="31" priority="3" operator="equal">
      <formula>"canceled"</formula>
    </cfRule>
    <cfRule type="cellIs" dxfId="30" priority="4" operator="equal">
      <formula>"failed"</formula>
    </cfRule>
    <cfRule type="cellIs" dxfId="29" priority="5" operator="equal">
      <formula>"successful"</formula>
    </cfRule>
    <cfRule type="cellIs" dxfId="28" priority="6" operator="equal">
      <formula>"live"</formula>
    </cfRule>
  </conditionalFormatting>
  <conditionalFormatting sqref="O1:O1048576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06D41-40B1-4AE9-96E0-9C6184254B04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A1" s="14"/>
      <c r="B1" s="14" t="s">
        <v>8388</v>
      </c>
      <c r="C1" s="14" t="s">
        <v>8389</v>
      </c>
    </row>
    <row r="2" spans="1:3" x14ac:dyDescent="0.25">
      <c r="A2" s="14" t="s">
        <v>8390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s="14" t="s">
        <v>8391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s="14" t="s">
        <v>8394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s="14" t="s">
        <v>8395</v>
      </c>
      <c r="B5" s="15">
        <f>_xlfn.QUARTILE.EXC('Successful US Kickstarters'!D:D, 3)</f>
        <v>5000</v>
      </c>
      <c r="C5" s="15">
        <f>_xlfn.QUARTILE.EXC('Failed US Kickstarters'!D:D, 3)</f>
        <v>10000</v>
      </c>
    </row>
    <row r="6" spans="1:3" x14ac:dyDescent="0.25">
      <c r="A6" s="14" t="s">
        <v>8396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3" x14ac:dyDescent="0.25">
      <c r="A7" s="14" t="s">
        <v>8397</v>
      </c>
      <c r="B7" s="15">
        <f>B5-B6</f>
        <v>3500</v>
      </c>
      <c r="C7" s="15">
        <f>C5-C6</f>
        <v>8000</v>
      </c>
    </row>
    <row r="8" spans="1:3" x14ac:dyDescent="0.25">
      <c r="A8" s="14"/>
      <c r="B8" s="15"/>
      <c r="C8" s="15"/>
    </row>
    <row r="9" spans="1:3" x14ac:dyDescent="0.25">
      <c r="A9" s="14" t="s">
        <v>8392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s="14" t="s">
        <v>8393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5">
      <c r="A11" s="14" t="s">
        <v>8398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s="14" t="s">
        <v>8399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3" x14ac:dyDescent="0.25">
      <c r="A13" s="14" t="s">
        <v>8400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3" x14ac:dyDescent="0.25">
      <c r="A14" s="14" t="s">
        <v>8401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C9743-3E63-4899-BB93-3DE8B84C34F9}">
  <dimension ref="A1:T413"/>
  <sheetViews>
    <sheetView workbookViewId="0"/>
  </sheetViews>
  <sheetFormatPr defaultRowHeight="15" x14ac:dyDescent="0.25"/>
  <cols>
    <col min="1" max="1" width="5" bestFit="1" customWidth="1"/>
    <col min="2" max="2" width="19.42578125" bestFit="1" customWidth="1"/>
    <col min="4" max="4" width="12.5703125" bestFit="1" customWidth="1"/>
    <col min="5" max="5" width="11.140625" bestFit="1" customWidth="1"/>
    <col min="6" max="6" width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8365</v>
      </c>
      <c r="R1" s="1" t="s">
        <v>8361</v>
      </c>
      <c r="S1" s="1" t="s">
        <v>8366</v>
      </c>
      <c r="T1" s="1" t="s">
        <v>8367</v>
      </c>
    </row>
    <row r="2" spans="1:20" ht="66.7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51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44.2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6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0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413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C4B2-8BEB-452B-A11D-59B59F37F979}">
  <dimension ref="A1:T251"/>
  <sheetViews>
    <sheetView workbookViewId="0">
      <selection activeCell="B2" sqref="B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8365</v>
      </c>
      <c r="R1" s="1" t="s">
        <v>8361</v>
      </c>
      <c r="S1" s="1" t="s">
        <v>8366</v>
      </c>
      <c r="T1" s="1" t="s">
        <v>8367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t="s">
        <v>8387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t="s">
        <v>8387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t="s">
        <v>8387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t="s">
        <v>8387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t="s">
        <v>8387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t="s">
        <v>8387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t="s">
        <v>8387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t="s">
        <v>8387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t="s">
        <v>8387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t="s">
        <v>8387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t="s">
        <v>8387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t="s">
        <v>8387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t="s">
        <v>8387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t="s">
        <v>8387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t="s">
        <v>8387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t="s">
        <v>8387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t="s">
        <v>8387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t="s">
        <v>8387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t="s">
        <v>8387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t="s">
        <v>8387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t="s">
        <v>8387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t="s">
        <v>8387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t="s">
        <v>8387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t="s">
        <v>8387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t="s">
        <v>8387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t="s">
        <v>8387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t="s">
        <v>8387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t="s">
        <v>8387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t="s">
        <v>8387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t="s">
        <v>8387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t="s">
        <v>8387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t="s">
        <v>8387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t="s">
        <v>8387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t="s">
        <v>8387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t="s">
        <v>8387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t="s">
        <v>8387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t="s">
        <v>8387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t="s">
        <v>8387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t="s">
        <v>8387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251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9B709-D026-4270-BD2B-0F43CE8F8222}">
  <dimension ref="A1:C6"/>
  <sheetViews>
    <sheetView workbookViewId="0">
      <selection activeCell="B7" sqref="B7"/>
    </sheetView>
  </sheetViews>
  <sheetFormatPr defaultRowHeight="15" x14ac:dyDescent="0.25"/>
  <sheetData>
    <row r="1" spans="1:3" x14ac:dyDescent="0.25">
      <c r="A1" s="14"/>
      <c r="B1" s="14" t="s">
        <v>8388</v>
      </c>
      <c r="C1" s="14" t="s">
        <v>8389</v>
      </c>
    </row>
    <row r="2" spans="1:3" x14ac:dyDescent="0.25">
      <c r="A2" s="14" t="s">
        <v>8390</v>
      </c>
      <c r="B2" s="15">
        <f>AVERAGE('Successful US Indie'!D:D)</f>
        <v>4414.2280434782606</v>
      </c>
      <c r="C2" s="15">
        <f>AVERAGE('Failed US Indie'!D:D)</f>
        <v>5289</v>
      </c>
    </row>
    <row r="3" spans="1:3" x14ac:dyDescent="0.25">
      <c r="A3" s="14" t="s">
        <v>8391</v>
      </c>
      <c r="B3" s="15">
        <f>MEDIAN('Successful US Indie'!D:D)</f>
        <v>2500</v>
      </c>
      <c r="C3" s="15">
        <f>MEDIAN('Failed US Indie'!D:D)</f>
        <v>3000</v>
      </c>
    </row>
    <row r="4" spans="1:3" x14ac:dyDescent="0.25">
      <c r="A4" s="14"/>
      <c r="B4" s="15"/>
      <c r="C4" s="15"/>
    </row>
    <row r="5" spans="1:3" x14ac:dyDescent="0.25">
      <c r="A5" s="14" t="s">
        <v>8392</v>
      </c>
      <c r="B5" s="15">
        <f>AVERAGE('Successful US Indie'!E:E)</f>
        <v>5485.891449275362</v>
      </c>
      <c r="C5" s="15">
        <f>AVERAGE('Failed US Indie'!E:E)</f>
        <v>1023.116</v>
      </c>
    </row>
    <row r="6" spans="1:3" x14ac:dyDescent="0.25">
      <c r="A6" s="14" t="s">
        <v>8393</v>
      </c>
      <c r="B6" s="15">
        <f>MEDIAN('Successful US Indie'!E:E)</f>
        <v>2832.4</v>
      </c>
      <c r="C6" s="15">
        <f>MEDIAN('Failed US Indie'!E:E)</f>
        <v>202.5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971E2-FFE8-4F0F-A329-2C182C9DB752}">
  <dimension ref="A1:T139"/>
  <sheetViews>
    <sheetView workbookViewId="0">
      <selection activeCell="A2" sqref="A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8365</v>
      </c>
      <c r="R1" s="1" t="s">
        <v>8361</v>
      </c>
      <c r="S1" s="1" t="s">
        <v>8366</v>
      </c>
      <c r="T1" s="1" t="s">
        <v>8367</v>
      </c>
    </row>
    <row r="2" spans="1:20" ht="240" x14ac:dyDescent="0.25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9">
        <v>173</v>
      </c>
      <c r="P2">
        <v>49.34</v>
      </c>
      <c r="Q2" t="s">
        <v>8323</v>
      </c>
      <c r="R2" t="s">
        <v>8327</v>
      </c>
      <c r="S2" s="12">
        <v>42043.152650462958</v>
      </c>
      <c r="T2" s="12">
        <v>42073.110983796301</v>
      </c>
    </row>
    <row r="3" spans="1:20" ht="270" x14ac:dyDescent="0.25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9">
        <v>101</v>
      </c>
      <c r="P3">
        <v>41.73</v>
      </c>
      <c r="Q3" t="s">
        <v>8323</v>
      </c>
      <c r="R3" t="s">
        <v>8327</v>
      </c>
      <c r="S3" s="12">
        <v>41067.949212962965</v>
      </c>
      <c r="T3" s="12">
        <v>41100.991666666669</v>
      </c>
    </row>
    <row r="4" spans="1:20" ht="225" x14ac:dyDescent="0.25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9">
        <v>105</v>
      </c>
      <c r="P4">
        <v>32.72</v>
      </c>
      <c r="Q4" t="s">
        <v>8323</v>
      </c>
      <c r="R4" t="s">
        <v>8327</v>
      </c>
      <c r="S4" s="12">
        <v>40977.948009259257</v>
      </c>
      <c r="T4" s="12">
        <v>41007.906342592592</v>
      </c>
    </row>
    <row r="5" spans="1:20" ht="285" x14ac:dyDescent="0.25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9">
        <v>135</v>
      </c>
      <c r="P5">
        <v>51.96</v>
      </c>
      <c r="Q5" t="s">
        <v>8323</v>
      </c>
      <c r="R5" t="s">
        <v>8327</v>
      </c>
      <c r="S5" s="12">
        <v>41205.198321759257</v>
      </c>
      <c r="T5" s="12">
        <v>41240.5</v>
      </c>
    </row>
    <row r="6" spans="1:20" ht="255" x14ac:dyDescent="0.25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9">
        <v>116</v>
      </c>
      <c r="P6">
        <v>50.69</v>
      </c>
      <c r="Q6" t="s">
        <v>8323</v>
      </c>
      <c r="R6" t="s">
        <v>8327</v>
      </c>
      <c r="S6" s="12">
        <v>41099.093865740739</v>
      </c>
      <c r="T6" s="12">
        <v>41131.916666666664</v>
      </c>
    </row>
    <row r="7" spans="1:20" ht="285" x14ac:dyDescent="0.25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9">
        <v>102</v>
      </c>
      <c r="P7">
        <v>42.24</v>
      </c>
      <c r="Q7" t="s">
        <v>8323</v>
      </c>
      <c r="R7" t="s">
        <v>8327</v>
      </c>
      <c r="S7" s="12">
        <v>41925.906689814816</v>
      </c>
      <c r="T7" s="12">
        <v>41955.94835648148</v>
      </c>
    </row>
    <row r="8" spans="1:20" ht="345" x14ac:dyDescent="0.25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 s="9">
        <v>166</v>
      </c>
      <c r="P8">
        <v>46.65</v>
      </c>
      <c r="Q8" t="s">
        <v>8323</v>
      </c>
      <c r="R8" t="s">
        <v>8327</v>
      </c>
      <c r="S8" s="12">
        <v>40299.239953703705</v>
      </c>
      <c r="T8" s="12">
        <v>40330.207638888889</v>
      </c>
    </row>
    <row r="9" spans="1:20" ht="300" x14ac:dyDescent="0.25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 s="9">
        <v>107</v>
      </c>
      <c r="P9">
        <v>48.45</v>
      </c>
      <c r="Q9" t="s">
        <v>8323</v>
      </c>
      <c r="R9" t="s">
        <v>8327</v>
      </c>
      <c r="S9" s="12">
        <v>41299.793356481481</v>
      </c>
      <c r="T9" s="12">
        <v>41344.751689814817</v>
      </c>
    </row>
    <row r="10" spans="1:20" ht="255" x14ac:dyDescent="0.25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 s="9">
        <v>145</v>
      </c>
      <c r="P10">
        <v>70.53</v>
      </c>
      <c r="Q10" t="s">
        <v>8323</v>
      </c>
      <c r="R10" t="s">
        <v>8327</v>
      </c>
      <c r="S10" s="12">
        <v>41228.786203703705</v>
      </c>
      <c r="T10" s="12">
        <v>41258.786203703705</v>
      </c>
    </row>
    <row r="11" spans="1:20" ht="330" x14ac:dyDescent="0.25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 s="9">
        <v>106</v>
      </c>
      <c r="P11">
        <v>87.96</v>
      </c>
      <c r="Q11" t="s">
        <v>8323</v>
      </c>
      <c r="R11" t="s">
        <v>8327</v>
      </c>
      <c r="S11" s="12">
        <v>40335.798078703701</v>
      </c>
      <c r="T11" s="12">
        <v>40381.25</v>
      </c>
    </row>
    <row r="12" spans="1:20" ht="225" x14ac:dyDescent="0.25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 s="9">
        <v>137</v>
      </c>
      <c r="P12">
        <v>26.27</v>
      </c>
      <c r="Q12" t="s">
        <v>8323</v>
      </c>
      <c r="R12" t="s">
        <v>8327</v>
      </c>
      <c r="S12" s="12">
        <v>40671.637511574074</v>
      </c>
      <c r="T12" s="12">
        <v>40701.637511574074</v>
      </c>
    </row>
    <row r="13" spans="1:20" ht="240" x14ac:dyDescent="0.25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 s="9">
        <v>104</v>
      </c>
      <c r="P13">
        <v>57.78</v>
      </c>
      <c r="Q13" t="s">
        <v>8323</v>
      </c>
      <c r="R13" t="s">
        <v>8327</v>
      </c>
      <c r="S13" s="12">
        <v>40632.94195601852</v>
      </c>
      <c r="T13" s="12">
        <v>40649.165972222225</v>
      </c>
    </row>
    <row r="14" spans="1:20" ht="90" x14ac:dyDescent="0.25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 s="9">
        <v>115</v>
      </c>
      <c r="P14">
        <v>57.25</v>
      </c>
      <c r="Q14" t="s">
        <v>8323</v>
      </c>
      <c r="R14" t="s">
        <v>8327</v>
      </c>
      <c r="S14" s="12">
        <v>40920.904895833337</v>
      </c>
      <c r="T14" s="12">
        <v>40951.904895833337</v>
      </c>
    </row>
    <row r="15" spans="1:20" ht="285" x14ac:dyDescent="0.25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 s="9">
        <v>102</v>
      </c>
      <c r="P15">
        <v>196.34</v>
      </c>
      <c r="Q15" t="s">
        <v>8323</v>
      </c>
      <c r="R15" t="s">
        <v>8327</v>
      </c>
      <c r="S15" s="12">
        <v>42267.746782407412</v>
      </c>
      <c r="T15" s="12">
        <v>42297.746782407412</v>
      </c>
    </row>
    <row r="16" spans="1:20" ht="300" x14ac:dyDescent="0.25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 s="9">
        <v>124</v>
      </c>
      <c r="P16">
        <v>43</v>
      </c>
      <c r="Q16" t="s">
        <v>8323</v>
      </c>
      <c r="R16" t="s">
        <v>8327</v>
      </c>
      <c r="S16" s="12">
        <v>40981.710243055553</v>
      </c>
      <c r="T16" s="12">
        <v>41011.710243055553</v>
      </c>
    </row>
    <row r="17" spans="1:20" ht="255" x14ac:dyDescent="0.25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 s="9">
        <v>102</v>
      </c>
      <c r="P17">
        <v>35.549999999999997</v>
      </c>
      <c r="Q17" t="s">
        <v>8323</v>
      </c>
      <c r="R17" t="s">
        <v>8327</v>
      </c>
      <c r="S17" s="12">
        <v>41680.583402777782</v>
      </c>
      <c r="T17" s="12">
        <v>41702.875</v>
      </c>
    </row>
    <row r="18" spans="1:20" ht="255" x14ac:dyDescent="0.25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 s="9">
        <v>145</v>
      </c>
      <c r="P18">
        <v>68.81</v>
      </c>
      <c r="Q18" t="s">
        <v>8323</v>
      </c>
      <c r="R18" t="s">
        <v>8327</v>
      </c>
      <c r="S18" s="12">
        <v>42366.192974537036</v>
      </c>
      <c r="T18" s="12">
        <v>42401.75</v>
      </c>
    </row>
    <row r="19" spans="1:20" ht="285" x14ac:dyDescent="0.25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 s="9">
        <v>133</v>
      </c>
      <c r="P19">
        <v>28.57</v>
      </c>
      <c r="Q19" t="s">
        <v>8323</v>
      </c>
      <c r="R19" t="s">
        <v>8327</v>
      </c>
      <c r="S19" s="12">
        <v>42058.941736111112</v>
      </c>
      <c r="T19" s="12">
        <v>42088.90006944444</v>
      </c>
    </row>
    <row r="20" spans="1:20" ht="285" x14ac:dyDescent="0.25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 s="9">
        <v>109</v>
      </c>
      <c r="P20">
        <v>50.63</v>
      </c>
      <c r="Q20" t="s">
        <v>8323</v>
      </c>
      <c r="R20" t="s">
        <v>8327</v>
      </c>
      <c r="S20" s="12">
        <v>41160.871886574074</v>
      </c>
      <c r="T20" s="12">
        <v>41188.415972222225</v>
      </c>
    </row>
    <row r="21" spans="1:20" ht="150" x14ac:dyDescent="0.25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 s="9">
        <v>137</v>
      </c>
      <c r="P21">
        <v>54</v>
      </c>
      <c r="Q21" t="s">
        <v>8323</v>
      </c>
      <c r="R21" t="s">
        <v>8327</v>
      </c>
      <c r="S21" s="12">
        <v>41074.221562500003</v>
      </c>
      <c r="T21" s="12">
        <v>41104.221562500003</v>
      </c>
    </row>
    <row r="22" spans="1:20" ht="225" x14ac:dyDescent="0.25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 s="9">
        <v>116</v>
      </c>
      <c r="P22">
        <v>36.11</v>
      </c>
      <c r="Q22" t="s">
        <v>8323</v>
      </c>
      <c r="R22" t="s">
        <v>8327</v>
      </c>
      <c r="S22" s="12">
        <v>41590.255868055552</v>
      </c>
      <c r="T22" s="12">
        <v>41620.255868055552</v>
      </c>
    </row>
    <row r="23" spans="1:20" ht="210" x14ac:dyDescent="0.25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 s="9">
        <v>241</v>
      </c>
      <c r="P23">
        <v>23.15</v>
      </c>
      <c r="Q23" t="s">
        <v>8323</v>
      </c>
      <c r="R23" t="s">
        <v>8327</v>
      </c>
      <c r="S23" s="12">
        <v>40772.848749999997</v>
      </c>
      <c r="T23" s="12">
        <v>40813.207638888889</v>
      </c>
    </row>
    <row r="24" spans="1:20" ht="225" x14ac:dyDescent="0.25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 s="9">
        <v>114</v>
      </c>
      <c r="P24">
        <v>104</v>
      </c>
      <c r="Q24" t="s">
        <v>8323</v>
      </c>
      <c r="R24" t="s">
        <v>8327</v>
      </c>
      <c r="S24" s="12">
        <v>41626.761053240742</v>
      </c>
      <c r="T24" s="12">
        <v>41654.814583333333</v>
      </c>
    </row>
    <row r="25" spans="1:20" ht="225" x14ac:dyDescent="0.25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 s="9">
        <v>110</v>
      </c>
      <c r="P25">
        <v>31.83</v>
      </c>
      <c r="Q25" t="s">
        <v>8323</v>
      </c>
      <c r="R25" t="s">
        <v>8327</v>
      </c>
      <c r="S25" s="12">
        <v>41535.90148148148</v>
      </c>
      <c r="T25" s="12">
        <v>41558</v>
      </c>
    </row>
    <row r="26" spans="1:20" ht="360" x14ac:dyDescent="0.25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 s="9">
        <v>195</v>
      </c>
      <c r="P26">
        <v>27.39</v>
      </c>
      <c r="Q26" t="s">
        <v>8323</v>
      </c>
      <c r="R26" t="s">
        <v>8327</v>
      </c>
      <c r="S26" s="12">
        <v>40456.954351851848</v>
      </c>
      <c r="T26" s="12">
        <v>40484.018055555556</v>
      </c>
    </row>
    <row r="27" spans="1:20" ht="75" x14ac:dyDescent="0.25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 s="9">
        <v>103</v>
      </c>
      <c r="P27">
        <v>56.36</v>
      </c>
      <c r="Q27" t="s">
        <v>8323</v>
      </c>
      <c r="R27" t="s">
        <v>8327</v>
      </c>
      <c r="S27" s="12">
        <v>40960.861562500002</v>
      </c>
      <c r="T27" s="12">
        <v>40976.207638888889</v>
      </c>
    </row>
    <row r="28" spans="1:20" ht="165" x14ac:dyDescent="0.25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 s="9">
        <v>103</v>
      </c>
      <c r="P28">
        <v>77.349999999999994</v>
      </c>
      <c r="Q28" t="s">
        <v>8323</v>
      </c>
      <c r="R28" t="s">
        <v>8327</v>
      </c>
      <c r="S28" s="12">
        <v>41371.648078703707</v>
      </c>
      <c r="T28" s="12">
        <v>41401.648078703707</v>
      </c>
    </row>
    <row r="29" spans="1:20" ht="240" x14ac:dyDescent="0.25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 s="9">
        <v>100</v>
      </c>
      <c r="P29">
        <v>42.8</v>
      </c>
      <c r="Q29" t="s">
        <v>8323</v>
      </c>
      <c r="R29" t="s">
        <v>8327</v>
      </c>
      <c r="S29" s="12">
        <v>40687.021597222221</v>
      </c>
      <c r="T29" s="12">
        <v>40729.021597222221</v>
      </c>
    </row>
    <row r="30" spans="1:20" ht="180" x14ac:dyDescent="0.25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 s="9">
        <v>127</v>
      </c>
      <c r="P30">
        <v>48.85</v>
      </c>
      <c r="Q30" t="s">
        <v>8323</v>
      </c>
      <c r="R30" t="s">
        <v>8327</v>
      </c>
      <c r="S30" s="12">
        <v>41402.558819444443</v>
      </c>
      <c r="T30" s="12">
        <v>41462.558819444443</v>
      </c>
    </row>
    <row r="31" spans="1:20" ht="210" x14ac:dyDescent="0.25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 s="9">
        <v>121</v>
      </c>
      <c r="P31">
        <v>48.24</v>
      </c>
      <c r="Q31" t="s">
        <v>8323</v>
      </c>
      <c r="R31" t="s">
        <v>8327</v>
      </c>
      <c r="S31" s="12">
        <v>41037.892465277779</v>
      </c>
      <c r="T31" s="12">
        <v>41051.145833333336</v>
      </c>
    </row>
    <row r="32" spans="1:20" ht="270" x14ac:dyDescent="0.25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 s="9">
        <v>107</v>
      </c>
      <c r="P32">
        <v>70.209999999999994</v>
      </c>
      <c r="Q32" t="s">
        <v>8323</v>
      </c>
      <c r="R32" t="s">
        <v>8327</v>
      </c>
      <c r="S32" s="12">
        <v>40911.809872685182</v>
      </c>
      <c r="T32" s="12">
        <v>40932.809872685182</v>
      </c>
    </row>
    <row r="33" spans="1:20" ht="255" x14ac:dyDescent="0.25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 s="9">
        <v>172</v>
      </c>
      <c r="P33">
        <v>94.05</v>
      </c>
      <c r="Q33" t="s">
        <v>8323</v>
      </c>
      <c r="R33" t="s">
        <v>8327</v>
      </c>
      <c r="S33" s="12">
        <v>41879.130868055552</v>
      </c>
      <c r="T33" s="12">
        <v>41909.130868055552</v>
      </c>
    </row>
    <row r="34" spans="1:20" ht="270" x14ac:dyDescent="0.25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 s="9">
        <v>124</v>
      </c>
      <c r="P34">
        <v>80.27</v>
      </c>
      <c r="Q34" t="s">
        <v>8323</v>
      </c>
      <c r="R34" t="s">
        <v>8327</v>
      </c>
      <c r="S34" s="12">
        <v>40865.867141203707</v>
      </c>
      <c r="T34" s="12">
        <v>40902.208333333336</v>
      </c>
    </row>
    <row r="35" spans="1:20" ht="285" x14ac:dyDescent="0.25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 s="9">
        <v>108</v>
      </c>
      <c r="P35">
        <v>54.2</v>
      </c>
      <c r="Q35" t="s">
        <v>8323</v>
      </c>
      <c r="R35" t="s">
        <v>8327</v>
      </c>
      <c r="S35" s="12">
        <v>41773.932534722226</v>
      </c>
      <c r="T35" s="12">
        <v>41811.207638888889</v>
      </c>
    </row>
    <row r="36" spans="1:20" ht="285" x14ac:dyDescent="0.25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 s="9">
        <v>117</v>
      </c>
      <c r="P36">
        <v>60.27</v>
      </c>
      <c r="Q36" t="s">
        <v>8323</v>
      </c>
      <c r="R36" t="s">
        <v>8327</v>
      </c>
      <c r="S36" s="12">
        <v>40852.889699074076</v>
      </c>
      <c r="T36" s="12">
        <v>40883.249305555553</v>
      </c>
    </row>
    <row r="37" spans="1:20" ht="270" x14ac:dyDescent="0.25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 s="9">
        <v>187</v>
      </c>
      <c r="P37">
        <v>38.74</v>
      </c>
      <c r="Q37" t="s">
        <v>8323</v>
      </c>
      <c r="R37" t="s">
        <v>8327</v>
      </c>
      <c r="S37" s="12">
        <v>41059.118993055556</v>
      </c>
      <c r="T37" s="12">
        <v>41075.165972222225</v>
      </c>
    </row>
    <row r="38" spans="1:20" ht="270" x14ac:dyDescent="0.25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 s="9">
        <v>116</v>
      </c>
      <c r="P38">
        <v>152.54</v>
      </c>
      <c r="Q38" t="s">
        <v>8323</v>
      </c>
      <c r="R38" t="s">
        <v>8327</v>
      </c>
      <c r="S38" s="12">
        <v>41426.259618055556</v>
      </c>
      <c r="T38" s="12">
        <v>41457.208333333336</v>
      </c>
    </row>
    <row r="39" spans="1:20" ht="285" x14ac:dyDescent="0.25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 s="9">
        <v>111</v>
      </c>
      <c r="P39">
        <v>115.31</v>
      </c>
      <c r="Q39" t="s">
        <v>8323</v>
      </c>
      <c r="R39" t="s">
        <v>8327</v>
      </c>
      <c r="S39" s="12">
        <v>41313.985046296293</v>
      </c>
      <c r="T39" s="12">
        <v>41343.943379629629</v>
      </c>
    </row>
    <row r="40" spans="1:20" ht="255" x14ac:dyDescent="0.25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 s="9">
        <v>171</v>
      </c>
      <c r="P40">
        <v>35.840000000000003</v>
      </c>
      <c r="Q40" t="s">
        <v>8323</v>
      </c>
      <c r="R40" t="s">
        <v>8327</v>
      </c>
      <c r="S40" s="12">
        <v>40670.507326388892</v>
      </c>
      <c r="T40" s="12">
        <v>40709.165972222225</v>
      </c>
    </row>
    <row r="41" spans="1:20" ht="270" x14ac:dyDescent="0.25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 s="9">
        <v>115</v>
      </c>
      <c r="P41">
        <v>72.91</v>
      </c>
      <c r="Q41" t="s">
        <v>8323</v>
      </c>
      <c r="R41" t="s">
        <v>8327</v>
      </c>
      <c r="S41" s="12">
        <v>41004.156886574077</v>
      </c>
      <c r="T41" s="12">
        <v>41045.207638888889</v>
      </c>
    </row>
    <row r="42" spans="1:20" ht="285" x14ac:dyDescent="0.25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 s="9">
        <v>111</v>
      </c>
      <c r="P42">
        <v>43.71</v>
      </c>
      <c r="Q42" t="s">
        <v>8323</v>
      </c>
      <c r="R42" t="s">
        <v>8327</v>
      </c>
      <c r="S42" s="12">
        <v>40811.120324074072</v>
      </c>
      <c r="T42" s="12">
        <v>40871.161990740737</v>
      </c>
    </row>
    <row r="43" spans="1:20" ht="285" x14ac:dyDescent="0.25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 s="9">
        <v>113</v>
      </c>
      <c r="P43">
        <v>34</v>
      </c>
      <c r="Q43" t="s">
        <v>8323</v>
      </c>
      <c r="R43" t="s">
        <v>8327</v>
      </c>
      <c r="S43" s="12">
        <v>41034.72216435185</v>
      </c>
      <c r="T43" s="12">
        <v>41064.72216435185</v>
      </c>
    </row>
    <row r="44" spans="1:20" ht="225" x14ac:dyDescent="0.25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 s="9">
        <v>108</v>
      </c>
      <c r="P44">
        <v>70.650000000000006</v>
      </c>
      <c r="Q44" t="s">
        <v>8323</v>
      </c>
      <c r="R44" t="s">
        <v>8327</v>
      </c>
      <c r="S44" s="12">
        <v>41731.833124999997</v>
      </c>
      <c r="T44" s="12">
        <v>41763.290972222225</v>
      </c>
    </row>
    <row r="45" spans="1:20" ht="285" x14ac:dyDescent="0.25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 s="9">
        <v>124</v>
      </c>
      <c r="P45">
        <v>89.3</v>
      </c>
      <c r="Q45" t="s">
        <v>8323</v>
      </c>
      <c r="R45" t="s">
        <v>8327</v>
      </c>
      <c r="S45" s="12">
        <v>41075.835497685184</v>
      </c>
      <c r="T45" s="12">
        <v>41105.835497685184</v>
      </c>
    </row>
    <row r="46" spans="1:20" ht="210" x14ac:dyDescent="0.25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 s="9">
        <v>101</v>
      </c>
      <c r="P46">
        <v>115.09</v>
      </c>
      <c r="Q46" t="s">
        <v>8323</v>
      </c>
      <c r="R46" t="s">
        <v>8327</v>
      </c>
      <c r="S46" s="12">
        <v>40860.67050925926</v>
      </c>
      <c r="T46" s="12">
        <v>40891.207638888889</v>
      </c>
    </row>
    <row r="47" spans="1:20" ht="300" x14ac:dyDescent="0.25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 s="9">
        <v>104</v>
      </c>
      <c r="P47">
        <v>62.12</v>
      </c>
      <c r="Q47" t="s">
        <v>8323</v>
      </c>
      <c r="R47" t="s">
        <v>8327</v>
      </c>
      <c r="S47" s="12">
        <v>40764.204375000001</v>
      </c>
      <c r="T47" s="12">
        <v>40794.204375000001</v>
      </c>
    </row>
    <row r="48" spans="1:20" ht="300" x14ac:dyDescent="0.25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 s="9">
        <v>116</v>
      </c>
      <c r="P48">
        <v>46.2</v>
      </c>
      <c r="Q48" t="s">
        <v>8323</v>
      </c>
      <c r="R48" t="s">
        <v>8327</v>
      </c>
      <c r="S48" s="12">
        <v>40395.714722222219</v>
      </c>
      <c r="T48" s="12">
        <v>40432.165972222225</v>
      </c>
    </row>
    <row r="49" spans="1:20" ht="180" x14ac:dyDescent="0.25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 s="9">
        <v>120</v>
      </c>
      <c r="P49">
        <v>48.55</v>
      </c>
      <c r="Q49" t="s">
        <v>8323</v>
      </c>
      <c r="R49" t="s">
        <v>8327</v>
      </c>
      <c r="S49" s="12">
        <v>41453.076319444444</v>
      </c>
      <c r="T49" s="12">
        <v>41488.076319444444</v>
      </c>
    </row>
    <row r="50" spans="1:20" ht="270" x14ac:dyDescent="0.25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 s="9">
        <v>115</v>
      </c>
      <c r="P50">
        <v>57.52</v>
      </c>
      <c r="Q50" t="s">
        <v>8323</v>
      </c>
      <c r="R50" t="s">
        <v>8327</v>
      </c>
      <c r="S50" s="12">
        <v>41299.381423611114</v>
      </c>
      <c r="T50" s="12">
        <v>41329.381423611114</v>
      </c>
    </row>
    <row r="51" spans="1:20" ht="285" x14ac:dyDescent="0.25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 s="9">
        <v>120</v>
      </c>
      <c r="P51">
        <v>88.15</v>
      </c>
      <c r="Q51" t="s">
        <v>8323</v>
      </c>
      <c r="R51" t="s">
        <v>8327</v>
      </c>
      <c r="S51" s="12">
        <v>40555.322662037033</v>
      </c>
      <c r="T51" s="12">
        <v>40603.833333333336</v>
      </c>
    </row>
    <row r="52" spans="1:20" ht="255" x14ac:dyDescent="0.25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 s="9">
        <v>101</v>
      </c>
      <c r="P52">
        <v>110.49</v>
      </c>
      <c r="Q52" t="s">
        <v>8323</v>
      </c>
      <c r="R52" t="s">
        <v>8327</v>
      </c>
      <c r="S52" s="12">
        <v>40763.707546296297</v>
      </c>
      <c r="T52" s="12">
        <v>40823.707546296297</v>
      </c>
    </row>
    <row r="53" spans="1:20" ht="270" x14ac:dyDescent="0.25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 s="9">
        <v>102</v>
      </c>
      <c r="P53">
        <v>66.83</v>
      </c>
      <c r="Q53" t="s">
        <v>8323</v>
      </c>
      <c r="R53" t="s">
        <v>8327</v>
      </c>
      <c r="S53" s="12">
        <v>41205.854537037041</v>
      </c>
      <c r="T53" s="12">
        <v>41265.896203703705</v>
      </c>
    </row>
    <row r="54" spans="1:20" ht="285" x14ac:dyDescent="0.25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 s="9">
        <v>121</v>
      </c>
      <c r="P54">
        <v>58.6</v>
      </c>
      <c r="Q54" t="s">
        <v>8323</v>
      </c>
      <c r="R54" t="s">
        <v>8327</v>
      </c>
      <c r="S54" s="12">
        <v>40939.02002314815</v>
      </c>
      <c r="T54" s="12">
        <v>40973.125</v>
      </c>
    </row>
    <row r="55" spans="1:20" ht="270" x14ac:dyDescent="0.25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 s="9">
        <v>100</v>
      </c>
      <c r="P55">
        <v>113.64</v>
      </c>
      <c r="Q55" t="s">
        <v>8323</v>
      </c>
      <c r="R55" t="s">
        <v>8327</v>
      </c>
      <c r="S55" s="12">
        <v>40758.733483796292</v>
      </c>
      <c r="T55" s="12">
        <v>40818.733483796292</v>
      </c>
    </row>
    <row r="56" spans="1:20" ht="240" x14ac:dyDescent="0.25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 s="9">
        <v>102</v>
      </c>
      <c r="P56">
        <v>43.57</v>
      </c>
      <c r="Q56" t="s">
        <v>8323</v>
      </c>
      <c r="R56" t="s">
        <v>8327</v>
      </c>
      <c r="S56" s="12">
        <v>41192.758506944447</v>
      </c>
      <c r="T56" s="12">
        <v>41208.165972222225</v>
      </c>
    </row>
    <row r="57" spans="1:20" ht="300" x14ac:dyDescent="0.25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 s="9">
        <v>100</v>
      </c>
      <c r="P57">
        <v>78.95</v>
      </c>
      <c r="Q57" t="s">
        <v>8323</v>
      </c>
      <c r="R57" t="s">
        <v>8327</v>
      </c>
      <c r="S57" s="12">
        <v>40818.58489583333</v>
      </c>
      <c r="T57" s="12">
        <v>40878.626562500001</v>
      </c>
    </row>
    <row r="58" spans="1:20" ht="285" x14ac:dyDescent="0.25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 s="9">
        <v>100</v>
      </c>
      <c r="P58">
        <v>188.13</v>
      </c>
      <c r="Q58" t="s">
        <v>8323</v>
      </c>
      <c r="R58" t="s">
        <v>8327</v>
      </c>
      <c r="S58" s="12">
        <v>40946.11383101852</v>
      </c>
      <c r="T58" s="12">
        <v>40976.11383101852</v>
      </c>
    </row>
    <row r="59" spans="1:20" ht="60" x14ac:dyDescent="0.25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 s="9">
        <v>132</v>
      </c>
      <c r="P59">
        <v>63.03</v>
      </c>
      <c r="Q59" t="s">
        <v>8323</v>
      </c>
      <c r="R59" t="s">
        <v>8327</v>
      </c>
      <c r="S59" s="12">
        <v>42173.746342592596</v>
      </c>
      <c r="T59" s="12">
        <v>42187.152777777781</v>
      </c>
    </row>
    <row r="60" spans="1:20" ht="315" x14ac:dyDescent="0.25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 s="9">
        <v>137</v>
      </c>
      <c r="P60">
        <v>30.37</v>
      </c>
      <c r="Q60" t="s">
        <v>8323</v>
      </c>
      <c r="R60" t="s">
        <v>8327</v>
      </c>
      <c r="S60" s="12">
        <v>41074.834965277776</v>
      </c>
      <c r="T60" s="12">
        <v>41090.165972222225</v>
      </c>
    </row>
    <row r="61" spans="1:20" ht="255" x14ac:dyDescent="0.25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 s="9">
        <v>113</v>
      </c>
      <c r="P61">
        <v>51.48</v>
      </c>
      <c r="Q61" t="s">
        <v>8323</v>
      </c>
      <c r="R61" t="s">
        <v>8327</v>
      </c>
      <c r="S61" s="12">
        <v>40892.149467592593</v>
      </c>
      <c r="T61" s="12">
        <v>40952.149467592593</v>
      </c>
    </row>
    <row r="62" spans="1:20" ht="270" x14ac:dyDescent="0.25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 s="9">
        <v>136</v>
      </c>
      <c r="P62">
        <v>35.79</v>
      </c>
      <c r="Q62" t="s">
        <v>8323</v>
      </c>
      <c r="R62" t="s">
        <v>8327</v>
      </c>
      <c r="S62" s="12">
        <v>40638.868611111109</v>
      </c>
      <c r="T62" s="12">
        <v>40668.868611111109</v>
      </c>
    </row>
    <row r="63" spans="1:20" ht="150" x14ac:dyDescent="0.25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 s="9">
        <v>146</v>
      </c>
      <c r="P63">
        <v>98.82</v>
      </c>
      <c r="Q63" t="s">
        <v>8323</v>
      </c>
      <c r="R63" t="s">
        <v>8327</v>
      </c>
      <c r="S63" s="12">
        <v>41192.754942129628</v>
      </c>
      <c r="T63" s="12">
        <v>41222.7966087963</v>
      </c>
    </row>
    <row r="64" spans="1:20" ht="240" x14ac:dyDescent="0.25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 s="9">
        <v>130</v>
      </c>
      <c r="P64">
        <v>28</v>
      </c>
      <c r="Q64" t="s">
        <v>8323</v>
      </c>
      <c r="R64" t="s">
        <v>8327</v>
      </c>
      <c r="S64" s="12">
        <v>41394.074467592596</v>
      </c>
      <c r="T64" s="12">
        <v>41425</v>
      </c>
    </row>
    <row r="65" spans="1:20" ht="180" x14ac:dyDescent="0.25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 s="9">
        <v>254</v>
      </c>
      <c r="P65">
        <v>51.31</v>
      </c>
      <c r="Q65" t="s">
        <v>8323</v>
      </c>
      <c r="R65" t="s">
        <v>8327</v>
      </c>
      <c r="S65" s="12">
        <v>41951.788807870369</v>
      </c>
      <c r="T65" s="12">
        <v>41964.166666666672</v>
      </c>
    </row>
    <row r="66" spans="1:20" ht="270" x14ac:dyDescent="0.25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 s="9">
        <v>107</v>
      </c>
      <c r="P66">
        <v>53.52</v>
      </c>
      <c r="Q66" t="s">
        <v>8323</v>
      </c>
      <c r="R66" t="s">
        <v>8327</v>
      </c>
      <c r="S66" s="12">
        <v>41270.21497685185</v>
      </c>
      <c r="T66" s="12">
        <v>41300.21497685185</v>
      </c>
    </row>
    <row r="67" spans="1:20" ht="285" x14ac:dyDescent="0.25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 s="9">
        <v>108</v>
      </c>
      <c r="P67">
        <v>37.15</v>
      </c>
      <c r="Q67" t="s">
        <v>8323</v>
      </c>
      <c r="R67" t="s">
        <v>8327</v>
      </c>
      <c r="S67" s="12">
        <v>41934.71056712963</v>
      </c>
      <c r="T67" s="12">
        <v>41955.752233796295</v>
      </c>
    </row>
    <row r="68" spans="1:20" ht="270" x14ac:dyDescent="0.25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 s="9">
        <v>107</v>
      </c>
      <c r="P68">
        <v>89.9</v>
      </c>
      <c r="Q68" t="s">
        <v>8323</v>
      </c>
      <c r="R68" t="s">
        <v>8327</v>
      </c>
      <c r="S68" s="12">
        <v>41135.175694444442</v>
      </c>
      <c r="T68" s="12">
        <v>41162.163194444445</v>
      </c>
    </row>
    <row r="69" spans="1:20" ht="195" x14ac:dyDescent="0.25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 s="9">
        <v>107</v>
      </c>
      <c r="P69">
        <v>106.53</v>
      </c>
      <c r="Q69" t="s">
        <v>8323</v>
      </c>
      <c r="R69" t="s">
        <v>8327</v>
      </c>
      <c r="S69" s="12">
        <v>42160.708530092597</v>
      </c>
      <c r="T69" s="12">
        <v>42190.708530092597</v>
      </c>
    </row>
    <row r="70" spans="1:20" ht="165" x14ac:dyDescent="0.25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 s="9">
        <v>100</v>
      </c>
      <c r="P70">
        <v>52.82</v>
      </c>
      <c r="Q70" t="s">
        <v>8323</v>
      </c>
      <c r="R70" t="s">
        <v>8327</v>
      </c>
      <c r="S70" s="12">
        <v>41759.670937499999</v>
      </c>
      <c r="T70" s="12">
        <v>41787.207638888889</v>
      </c>
    </row>
    <row r="71" spans="1:20" ht="285" x14ac:dyDescent="0.25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 s="9">
        <v>107</v>
      </c>
      <c r="P71">
        <v>54.62</v>
      </c>
      <c r="Q71" t="s">
        <v>8323</v>
      </c>
      <c r="R71" t="s">
        <v>8327</v>
      </c>
      <c r="S71" s="12">
        <v>40703.197048611109</v>
      </c>
      <c r="T71" s="12">
        <v>40770.041666666664</v>
      </c>
    </row>
    <row r="72" spans="1:20" ht="255" x14ac:dyDescent="0.25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 s="9">
        <v>100</v>
      </c>
      <c r="P72">
        <v>27.27</v>
      </c>
      <c r="Q72" t="s">
        <v>8323</v>
      </c>
      <c r="R72" t="s">
        <v>8327</v>
      </c>
      <c r="S72" s="12">
        <v>41365.928159722222</v>
      </c>
      <c r="T72" s="12">
        <v>41379.928159722222</v>
      </c>
    </row>
    <row r="73" spans="1:20" ht="120" x14ac:dyDescent="0.25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 s="9">
        <v>105</v>
      </c>
      <c r="P73">
        <v>68.599999999999994</v>
      </c>
      <c r="Q73" t="s">
        <v>8323</v>
      </c>
      <c r="R73" t="s">
        <v>8327</v>
      </c>
      <c r="S73" s="12">
        <v>41870.86546296296</v>
      </c>
      <c r="T73" s="12">
        <v>41905.86546296296</v>
      </c>
    </row>
    <row r="74" spans="1:20" ht="240" x14ac:dyDescent="0.25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 s="9">
        <v>105</v>
      </c>
      <c r="P74">
        <v>35.61</v>
      </c>
      <c r="Q74" t="s">
        <v>8323</v>
      </c>
      <c r="R74" t="s">
        <v>8327</v>
      </c>
      <c r="S74" s="12">
        <v>40458.815625000003</v>
      </c>
      <c r="T74" s="12">
        <v>40521.207638888889</v>
      </c>
    </row>
    <row r="75" spans="1:20" ht="270" x14ac:dyDescent="0.25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 s="9">
        <v>226</v>
      </c>
      <c r="P75">
        <v>94.03</v>
      </c>
      <c r="Q75" t="s">
        <v>8323</v>
      </c>
      <c r="R75" t="s">
        <v>8327</v>
      </c>
      <c r="S75" s="12">
        <v>40564.081030092595</v>
      </c>
      <c r="T75" s="12">
        <v>40594.081030092595</v>
      </c>
    </row>
    <row r="76" spans="1:20" ht="240" x14ac:dyDescent="0.25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 s="9">
        <v>101</v>
      </c>
      <c r="P76">
        <v>526.46</v>
      </c>
      <c r="Q76" t="s">
        <v>8323</v>
      </c>
      <c r="R76" t="s">
        <v>8327</v>
      </c>
      <c r="S76" s="12">
        <v>41136.777812500004</v>
      </c>
      <c r="T76" s="12">
        <v>41184.777812500004</v>
      </c>
    </row>
    <row r="77" spans="1:20" ht="285" x14ac:dyDescent="0.25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 s="9">
        <v>148</v>
      </c>
      <c r="P77">
        <v>50.66</v>
      </c>
      <c r="Q77" t="s">
        <v>8323</v>
      </c>
      <c r="R77" t="s">
        <v>8327</v>
      </c>
      <c r="S77" s="12">
        <v>42290.059594907405</v>
      </c>
      <c r="T77" s="12">
        <v>42304.207638888889</v>
      </c>
    </row>
    <row r="78" spans="1:20" ht="180" x14ac:dyDescent="0.25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 s="9">
        <v>135</v>
      </c>
      <c r="P78">
        <v>79.180000000000007</v>
      </c>
      <c r="Q78" t="s">
        <v>8323</v>
      </c>
      <c r="R78" t="s">
        <v>8327</v>
      </c>
      <c r="S78" s="12">
        <v>40718.839537037034</v>
      </c>
      <c r="T78" s="12">
        <v>40748.839537037034</v>
      </c>
    </row>
    <row r="79" spans="1:20" ht="225" x14ac:dyDescent="0.25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 s="9">
        <v>101</v>
      </c>
      <c r="P79">
        <v>91.59</v>
      </c>
      <c r="Q79" t="s">
        <v>8323</v>
      </c>
      <c r="R79" t="s">
        <v>8327</v>
      </c>
      <c r="S79" s="12">
        <v>41107.130150462966</v>
      </c>
      <c r="T79" s="12">
        <v>41137.130150462966</v>
      </c>
    </row>
    <row r="80" spans="1:20" ht="165" x14ac:dyDescent="0.25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 s="9">
        <v>101</v>
      </c>
      <c r="P80">
        <v>116.96</v>
      </c>
      <c r="Q80" t="s">
        <v>8323</v>
      </c>
      <c r="R80" t="s">
        <v>8327</v>
      </c>
      <c r="S80" s="12">
        <v>41591.964537037034</v>
      </c>
      <c r="T80" s="12">
        <v>41640.964537037034</v>
      </c>
    </row>
    <row r="81" spans="1:20" ht="180" x14ac:dyDescent="0.25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 s="9">
        <v>134</v>
      </c>
      <c r="P81">
        <v>31.66</v>
      </c>
      <c r="Q81" t="s">
        <v>8323</v>
      </c>
      <c r="R81" t="s">
        <v>8327</v>
      </c>
      <c r="S81" s="12">
        <v>41416.146944444445</v>
      </c>
      <c r="T81" s="12">
        <v>41446.146944444445</v>
      </c>
    </row>
    <row r="82" spans="1:20" ht="270" x14ac:dyDescent="0.25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 s="9">
        <v>171</v>
      </c>
      <c r="P82">
        <v>46.18</v>
      </c>
      <c r="Q82" t="s">
        <v>8323</v>
      </c>
      <c r="R82" t="s">
        <v>8327</v>
      </c>
      <c r="S82" s="12">
        <v>41605.868449074071</v>
      </c>
      <c r="T82" s="12">
        <v>41639.291666666664</v>
      </c>
    </row>
    <row r="83" spans="1:20" ht="270" x14ac:dyDescent="0.25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 s="9">
        <v>109</v>
      </c>
      <c r="P83">
        <v>68.48</v>
      </c>
      <c r="Q83" t="s">
        <v>8323</v>
      </c>
      <c r="R83" t="s">
        <v>8327</v>
      </c>
      <c r="S83" s="12">
        <v>40850.111064814817</v>
      </c>
      <c r="T83" s="12">
        <v>40890.152731481481</v>
      </c>
    </row>
    <row r="84" spans="1:20" ht="270" x14ac:dyDescent="0.25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 s="9">
        <v>101</v>
      </c>
      <c r="P84">
        <v>53.47</v>
      </c>
      <c r="Q84" t="s">
        <v>8323</v>
      </c>
      <c r="R84" t="s">
        <v>8327</v>
      </c>
      <c r="S84" s="12">
        <v>40502.815868055557</v>
      </c>
      <c r="T84" s="12">
        <v>40544.207638888889</v>
      </c>
    </row>
    <row r="85" spans="1:20" ht="255" x14ac:dyDescent="0.25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 s="9">
        <v>101</v>
      </c>
      <c r="P85">
        <v>109.11</v>
      </c>
      <c r="Q85" t="s">
        <v>8323</v>
      </c>
      <c r="R85" t="s">
        <v>8327</v>
      </c>
      <c r="S85" s="12">
        <v>41834.695277777777</v>
      </c>
      <c r="T85" s="12">
        <v>41859.75</v>
      </c>
    </row>
    <row r="86" spans="1:20" ht="270" x14ac:dyDescent="0.25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 s="9">
        <v>107</v>
      </c>
      <c r="P86">
        <v>51.19</v>
      </c>
      <c r="Q86" t="s">
        <v>8323</v>
      </c>
      <c r="R86" t="s">
        <v>8327</v>
      </c>
      <c r="S86" s="12">
        <v>40948.16815972222</v>
      </c>
      <c r="T86" s="12">
        <v>40978.16815972222</v>
      </c>
    </row>
    <row r="87" spans="1:20" ht="240" x14ac:dyDescent="0.25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 s="9">
        <v>107</v>
      </c>
      <c r="P87">
        <v>27.94</v>
      </c>
      <c r="Q87" t="s">
        <v>8323</v>
      </c>
      <c r="R87" t="s">
        <v>8327</v>
      </c>
      <c r="S87" s="12">
        <v>41004.802465277775</v>
      </c>
      <c r="T87" s="12">
        <v>41034.802407407406</v>
      </c>
    </row>
    <row r="88" spans="1:20" ht="270" x14ac:dyDescent="0.25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 s="9">
        <v>101</v>
      </c>
      <c r="P88">
        <v>82.5</v>
      </c>
      <c r="Q88" t="s">
        <v>8323</v>
      </c>
      <c r="R88" t="s">
        <v>8327</v>
      </c>
      <c r="S88" s="12">
        <v>41851.962916666671</v>
      </c>
      <c r="T88" s="12">
        <v>41880.041666666664</v>
      </c>
    </row>
    <row r="89" spans="1:20" ht="255" x14ac:dyDescent="0.25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 s="9">
        <v>107</v>
      </c>
      <c r="P89">
        <v>59.82</v>
      </c>
      <c r="Q89" t="s">
        <v>8323</v>
      </c>
      <c r="R89" t="s">
        <v>8327</v>
      </c>
      <c r="S89" s="12">
        <v>41307.987696759257</v>
      </c>
      <c r="T89" s="12">
        <v>41342.987696759257</v>
      </c>
    </row>
    <row r="90" spans="1:20" ht="270" x14ac:dyDescent="0.25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 s="9">
        <v>429</v>
      </c>
      <c r="P90">
        <v>64.819999999999993</v>
      </c>
      <c r="Q90" t="s">
        <v>8323</v>
      </c>
      <c r="R90" t="s">
        <v>8327</v>
      </c>
      <c r="S90" s="12">
        <v>41324.79415509259</v>
      </c>
      <c r="T90" s="12">
        <v>41354.752488425926</v>
      </c>
    </row>
    <row r="91" spans="1:20" ht="255" x14ac:dyDescent="0.25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 s="9">
        <v>104</v>
      </c>
      <c r="P91">
        <v>90.1</v>
      </c>
      <c r="Q91" t="s">
        <v>8323</v>
      </c>
      <c r="R91" t="s">
        <v>8327</v>
      </c>
      <c r="S91" s="12">
        <v>41736.004502314812</v>
      </c>
      <c r="T91" s="12">
        <v>41766.004502314812</v>
      </c>
    </row>
    <row r="92" spans="1:20" ht="210" x14ac:dyDescent="0.25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 s="9">
        <v>108</v>
      </c>
      <c r="P92">
        <v>40.96</v>
      </c>
      <c r="Q92" t="s">
        <v>8323</v>
      </c>
      <c r="R92" t="s">
        <v>8327</v>
      </c>
      <c r="S92" s="12">
        <v>41716.632847222223</v>
      </c>
      <c r="T92" s="12">
        <v>41747.958333333336</v>
      </c>
    </row>
    <row r="93" spans="1:20" ht="165" x14ac:dyDescent="0.25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 s="9">
        <v>176</v>
      </c>
      <c r="P93">
        <v>56</v>
      </c>
      <c r="Q93" t="s">
        <v>8323</v>
      </c>
      <c r="R93" t="s">
        <v>8327</v>
      </c>
      <c r="S93" s="12">
        <v>41002.958634259259</v>
      </c>
      <c r="T93" s="12">
        <v>41032.958634259259</v>
      </c>
    </row>
    <row r="94" spans="1:20" ht="285" x14ac:dyDescent="0.25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 s="9">
        <v>157</v>
      </c>
      <c r="P94">
        <v>37.67</v>
      </c>
      <c r="Q94" t="s">
        <v>8323</v>
      </c>
      <c r="R94" t="s">
        <v>8327</v>
      </c>
      <c r="S94" s="12">
        <v>41037.551585648151</v>
      </c>
      <c r="T94" s="12">
        <v>41067.551585648151</v>
      </c>
    </row>
    <row r="95" spans="1:20" ht="210" x14ac:dyDescent="0.25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 s="9">
        <v>103</v>
      </c>
      <c r="P95">
        <v>40.08</v>
      </c>
      <c r="Q95" t="s">
        <v>8323</v>
      </c>
      <c r="R95" t="s">
        <v>8327</v>
      </c>
      <c r="S95" s="12">
        <v>41004.72619212963</v>
      </c>
      <c r="T95" s="12">
        <v>41034.72619212963</v>
      </c>
    </row>
    <row r="96" spans="1:20" ht="300" x14ac:dyDescent="0.25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 s="9">
        <v>104</v>
      </c>
      <c r="P96">
        <v>78.03</v>
      </c>
      <c r="Q96" t="s">
        <v>8323</v>
      </c>
      <c r="R96" t="s">
        <v>8327</v>
      </c>
      <c r="S96" s="12">
        <v>40079.725115740745</v>
      </c>
      <c r="T96" s="12">
        <v>40156.76666666667</v>
      </c>
    </row>
    <row r="97" spans="1:20" ht="240" x14ac:dyDescent="0.25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 s="9">
        <v>104</v>
      </c>
      <c r="P97">
        <v>18.91</v>
      </c>
      <c r="Q97" t="s">
        <v>8323</v>
      </c>
      <c r="R97" t="s">
        <v>8327</v>
      </c>
      <c r="S97" s="12">
        <v>40192.542233796295</v>
      </c>
      <c r="T97" s="12">
        <v>40224.208333333336</v>
      </c>
    </row>
    <row r="98" spans="1:20" ht="345" x14ac:dyDescent="0.25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 s="9">
        <v>121</v>
      </c>
      <c r="P98">
        <v>37.130000000000003</v>
      </c>
      <c r="Q98" t="s">
        <v>8323</v>
      </c>
      <c r="R98" t="s">
        <v>8327</v>
      </c>
      <c r="S98" s="12">
        <v>40050.643680555557</v>
      </c>
      <c r="T98" s="12">
        <v>40082.165972222225</v>
      </c>
    </row>
    <row r="99" spans="1:20" ht="270" x14ac:dyDescent="0.25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 s="9">
        <v>108</v>
      </c>
      <c r="P99">
        <v>41.96</v>
      </c>
      <c r="Q99" t="s">
        <v>8323</v>
      </c>
      <c r="R99" t="s">
        <v>8327</v>
      </c>
      <c r="S99" s="12">
        <v>41593.082002314812</v>
      </c>
      <c r="T99" s="12">
        <v>41623.082002314812</v>
      </c>
    </row>
    <row r="100" spans="1:20" ht="270" x14ac:dyDescent="0.25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 s="9">
        <v>109</v>
      </c>
      <c r="P100">
        <v>61.04</v>
      </c>
      <c r="Q100" t="s">
        <v>8323</v>
      </c>
      <c r="R100" t="s">
        <v>8327</v>
      </c>
      <c r="S100" s="12">
        <v>41696.817129629628</v>
      </c>
      <c r="T100" s="12">
        <v>41731.775462962964</v>
      </c>
    </row>
    <row r="101" spans="1:20" ht="285" x14ac:dyDescent="0.25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 s="9">
        <v>104</v>
      </c>
      <c r="P101">
        <v>90.52</v>
      </c>
      <c r="Q101" t="s">
        <v>8323</v>
      </c>
      <c r="R101" t="s">
        <v>8327</v>
      </c>
      <c r="S101" s="12">
        <v>40784.012696759259</v>
      </c>
      <c r="T101" s="12">
        <v>40817.125</v>
      </c>
    </row>
    <row r="102" spans="1:20" ht="270" x14ac:dyDescent="0.25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 s="9">
        <v>111</v>
      </c>
      <c r="P102">
        <v>28.88</v>
      </c>
      <c r="Q102" t="s">
        <v>8323</v>
      </c>
      <c r="R102" t="s">
        <v>8327</v>
      </c>
      <c r="S102" s="12">
        <v>41089.186296296299</v>
      </c>
      <c r="T102" s="12">
        <v>41109.186296296299</v>
      </c>
    </row>
    <row r="103" spans="1:20" ht="105" x14ac:dyDescent="0.25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 s="9">
        <v>116</v>
      </c>
      <c r="P103">
        <v>31</v>
      </c>
      <c r="Q103" t="s">
        <v>8323</v>
      </c>
      <c r="R103" t="s">
        <v>8327</v>
      </c>
      <c r="S103" s="12">
        <v>41341.111400462964</v>
      </c>
      <c r="T103" s="12">
        <v>41380.791666666664</v>
      </c>
    </row>
    <row r="104" spans="1:20" ht="210" x14ac:dyDescent="0.25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 s="9">
        <v>180</v>
      </c>
      <c r="P104">
        <v>26.27</v>
      </c>
      <c r="Q104" t="s">
        <v>8323</v>
      </c>
      <c r="R104" t="s">
        <v>8327</v>
      </c>
      <c r="S104" s="12">
        <v>41145.719305555554</v>
      </c>
      <c r="T104" s="12">
        <v>41175.719305555554</v>
      </c>
    </row>
    <row r="105" spans="1:20" ht="270" x14ac:dyDescent="0.25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 s="9">
        <v>100</v>
      </c>
      <c r="P105">
        <v>48.08</v>
      </c>
      <c r="Q105" t="s">
        <v>8323</v>
      </c>
      <c r="R105" t="s">
        <v>8327</v>
      </c>
      <c r="S105" s="12">
        <v>41373.102465277778</v>
      </c>
      <c r="T105" s="12">
        <v>41403.102465277778</v>
      </c>
    </row>
    <row r="106" spans="1:20" ht="210" x14ac:dyDescent="0.25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 s="9">
        <v>119</v>
      </c>
      <c r="P106">
        <v>27.56</v>
      </c>
      <c r="Q106" t="s">
        <v>8323</v>
      </c>
      <c r="R106" t="s">
        <v>8327</v>
      </c>
      <c r="S106" s="12">
        <v>41025.874201388891</v>
      </c>
      <c r="T106" s="12">
        <v>41039.708333333336</v>
      </c>
    </row>
    <row r="107" spans="1:20" ht="195" x14ac:dyDescent="0.25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 s="9">
        <v>107</v>
      </c>
      <c r="P107">
        <v>36.97</v>
      </c>
      <c r="Q107" t="s">
        <v>8323</v>
      </c>
      <c r="R107" t="s">
        <v>8327</v>
      </c>
      <c r="S107" s="12">
        <v>41174.154178240737</v>
      </c>
      <c r="T107" s="12">
        <v>41210.208333333336</v>
      </c>
    </row>
    <row r="108" spans="1:20" ht="285" x14ac:dyDescent="0.25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 s="9">
        <v>114</v>
      </c>
      <c r="P108">
        <v>29.02</v>
      </c>
      <c r="Q108" t="s">
        <v>8323</v>
      </c>
      <c r="R108" t="s">
        <v>8327</v>
      </c>
      <c r="S108" s="12">
        <v>40557.429733796293</v>
      </c>
      <c r="T108" s="12">
        <v>40582.429733796293</v>
      </c>
    </row>
    <row r="109" spans="1:20" ht="225" x14ac:dyDescent="0.25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 s="9">
        <v>103</v>
      </c>
      <c r="P109">
        <v>28.66</v>
      </c>
      <c r="Q109" t="s">
        <v>8323</v>
      </c>
      <c r="R109" t="s">
        <v>8327</v>
      </c>
      <c r="S109" s="12">
        <v>41023.07471064815</v>
      </c>
      <c r="T109" s="12">
        <v>41053.07471064815</v>
      </c>
    </row>
    <row r="110" spans="1:20" ht="300" x14ac:dyDescent="0.25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 s="9">
        <v>128</v>
      </c>
      <c r="P110">
        <v>37.65</v>
      </c>
      <c r="Q110" t="s">
        <v>8323</v>
      </c>
      <c r="R110" t="s">
        <v>8327</v>
      </c>
      <c r="S110" s="12">
        <v>40893.992962962962</v>
      </c>
      <c r="T110" s="12">
        <v>40933.992962962962</v>
      </c>
    </row>
    <row r="111" spans="1:20" ht="285" x14ac:dyDescent="0.25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 s="9">
        <v>136</v>
      </c>
      <c r="P111">
        <v>97.9</v>
      </c>
      <c r="Q111" t="s">
        <v>8323</v>
      </c>
      <c r="R111" t="s">
        <v>8327</v>
      </c>
      <c r="S111" s="12">
        <v>40354.11550925926</v>
      </c>
      <c r="T111" s="12">
        <v>40425.043749999997</v>
      </c>
    </row>
    <row r="112" spans="1:20" ht="270" x14ac:dyDescent="0.25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 s="9">
        <v>100</v>
      </c>
      <c r="P112">
        <v>42.55</v>
      </c>
      <c r="Q112" t="s">
        <v>8323</v>
      </c>
      <c r="R112" t="s">
        <v>8327</v>
      </c>
      <c r="S112" s="12">
        <v>41193.748483796298</v>
      </c>
      <c r="T112" s="12">
        <v>41223.790150462963</v>
      </c>
    </row>
    <row r="113" spans="1:20" ht="330" x14ac:dyDescent="0.25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 s="9">
        <v>100</v>
      </c>
      <c r="P113">
        <v>131.58000000000001</v>
      </c>
      <c r="Q113" t="s">
        <v>8323</v>
      </c>
      <c r="R113" t="s">
        <v>8327</v>
      </c>
      <c r="S113" s="12">
        <v>40417.011296296296</v>
      </c>
      <c r="T113" s="12">
        <v>40462.011296296296</v>
      </c>
    </row>
    <row r="114" spans="1:20" ht="180" x14ac:dyDescent="0.25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 s="9">
        <v>105</v>
      </c>
      <c r="P114">
        <v>32.32</v>
      </c>
      <c r="Q114" t="s">
        <v>8323</v>
      </c>
      <c r="R114" t="s">
        <v>8327</v>
      </c>
      <c r="S114" s="12">
        <v>40310.287673611114</v>
      </c>
      <c r="T114" s="12">
        <v>40369.916666666664</v>
      </c>
    </row>
    <row r="115" spans="1:20" ht="225" x14ac:dyDescent="0.25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 s="9">
        <v>105</v>
      </c>
      <c r="P115">
        <v>61.1</v>
      </c>
      <c r="Q115" t="s">
        <v>8323</v>
      </c>
      <c r="R115" t="s">
        <v>8327</v>
      </c>
      <c r="S115" s="12">
        <v>41913.328356481477</v>
      </c>
      <c r="T115" s="12">
        <v>41946.370023148149</v>
      </c>
    </row>
    <row r="116" spans="1:20" ht="165" x14ac:dyDescent="0.25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 s="9">
        <v>171</v>
      </c>
      <c r="P116">
        <v>31.34</v>
      </c>
      <c r="Q116" t="s">
        <v>8323</v>
      </c>
      <c r="R116" t="s">
        <v>8327</v>
      </c>
      <c r="S116" s="12">
        <v>41088.691493055558</v>
      </c>
      <c r="T116" s="12">
        <v>41133.691493055558</v>
      </c>
    </row>
    <row r="117" spans="1:20" ht="270" x14ac:dyDescent="0.25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 s="9">
        <v>128</v>
      </c>
      <c r="P117">
        <v>129.11000000000001</v>
      </c>
      <c r="Q117" t="s">
        <v>8323</v>
      </c>
      <c r="R117" t="s">
        <v>8327</v>
      </c>
      <c r="S117" s="12">
        <v>41257.950381944444</v>
      </c>
      <c r="T117" s="12">
        <v>41287.950381944444</v>
      </c>
    </row>
    <row r="118" spans="1:20" ht="210" x14ac:dyDescent="0.25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 s="9">
        <v>133</v>
      </c>
      <c r="P118">
        <v>25.02</v>
      </c>
      <c r="Q118" t="s">
        <v>8323</v>
      </c>
      <c r="R118" t="s">
        <v>8327</v>
      </c>
      <c r="S118" s="12">
        <v>41107.726782407408</v>
      </c>
      <c r="T118" s="12">
        <v>41118.083333333336</v>
      </c>
    </row>
    <row r="119" spans="1:20" ht="285" x14ac:dyDescent="0.25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 s="9">
        <v>100</v>
      </c>
      <c r="P119">
        <v>250</v>
      </c>
      <c r="Q119" t="s">
        <v>8323</v>
      </c>
      <c r="R119" t="s">
        <v>8327</v>
      </c>
      <c r="S119" s="12">
        <v>42227.936157407406</v>
      </c>
      <c r="T119" s="12">
        <v>42287.936157407406</v>
      </c>
    </row>
    <row r="120" spans="1:20" ht="300" x14ac:dyDescent="0.25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 s="9">
        <v>113</v>
      </c>
      <c r="P120">
        <v>47.54</v>
      </c>
      <c r="Q120" t="s">
        <v>8323</v>
      </c>
      <c r="R120" t="s">
        <v>8327</v>
      </c>
      <c r="S120" s="12">
        <v>40999.645925925928</v>
      </c>
      <c r="T120" s="12">
        <v>41029.645925925928</v>
      </c>
    </row>
    <row r="121" spans="1:20" ht="285" x14ac:dyDescent="0.25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 s="9">
        <v>100</v>
      </c>
      <c r="P121">
        <v>40.04</v>
      </c>
      <c r="Q121" t="s">
        <v>8323</v>
      </c>
      <c r="R121" t="s">
        <v>8327</v>
      </c>
      <c r="S121" s="12">
        <v>40711.782210648147</v>
      </c>
      <c r="T121" s="12">
        <v>40756.782210648147</v>
      </c>
    </row>
    <row r="122" spans="1:20" ht="210" x14ac:dyDescent="0.25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 s="9">
        <v>114</v>
      </c>
      <c r="P122">
        <v>65.84</v>
      </c>
      <c r="Q122" t="s">
        <v>8323</v>
      </c>
      <c r="R122" t="s">
        <v>8327</v>
      </c>
      <c r="S122" s="12">
        <v>40970.750034722223</v>
      </c>
      <c r="T122" s="12">
        <v>41030.708368055559</v>
      </c>
    </row>
    <row r="123" spans="1:20" ht="285" x14ac:dyDescent="0.25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 s="9">
        <v>119</v>
      </c>
      <c r="P123">
        <v>46.4</v>
      </c>
      <c r="Q123" t="s">
        <v>8323</v>
      </c>
      <c r="R123" t="s">
        <v>8327</v>
      </c>
      <c r="S123" s="12">
        <v>40771.916701388887</v>
      </c>
      <c r="T123" s="12">
        <v>40801.916701388887</v>
      </c>
    </row>
    <row r="124" spans="1:20" ht="270" x14ac:dyDescent="0.25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 s="9">
        <v>103</v>
      </c>
      <c r="P124">
        <v>50.37</v>
      </c>
      <c r="Q124" t="s">
        <v>8323</v>
      </c>
      <c r="R124" t="s">
        <v>8327</v>
      </c>
      <c r="S124" s="12">
        <v>40793.998599537037</v>
      </c>
      <c r="T124" s="12">
        <v>40828.998599537037</v>
      </c>
    </row>
    <row r="125" spans="1:20" ht="285" x14ac:dyDescent="0.25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 s="9">
        <v>266</v>
      </c>
      <c r="P125">
        <v>26.57</v>
      </c>
      <c r="Q125" t="s">
        <v>8323</v>
      </c>
      <c r="R125" t="s">
        <v>8327</v>
      </c>
      <c r="S125" s="12">
        <v>40991.708055555559</v>
      </c>
      <c r="T125" s="12">
        <v>41021.708055555559</v>
      </c>
    </row>
    <row r="126" spans="1:20" ht="240" x14ac:dyDescent="0.25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 s="9">
        <v>100</v>
      </c>
      <c r="P126">
        <v>39.49</v>
      </c>
      <c r="Q126" t="s">
        <v>8323</v>
      </c>
      <c r="R126" t="s">
        <v>8327</v>
      </c>
      <c r="S126" s="12">
        <v>41026.083298611113</v>
      </c>
      <c r="T126" s="12">
        <v>41056.083298611113</v>
      </c>
    </row>
    <row r="127" spans="1:20" ht="315" x14ac:dyDescent="0.25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 s="9">
        <v>107</v>
      </c>
      <c r="P127">
        <v>49.25</v>
      </c>
      <c r="Q127" t="s">
        <v>8323</v>
      </c>
      <c r="R127" t="s">
        <v>8327</v>
      </c>
      <c r="S127" s="12">
        <v>40833.633194444446</v>
      </c>
      <c r="T127" s="12">
        <v>40863.674861111111</v>
      </c>
    </row>
    <row r="128" spans="1:20" ht="270" x14ac:dyDescent="0.25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 s="9">
        <v>134</v>
      </c>
      <c r="P128">
        <v>62.38</v>
      </c>
      <c r="Q128" t="s">
        <v>8323</v>
      </c>
      <c r="R128" t="s">
        <v>8327</v>
      </c>
      <c r="S128" s="12">
        <v>41373.690266203703</v>
      </c>
      <c r="T128" s="12">
        <v>41403.690266203703</v>
      </c>
    </row>
    <row r="129" spans="1:20" ht="255" x14ac:dyDescent="0.25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 s="9">
        <v>121</v>
      </c>
      <c r="P129">
        <v>37.94</v>
      </c>
      <c r="Q129" t="s">
        <v>8323</v>
      </c>
      <c r="R129" t="s">
        <v>8327</v>
      </c>
      <c r="S129" s="12">
        <v>41023.227731481478</v>
      </c>
      <c r="T129" s="12">
        <v>41083.227731481478</v>
      </c>
    </row>
    <row r="130" spans="1:20" ht="255" x14ac:dyDescent="0.25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 s="9">
        <v>103</v>
      </c>
      <c r="P130">
        <v>51.6</v>
      </c>
      <c r="Q130" t="s">
        <v>8323</v>
      </c>
      <c r="R130" t="s">
        <v>8327</v>
      </c>
      <c r="S130" s="12">
        <v>40542.839282407411</v>
      </c>
      <c r="T130" s="12">
        <v>40559.07708333333</v>
      </c>
    </row>
    <row r="131" spans="1:20" ht="150" x14ac:dyDescent="0.25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 s="9">
        <v>125</v>
      </c>
      <c r="P131">
        <v>27.78</v>
      </c>
      <c r="Q131" t="s">
        <v>8323</v>
      </c>
      <c r="R131" t="s">
        <v>8327</v>
      </c>
      <c r="S131" s="12">
        <v>41024.985972222225</v>
      </c>
      <c r="T131" s="12">
        <v>41076.415972222225</v>
      </c>
    </row>
    <row r="132" spans="1:20" ht="285" x14ac:dyDescent="0.25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 s="9">
        <v>129</v>
      </c>
      <c r="P132">
        <v>99.38</v>
      </c>
      <c r="Q132" t="s">
        <v>8323</v>
      </c>
      <c r="R132" t="s">
        <v>8327</v>
      </c>
      <c r="S132" s="12">
        <v>41348.168287037035</v>
      </c>
      <c r="T132" s="12">
        <v>41393.168287037035</v>
      </c>
    </row>
    <row r="133" spans="1:20" ht="285" x14ac:dyDescent="0.25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 s="9">
        <v>101</v>
      </c>
      <c r="P133">
        <v>38.85</v>
      </c>
      <c r="Q133" t="s">
        <v>8323</v>
      </c>
      <c r="R133" t="s">
        <v>8327</v>
      </c>
      <c r="S133" s="12">
        <v>41022.645185185182</v>
      </c>
      <c r="T133" s="12">
        <v>41052.645185185182</v>
      </c>
    </row>
    <row r="134" spans="1:20" ht="285" x14ac:dyDescent="0.25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 s="9">
        <v>128</v>
      </c>
      <c r="P134">
        <v>45.55</v>
      </c>
      <c r="Q134" t="s">
        <v>8323</v>
      </c>
      <c r="R134" t="s">
        <v>8327</v>
      </c>
      <c r="S134" s="12">
        <v>41036.946469907409</v>
      </c>
      <c r="T134" s="12">
        <v>41066.946469907409</v>
      </c>
    </row>
    <row r="135" spans="1:20" ht="150" x14ac:dyDescent="0.25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 s="9">
        <v>100</v>
      </c>
      <c r="P135">
        <v>600</v>
      </c>
      <c r="Q135" t="s">
        <v>8323</v>
      </c>
      <c r="R135" t="s">
        <v>8327</v>
      </c>
      <c r="S135" s="12">
        <v>41327.996435185189</v>
      </c>
      <c r="T135" s="12">
        <v>41362.954768518517</v>
      </c>
    </row>
    <row r="136" spans="1:20" ht="270" x14ac:dyDescent="0.25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 s="9">
        <v>113</v>
      </c>
      <c r="P136">
        <v>80.55</v>
      </c>
      <c r="Q136" t="s">
        <v>8323</v>
      </c>
      <c r="R136" t="s">
        <v>8327</v>
      </c>
      <c r="S136" s="12">
        <v>40730.878912037035</v>
      </c>
      <c r="T136" s="12">
        <v>40760.878912037035</v>
      </c>
    </row>
    <row r="137" spans="1:20" ht="270" x14ac:dyDescent="0.25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 s="9">
        <v>106</v>
      </c>
      <c r="P137">
        <v>52.8</v>
      </c>
      <c r="Q137" t="s">
        <v>8323</v>
      </c>
      <c r="R137" t="s">
        <v>8327</v>
      </c>
      <c r="S137" s="12">
        <v>42017.967442129629</v>
      </c>
      <c r="T137" s="12">
        <v>42031.967442129629</v>
      </c>
    </row>
    <row r="138" spans="1:20" ht="285" x14ac:dyDescent="0.25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 s="9">
        <v>203</v>
      </c>
      <c r="P138">
        <v>47.68</v>
      </c>
      <c r="Q138" t="s">
        <v>8323</v>
      </c>
      <c r="R138" t="s">
        <v>8327</v>
      </c>
      <c r="S138" s="12">
        <v>41226.648576388885</v>
      </c>
      <c r="T138" s="12">
        <v>41274.75</v>
      </c>
    </row>
    <row r="139" spans="1:20" ht="270" x14ac:dyDescent="0.25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 s="9">
        <v>113</v>
      </c>
      <c r="P139">
        <v>23.45</v>
      </c>
      <c r="Q139" t="s">
        <v>8323</v>
      </c>
      <c r="R139" t="s">
        <v>8327</v>
      </c>
      <c r="S139" s="12">
        <v>41053.772858796299</v>
      </c>
      <c r="T139" s="12">
        <v>41083.772858796299</v>
      </c>
    </row>
  </sheetData>
  <conditionalFormatting sqref="F1:F13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39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8E35-72C6-4E06-91FB-7ACF6EC828D5}">
  <dimension ref="A1:T21"/>
  <sheetViews>
    <sheetView workbookViewId="0">
      <selection activeCell="C2" sqref="C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8365</v>
      </c>
      <c r="R1" s="1" t="s">
        <v>8361</v>
      </c>
      <c r="S1" s="1" t="s">
        <v>8366</v>
      </c>
      <c r="T1" s="1" t="s">
        <v>8367</v>
      </c>
    </row>
    <row r="2" spans="1:20" ht="270" x14ac:dyDescent="0.25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9">
        <v>3</v>
      </c>
      <c r="P2">
        <v>14.13</v>
      </c>
      <c r="Q2" t="s">
        <v>8323</v>
      </c>
      <c r="R2" t="s">
        <v>8327</v>
      </c>
      <c r="S2" s="12">
        <v>41179.32104166667</v>
      </c>
      <c r="T2" s="12">
        <v>41212.32104166667</v>
      </c>
    </row>
    <row r="3" spans="1:20" ht="225" x14ac:dyDescent="0.25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9">
        <v>1</v>
      </c>
      <c r="P3">
        <v>30</v>
      </c>
      <c r="Q3" t="s">
        <v>8323</v>
      </c>
      <c r="R3" t="s">
        <v>8327</v>
      </c>
      <c r="S3" s="12">
        <v>40877.25099537037</v>
      </c>
      <c r="T3" s="12">
        <v>40922.25099537037</v>
      </c>
    </row>
    <row r="4" spans="1:20" ht="270" x14ac:dyDescent="0.25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9">
        <v>20</v>
      </c>
      <c r="P4">
        <v>21.57</v>
      </c>
      <c r="Q4" t="s">
        <v>8323</v>
      </c>
      <c r="R4" t="s">
        <v>8327</v>
      </c>
      <c r="S4" s="12">
        <v>40759.860532407409</v>
      </c>
      <c r="T4" s="12">
        <v>40792.860532407409</v>
      </c>
    </row>
    <row r="5" spans="1:20" ht="285" x14ac:dyDescent="0.25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9">
        <v>40</v>
      </c>
      <c r="P5">
        <v>83.38</v>
      </c>
      <c r="Q5" t="s">
        <v>8323</v>
      </c>
      <c r="R5" t="s">
        <v>8327</v>
      </c>
      <c r="S5" s="12">
        <v>42371.935590277775</v>
      </c>
      <c r="T5" s="12">
        <v>42431.935590277775</v>
      </c>
    </row>
    <row r="6" spans="1:20" ht="195" x14ac:dyDescent="0.25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9">
        <v>1</v>
      </c>
      <c r="P6">
        <v>10</v>
      </c>
      <c r="Q6" t="s">
        <v>8323</v>
      </c>
      <c r="R6" t="s">
        <v>8327</v>
      </c>
      <c r="S6" s="12">
        <v>40981.802615740737</v>
      </c>
      <c r="T6" s="12">
        <v>41041.104861111111</v>
      </c>
    </row>
    <row r="7" spans="1:20" ht="255" x14ac:dyDescent="0.25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9">
        <v>75</v>
      </c>
      <c r="P7">
        <v>35.71</v>
      </c>
      <c r="Q7" t="s">
        <v>8323</v>
      </c>
      <c r="R7" t="s">
        <v>8327</v>
      </c>
      <c r="S7" s="12">
        <v>42713.941099537042</v>
      </c>
      <c r="T7" s="12">
        <v>42734.941099537042</v>
      </c>
    </row>
    <row r="8" spans="1:20" ht="300" x14ac:dyDescent="0.25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9">
        <v>41</v>
      </c>
      <c r="P8">
        <v>29.29</v>
      </c>
      <c r="Q8" t="s">
        <v>8323</v>
      </c>
      <c r="R8" t="s">
        <v>8327</v>
      </c>
      <c r="S8" s="12">
        <v>42603.870520833334</v>
      </c>
      <c r="T8" s="12">
        <v>42628.870520833334</v>
      </c>
    </row>
    <row r="9" spans="1:20" ht="285" x14ac:dyDescent="0.25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9">
        <v>0</v>
      </c>
      <c r="P9" t="s">
        <v>8387</v>
      </c>
      <c r="Q9" t="s">
        <v>8323</v>
      </c>
      <c r="R9" t="s">
        <v>8327</v>
      </c>
      <c r="S9" s="12">
        <v>41026.958969907406</v>
      </c>
      <c r="T9" s="12">
        <v>41056.958969907406</v>
      </c>
    </row>
    <row r="10" spans="1:20" ht="270" x14ac:dyDescent="0.25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9">
        <v>7</v>
      </c>
      <c r="P10">
        <v>18</v>
      </c>
      <c r="Q10" t="s">
        <v>8323</v>
      </c>
      <c r="R10" t="s">
        <v>8327</v>
      </c>
      <c r="S10" s="12">
        <v>40751.753298611111</v>
      </c>
      <c r="T10" s="12">
        <v>40787.25</v>
      </c>
    </row>
    <row r="11" spans="1:20" ht="255" x14ac:dyDescent="0.25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9">
        <v>9</v>
      </c>
      <c r="P11">
        <v>73.760000000000005</v>
      </c>
      <c r="Q11" t="s">
        <v>8323</v>
      </c>
      <c r="R11" t="s">
        <v>8327</v>
      </c>
      <c r="S11" s="12">
        <v>41887.784062500003</v>
      </c>
      <c r="T11" s="12">
        <v>41917.784062500003</v>
      </c>
    </row>
    <row r="12" spans="1:20" ht="300" x14ac:dyDescent="0.25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9">
        <v>4</v>
      </c>
      <c r="P12">
        <v>31.25</v>
      </c>
      <c r="Q12" t="s">
        <v>8323</v>
      </c>
      <c r="R12" t="s">
        <v>8327</v>
      </c>
      <c r="S12" s="12">
        <v>41569.698831018519</v>
      </c>
      <c r="T12" s="12">
        <v>41599.740497685183</v>
      </c>
    </row>
    <row r="13" spans="1:20" ht="255" x14ac:dyDescent="0.25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9">
        <v>3</v>
      </c>
      <c r="P13">
        <v>28.89</v>
      </c>
      <c r="Q13" t="s">
        <v>8323</v>
      </c>
      <c r="R13" t="s">
        <v>8327</v>
      </c>
      <c r="S13" s="12">
        <v>41842.031597222223</v>
      </c>
      <c r="T13" s="12">
        <v>41872.031597222223</v>
      </c>
    </row>
    <row r="14" spans="1:20" ht="255" x14ac:dyDescent="0.25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9">
        <v>41</v>
      </c>
      <c r="P14">
        <v>143.82</v>
      </c>
      <c r="Q14" t="s">
        <v>8323</v>
      </c>
      <c r="R14" t="s">
        <v>8327</v>
      </c>
      <c r="S14" s="12">
        <v>40304.20003472222</v>
      </c>
      <c r="T14" s="12">
        <v>40391.166666666664</v>
      </c>
    </row>
    <row r="15" spans="1:20" ht="270" x14ac:dyDescent="0.25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9">
        <v>10</v>
      </c>
      <c r="P15">
        <v>40</v>
      </c>
      <c r="Q15" t="s">
        <v>8323</v>
      </c>
      <c r="R15" t="s">
        <v>8327</v>
      </c>
      <c r="S15" s="12">
        <v>42065.897719907407</v>
      </c>
      <c r="T15" s="12">
        <v>42095.856053240743</v>
      </c>
    </row>
    <row r="16" spans="1:20" ht="300" x14ac:dyDescent="0.25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9">
        <v>39</v>
      </c>
      <c r="P16">
        <v>147.81</v>
      </c>
      <c r="Q16" t="s">
        <v>8323</v>
      </c>
      <c r="R16" t="s">
        <v>8327</v>
      </c>
      <c r="S16" s="12">
        <v>42496.981597222228</v>
      </c>
      <c r="T16" s="12">
        <v>42526.981597222228</v>
      </c>
    </row>
    <row r="17" spans="1:20" ht="300" x14ac:dyDescent="0.25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9">
        <v>2</v>
      </c>
      <c r="P17">
        <v>27.86</v>
      </c>
      <c r="Q17" t="s">
        <v>8323</v>
      </c>
      <c r="R17" t="s">
        <v>8327</v>
      </c>
      <c r="S17" s="12">
        <v>40431.127650462964</v>
      </c>
      <c r="T17" s="12">
        <v>40476.127650462964</v>
      </c>
    </row>
    <row r="18" spans="1:20" ht="270" x14ac:dyDescent="0.25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9">
        <v>40</v>
      </c>
      <c r="P18">
        <v>44.44</v>
      </c>
      <c r="Q18" t="s">
        <v>8323</v>
      </c>
      <c r="R18" t="s">
        <v>8327</v>
      </c>
      <c r="S18" s="12">
        <v>42218.872986111113</v>
      </c>
      <c r="T18" s="12">
        <v>42244.166666666672</v>
      </c>
    </row>
    <row r="19" spans="1:20" ht="285" x14ac:dyDescent="0.25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9">
        <v>0</v>
      </c>
      <c r="P19" t="s">
        <v>8387</v>
      </c>
      <c r="Q19" t="s">
        <v>8323</v>
      </c>
      <c r="R19" t="s">
        <v>8327</v>
      </c>
      <c r="S19" s="12">
        <v>41211.688750000001</v>
      </c>
      <c r="T19" s="12">
        <v>41241.730416666665</v>
      </c>
    </row>
    <row r="20" spans="1:20" ht="225" x14ac:dyDescent="0.25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9">
        <v>3</v>
      </c>
      <c r="P20">
        <v>35</v>
      </c>
      <c r="Q20" t="s">
        <v>8323</v>
      </c>
      <c r="R20" t="s">
        <v>8327</v>
      </c>
      <c r="S20" s="12">
        <v>40878.758217592593</v>
      </c>
      <c r="T20" s="12">
        <v>40923.758217592593</v>
      </c>
    </row>
    <row r="21" spans="1:20" ht="210" x14ac:dyDescent="0.25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9">
        <v>37</v>
      </c>
      <c r="P21">
        <v>35</v>
      </c>
      <c r="Q21" t="s">
        <v>8323</v>
      </c>
      <c r="R21" t="s">
        <v>8327</v>
      </c>
      <c r="S21" s="12">
        <v>40646.099097222221</v>
      </c>
      <c r="T21" s="12">
        <v>40691.099097222221</v>
      </c>
    </row>
  </sheetData>
  <conditionalFormatting sqref="F1:F2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21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141F3-2526-4BD7-99E7-1075FD732C30}">
  <dimension ref="A1:C6"/>
  <sheetViews>
    <sheetView workbookViewId="0">
      <selection activeCell="E37" sqref="E37"/>
    </sheetView>
  </sheetViews>
  <sheetFormatPr defaultRowHeight="15" x14ac:dyDescent="0.25"/>
  <cols>
    <col min="1" max="1" width="15.7109375" bestFit="1" customWidth="1"/>
    <col min="2" max="2" width="10.140625" bestFit="1" customWidth="1"/>
    <col min="3" max="3" width="7.5703125" bestFit="1" customWidth="1"/>
  </cols>
  <sheetData>
    <row r="1" spans="1:3" x14ac:dyDescent="0.25">
      <c r="A1" s="14"/>
      <c r="B1" s="14" t="s">
        <v>8388</v>
      </c>
      <c r="C1" s="14" t="s">
        <v>8389</v>
      </c>
    </row>
    <row r="2" spans="1:3" x14ac:dyDescent="0.25">
      <c r="A2" s="14" t="s">
        <v>8390</v>
      </c>
      <c r="B2" s="15">
        <f>AVERAGE('Successful US Wearable'!D:D)</f>
        <v>18040.470588235294</v>
      </c>
      <c r="C2" s="15">
        <f>AVERAGE('Failed US Wearable'!D:D)</f>
        <v>50063.765432098764</v>
      </c>
    </row>
    <row r="3" spans="1:3" x14ac:dyDescent="0.25">
      <c r="A3" s="14" t="s">
        <v>8391</v>
      </c>
      <c r="B3" s="15">
        <f>MEDIAN('Successful US Wearable'!D:D)</f>
        <v>12000</v>
      </c>
      <c r="C3" s="15">
        <f>MEDIAN('Failed US Wearable'!D:D)</f>
        <v>27500</v>
      </c>
    </row>
    <row r="4" spans="1:3" x14ac:dyDescent="0.25">
      <c r="A4" s="14"/>
      <c r="B4" s="15"/>
      <c r="C4" s="15"/>
    </row>
    <row r="5" spans="1:3" x14ac:dyDescent="0.25">
      <c r="A5" s="14" t="s">
        <v>8392</v>
      </c>
      <c r="B5" s="15">
        <f>AVERAGE('Successful US Wearable'!E:E)</f>
        <v>26243.058235294116</v>
      </c>
      <c r="C5" s="15">
        <f>AVERAGE('Failed US Wearable'!E:E)</f>
        <v>7639.1902469135803</v>
      </c>
    </row>
    <row r="6" spans="1:3" x14ac:dyDescent="0.25">
      <c r="A6" s="14" t="s">
        <v>8393</v>
      </c>
      <c r="B6" s="15">
        <f>MEDIAN('Successful US Wearable'!E:E)</f>
        <v>18855</v>
      </c>
      <c r="C6" s="15">
        <f>MEDIAN('Failed US Wearable'!E:E)</f>
        <v>837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6714-7BD4-4340-91D8-A757A0AA9C48}">
  <dimension ref="A1:T21"/>
  <sheetViews>
    <sheetView workbookViewId="0">
      <selection sqref="A1:T18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8365</v>
      </c>
      <c r="R1" s="1" t="s">
        <v>8361</v>
      </c>
      <c r="S1" s="1" t="s">
        <v>8366</v>
      </c>
      <c r="T1" s="1" t="s">
        <v>8367</v>
      </c>
    </row>
    <row r="2" spans="1:20" ht="270" x14ac:dyDescent="0.25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9">
        <v>119</v>
      </c>
      <c r="P2">
        <v>151.32</v>
      </c>
      <c r="Q2" t="s">
        <v>8317</v>
      </c>
      <c r="R2" t="s">
        <v>8319</v>
      </c>
      <c r="S2" s="12">
        <v>42199.57</v>
      </c>
      <c r="T2" s="12">
        <v>42229.57</v>
      </c>
    </row>
    <row r="3" spans="1:20" ht="210" x14ac:dyDescent="0.25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9">
        <v>106</v>
      </c>
      <c r="P3">
        <v>174.03</v>
      </c>
      <c r="Q3" t="s">
        <v>8317</v>
      </c>
      <c r="R3" t="s">
        <v>8319</v>
      </c>
      <c r="S3" s="12">
        <v>42100.642071759255</v>
      </c>
      <c r="T3" s="12">
        <v>42155.642071759255</v>
      </c>
    </row>
    <row r="4" spans="1:20" ht="285" x14ac:dyDescent="0.25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9">
        <v>300</v>
      </c>
      <c r="P4">
        <v>73.489999999999995</v>
      </c>
      <c r="Q4" t="s">
        <v>8317</v>
      </c>
      <c r="R4" t="s">
        <v>8319</v>
      </c>
      <c r="S4" s="12">
        <v>41898.665960648148</v>
      </c>
      <c r="T4" s="12">
        <v>41941.041666666664</v>
      </c>
    </row>
    <row r="5" spans="1:20" ht="150" x14ac:dyDescent="0.25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9">
        <v>279</v>
      </c>
      <c r="P5">
        <v>23.52</v>
      </c>
      <c r="Q5" t="s">
        <v>8317</v>
      </c>
      <c r="R5" t="s">
        <v>8319</v>
      </c>
      <c r="S5" s="12">
        <v>42564.026319444441</v>
      </c>
      <c r="T5" s="12">
        <v>42594.026319444441</v>
      </c>
    </row>
    <row r="6" spans="1:20" ht="270" x14ac:dyDescent="0.25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9">
        <v>132</v>
      </c>
      <c r="P6">
        <v>39.07</v>
      </c>
      <c r="Q6" t="s">
        <v>8317</v>
      </c>
      <c r="R6" t="s">
        <v>8319</v>
      </c>
      <c r="S6" s="12">
        <v>41832.852627314816</v>
      </c>
      <c r="T6" s="12">
        <v>41862.852627314816</v>
      </c>
    </row>
    <row r="7" spans="1:20" ht="120" x14ac:dyDescent="0.2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9">
        <v>127</v>
      </c>
      <c r="P7">
        <v>1644</v>
      </c>
      <c r="Q7" t="s">
        <v>8317</v>
      </c>
      <c r="R7" t="s">
        <v>8319</v>
      </c>
      <c r="S7" s="12">
        <v>41891.693379629629</v>
      </c>
      <c r="T7" s="12">
        <v>41926.693379629629</v>
      </c>
    </row>
    <row r="8" spans="1:20" ht="300" x14ac:dyDescent="0.25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9">
        <v>140</v>
      </c>
      <c r="P8">
        <v>42.67</v>
      </c>
      <c r="Q8" t="s">
        <v>8317</v>
      </c>
      <c r="R8" t="s">
        <v>8319</v>
      </c>
      <c r="S8" s="12">
        <v>41877.912187499998</v>
      </c>
      <c r="T8" s="12">
        <v>41898.912187499998</v>
      </c>
    </row>
    <row r="9" spans="1:20" ht="270" x14ac:dyDescent="0.25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9">
        <v>112</v>
      </c>
      <c r="P9">
        <v>35.130000000000003</v>
      </c>
      <c r="Q9" t="s">
        <v>8317</v>
      </c>
      <c r="R9" t="s">
        <v>8319</v>
      </c>
      <c r="S9" s="12">
        <v>41932.036851851852</v>
      </c>
      <c r="T9" s="12">
        <v>41992.078518518523</v>
      </c>
    </row>
    <row r="10" spans="1:20" ht="255" x14ac:dyDescent="0.25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9">
        <v>101</v>
      </c>
      <c r="P10">
        <v>239.35</v>
      </c>
      <c r="Q10" t="s">
        <v>8317</v>
      </c>
      <c r="R10" t="s">
        <v>8319</v>
      </c>
      <c r="S10" s="12">
        <v>41956.017488425925</v>
      </c>
      <c r="T10" s="12">
        <v>41986.017488425925</v>
      </c>
    </row>
    <row r="11" spans="1:20" ht="330" x14ac:dyDescent="0.25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9">
        <v>100</v>
      </c>
      <c r="P11">
        <v>107.64</v>
      </c>
      <c r="Q11" t="s">
        <v>8317</v>
      </c>
      <c r="R11" t="s">
        <v>8319</v>
      </c>
      <c r="S11" s="12">
        <v>42675.690393518518</v>
      </c>
      <c r="T11" s="12">
        <v>42705.732060185182</v>
      </c>
    </row>
    <row r="12" spans="1:20" ht="285" x14ac:dyDescent="0.25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9">
        <v>141</v>
      </c>
      <c r="P12">
        <v>95.83</v>
      </c>
      <c r="Q12" t="s">
        <v>8317</v>
      </c>
      <c r="R12" t="s">
        <v>8319</v>
      </c>
      <c r="S12" s="12">
        <v>42199.618518518517</v>
      </c>
      <c r="T12" s="12">
        <v>42236.618518518517</v>
      </c>
    </row>
    <row r="13" spans="1:20" ht="270" x14ac:dyDescent="0.25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9">
        <v>267</v>
      </c>
      <c r="P13">
        <v>31.66</v>
      </c>
      <c r="Q13" t="s">
        <v>8317</v>
      </c>
      <c r="R13" t="s">
        <v>8319</v>
      </c>
      <c r="S13" s="12">
        <v>42163.957326388889</v>
      </c>
      <c r="T13" s="12">
        <v>42193.957326388889</v>
      </c>
    </row>
    <row r="14" spans="1:20" ht="240" x14ac:dyDescent="0.25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9">
        <v>147</v>
      </c>
      <c r="P14">
        <v>42.89</v>
      </c>
      <c r="Q14" t="s">
        <v>8317</v>
      </c>
      <c r="R14" t="s">
        <v>8319</v>
      </c>
      <c r="S14" s="12">
        <v>42045.957314814819</v>
      </c>
      <c r="T14" s="12">
        <v>42075.915648148148</v>
      </c>
    </row>
    <row r="15" spans="1:20" ht="270" x14ac:dyDescent="0.25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9">
        <v>214</v>
      </c>
      <c r="P15">
        <v>122.74</v>
      </c>
      <c r="Q15" t="s">
        <v>8317</v>
      </c>
      <c r="R15" t="s">
        <v>8319</v>
      </c>
      <c r="S15" s="12">
        <v>42417.804618055554</v>
      </c>
      <c r="T15" s="12">
        <v>42477.762951388882</v>
      </c>
    </row>
    <row r="16" spans="1:20" ht="315" x14ac:dyDescent="0.25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9">
        <v>126</v>
      </c>
      <c r="P16">
        <v>190.45</v>
      </c>
      <c r="Q16" t="s">
        <v>8317</v>
      </c>
      <c r="R16" t="s">
        <v>8319</v>
      </c>
      <c r="S16" s="12">
        <v>42331.84574074074</v>
      </c>
      <c r="T16" s="12">
        <v>42361.84574074074</v>
      </c>
    </row>
    <row r="17" spans="1:20" ht="285" x14ac:dyDescent="0.25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9">
        <v>104</v>
      </c>
      <c r="P17">
        <v>109.34</v>
      </c>
      <c r="Q17" t="s">
        <v>8317</v>
      </c>
      <c r="R17" t="s">
        <v>8319</v>
      </c>
      <c r="S17" s="12">
        <v>42179.160752314812</v>
      </c>
      <c r="T17" s="12">
        <v>42211.75</v>
      </c>
    </row>
    <row r="18" spans="1:20" ht="75" x14ac:dyDescent="0.25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9">
        <v>101</v>
      </c>
      <c r="P18">
        <v>143.66999999999999</v>
      </c>
      <c r="Q18" t="s">
        <v>8317</v>
      </c>
      <c r="R18" t="s">
        <v>8319</v>
      </c>
      <c r="S18" s="12">
        <v>42209.593692129631</v>
      </c>
      <c r="T18" s="12">
        <v>42239.593692129631</v>
      </c>
    </row>
    <row r="19" spans="1:20" x14ac:dyDescent="0.25">
      <c r="B19" s="3"/>
      <c r="C19" s="3"/>
      <c r="D19" s="6"/>
      <c r="E19" s="8"/>
      <c r="O19" s="9"/>
      <c r="S19" s="12"/>
      <c r="T19" s="12"/>
    </row>
    <row r="20" spans="1:20" x14ac:dyDescent="0.25">
      <c r="B20" s="3"/>
      <c r="C20" s="3"/>
      <c r="D20" s="6"/>
      <c r="E20" s="8"/>
      <c r="O20" s="9"/>
      <c r="S20" s="12"/>
      <c r="T20" s="12"/>
    </row>
    <row r="21" spans="1:20" x14ac:dyDescent="0.25">
      <c r="B21" s="3"/>
      <c r="C21" s="3"/>
      <c r="D21" s="6"/>
      <c r="E21" s="8"/>
      <c r="O21" s="9"/>
      <c r="S21" s="12"/>
      <c r="T21" s="12"/>
    </row>
  </sheetData>
  <conditionalFormatting sqref="F19:F21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9:O21">
    <cfRule type="colorScale" priority="6">
      <colorScale>
        <cfvo type="percent" val="0"/>
        <cfvo type="percent" val="100"/>
        <color rgb="FFFF0000"/>
        <color theme="4"/>
      </colorScale>
    </cfRule>
  </conditionalFormatting>
  <conditionalFormatting sqref="F1:F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8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ECB4C-335A-48DE-AD88-14259A9C772A}">
  <dimension ref="A1:T82"/>
  <sheetViews>
    <sheetView workbookViewId="0">
      <selection sqref="A1:T8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8365</v>
      </c>
      <c r="R1" s="1" t="s">
        <v>8361</v>
      </c>
      <c r="S1" s="1" t="s">
        <v>8366</v>
      </c>
      <c r="T1" s="1" t="s">
        <v>8367</v>
      </c>
    </row>
    <row r="2" spans="1:20" ht="285" x14ac:dyDescent="0.25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9">
        <v>3</v>
      </c>
      <c r="P2">
        <v>84.94</v>
      </c>
      <c r="Q2" t="s">
        <v>8317</v>
      </c>
      <c r="R2" t="s">
        <v>8319</v>
      </c>
      <c r="S2" s="12">
        <v>41922.741655092592</v>
      </c>
      <c r="T2" s="12">
        <v>41952.783321759263</v>
      </c>
    </row>
    <row r="3" spans="1:20" ht="240" x14ac:dyDescent="0.25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9">
        <v>1</v>
      </c>
      <c r="P3">
        <v>10.56</v>
      </c>
      <c r="Q3" t="s">
        <v>8317</v>
      </c>
      <c r="R3" t="s">
        <v>8319</v>
      </c>
      <c r="S3" s="12">
        <v>42636.645358796297</v>
      </c>
      <c r="T3" s="12">
        <v>42666.645358796297</v>
      </c>
    </row>
    <row r="4" spans="1:20" ht="210" x14ac:dyDescent="0.25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9">
        <v>0</v>
      </c>
      <c r="P4">
        <v>39</v>
      </c>
      <c r="Q4" t="s">
        <v>8317</v>
      </c>
      <c r="R4" t="s">
        <v>8319</v>
      </c>
      <c r="S4" s="12">
        <v>41990.438043981485</v>
      </c>
      <c r="T4" s="12">
        <v>42020.438043981485</v>
      </c>
    </row>
    <row r="5" spans="1:20" ht="270" x14ac:dyDescent="0.25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9">
        <v>8</v>
      </c>
      <c r="P5">
        <v>31.17</v>
      </c>
      <c r="Q5" t="s">
        <v>8317</v>
      </c>
      <c r="R5" t="s">
        <v>8319</v>
      </c>
      <c r="S5" s="12">
        <v>42077.666377314818</v>
      </c>
      <c r="T5" s="12">
        <v>42107.666377314818</v>
      </c>
    </row>
    <row r="6" spans="1:20" ht="285" x14ac:dyDescent="0.25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9">
        <v>19</v>
      </c>
      <c r="P6">
        <v>155.33000000000001</v>
      </c>
      <c r="Q6" t="s">
        <v>8317</v>
      </c>
      <c r="R6" t="s">
        <v>8319</v>
      </c>
      <c r="S6" s="12">
        <v>42688.711354166662</v>
      </c>
      <c r="T6" s="12">
        <v>42748.711354166662</v>
      </c>
    </row>
    <row r="7" spans="1:20" ht="270" x14ac:dyDescent="0.25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9">
        <v>0</v>
      </c>
      <c r="P7">
        <v>2</v>
      </c>
      <c r="Q7" t="s">
        <v>8317</v>
      </c>
      <c r="R7" t="s">
        <v>8319</v>
      </c>
      <c r="S7" s="12">
        <v>41838.832152777781</v>
      </c>
      <c r="T7" s="12">
        <v>41868.832152777781</v>
      </c>
    </row>
    <row r="8" spans="1:20" ht="255" x14ac:dyDescent="0.25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9">
        <v>5</v>
      </c>
      <c r="P8">
        <v>27.36</v>
      </c>
      <c r="Q8" t="s">
        <v>8317</v>
      </c>
      <c r="R8" t="s">
        <v>8319</v>
      </c>
      <c r="S8" s="12">
        <v>42090.831273148149</v>
      </c>
      <c r="T8" s="12">
        <v>42135.831273148149</v>
      </c>
    </row>
    <row r="9" spans="1:20" ht="285" x14ac:dyDescent="0.25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9">
        <v>39</v>
      </c>
      <c r="P9">
        <v>788.53</v>
      </c>
      <c r="Q9" t="s">
        <v>8317</v>
      </c>
      <c r="R9" t="s">
        <v>8319</v>
      </c>
      <c r="S9" s="12">
        <v>41984.692731481482</v>
      </c>
      <c r="T9" s="12">
        <v>42018.166666666672</v>
      </c>
    </row>
    <row r="10" spans="1:20" ht="300" x14ac:dyDescent="0.25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9">
        <v>22</v>
      </c>
      <c r="P10">
        <v>50.3</v>
      </c>
      <c r="Q10" t="s">
        <v>8317</v>
      </c>
      <c r="R10" t="s">
        <v>8319</v>
      </c>
      <c r="S10" s="12">
        <v>41974.219490740739</v>
      </c>
      <c r="T10" s="12">
        <v>42005.207638888889</v>
      </c>
    </row>
    <row r="11" spans="1:20" ht="270" x14ac:dyDescent="0.25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9">
        <v>0</v>
      </c>
      <c r="P11">
        <v>68.33</v>
      </c>
      <c r="Q11" t="s">
        <v>8317</v>
      </c>
      <c r="R11" t="s">
        <v>8319</v>
      </c>
      <c r="S11" s="12">
        <v>41838.840474537035</v>
      </c>
      <c r="T11" s="12">
        <v>41883.840474537035</v>
      </c>
    </row>
    <row r="12" spans="1:20" ht="180" x14ac:dyDescent="0.25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9">
        <v>0</v>
      </c>
      <c r="P12">
        <v>7.5</v>
      </c>
      <c r="Q12" t="s">
        <v>8317</v>
      </c>
      <c r="R12" t="s">
        <v>8319</v>
      </c>
      <c r="S12" s="12">
        <v>41803.116053240738</v>
      </c>
      <c r="T12" s="12">
        <v>41863.116053240738</v>
      </c>
    </row>
    <row r="13" spans="1:20" ht="270" x14ac:dyDescent="0.25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9">
        <v>15</v>
      </c>
      <c r="P13">
        <v>34.270000000000003</v>
      </c>
      <c r="Q13" t="s">
        <v>8317</v>
      </c>
      <c r="R13" t="s">
        <v>8319</v>
      </c>
      <c r="S13" s="12">
        <v>41975.930601851855</v>
      </c>
      <c r="T13" s="12">
        <v>42005.290972222225</v>
      </c>
    </row>
    <row r="14" spans="1:20" ht="285" x14ac:dyDescent="0.25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9">
        <v>4</v>
      </c>
      <c r="P14">
        <v>65.180000000000007</v>
      </c>
      <c r="Q14" t="s">
        <v>8317</v>
      </c>
      <c r="R14" t="s">
        <v>8319</v>
      </c>
      <c r="S14" s="12">
        <v>42481.376597222217</v>
      </c>
      <c r="T14" s="12">
        <v>42511.376597222217</v>
      </c>
    </row>
    <row r="15" spans="1:20" ht="270" x14ac:dyDescent="0.25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9">
        <v>15</v>
      </c>
      <c r="P15">
        <v>93.9</v>
      </c>
      <c r="Q15" t="s">
        <v>8317</v>
      </c>
      <c r="R15" t="s">
        <v>8319</v>
      </c>
      <c r="S15" s="12">
        <v>42556.695706018523</v>
      </c>
      <c r="T15" s="12">
        <v>42616.695706018523</v>
      </c>
    </row>
    <row r="16" spans="1:20" ht="285" x14ac:dyDescent="0.25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9">
        <v>26</v>
      </c>
      <c r="P16">
        <v>150.65</v>
      </c>
      <c r="Q16" t="s">
        <v>8317</v>
      </c>
      <c r="R16" t="s">
        <v>8319</v>
      </c>
      <c r="S16" s="12">
        <v>41864.501516203702</v>
      </c>
      <c r="T16" s="12">
        <v>41899.501516203702</v>
      </c>
    </row>
    <row r="17" spans="1:20" ht="270" x14ac:dyDescent="0.25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9">
        <v>0</v>
      </c>
      <c r="P17">
        <v>1</v>
      </c>
      <c r="Q17" t="s">
        <v>8317</v>
      </c>
      <c r="R17" t="s">
        <v>8319</v>
      </c>
      <c r="S17" s="12">
        <v>42639.805601851855</v>
      </c>
      <c r="T17" s="12">
        <v>42669.805601851855</v>
      </c>
    </row>
    <row r="18" spans="1:20" ht="255" x14ac:dyDescent="0.25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9">
        <v>0</v>
      </c>
      <c r="P18">
        <v>13.25</v>
      </c>
      <c r="Q18" t="s">
        <v>8317</v>
      </c>
      <c r="R18" t="s">
        <v>8319</v>
      </c>
      <c r="S18" s="12">
        <v>42778.765300925923</v>
      </c>
      <c r="T18" s="12">
        <v>42808.723634259266</v>
      </c>
    </row>
    <row r="19" spans="1:20" ht="285" x14ac:dyDescent="0.25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9">
        <v>1</v>
      </c>
      <c r="P19">
        <v>99.33</v>
      </c>
      <c r="Q19" t="s">
        <v>8317</v>
      </c>
      <c r="R19" t="s">
        <v>8319</v>
      </c>
      <c r="S19" s="12">
        <v>42634.900046296301</v>
      </c>
      <c r="T19" s="12">
        <v>42674.900046296301</v>
      </c>
    </row>
    <row r="20" spans="1:20" ht="105" x14ac:dyDescent="0.25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9">
        <v>7</v>
      </c>
      <c r="P20">
        <v>177.39</v>
      </c>
      <c r="Q20" t="s">
        <v>8317</v>
      </c>
      <c r="R20" t="s">
        <v>8319</v>
      </c>
      <c r="S20" s="12">
        <v>41809.473275462966</v>
      </c>
      <c r="T20" s="12">
        <v>41845.125</v>
      </c>
    </row>
    <row r="21" spans="1:20" ht="270" x14ac:dyDescent="0.25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9">
        <v>28</v>
      </c>
      <c r="P21">
        <v>55.3</v>
      </c>
      <c r="Q21" t="s">
        <v>8317</v>
      </c>
      <c r="R21" t="s">
        <v>8319</v>
      </c>
      <c r="S21" s="12">
        <v>41971.866574074069</v>
      </c>
      <c r="T21" s="12">
        <v>42016.866574074069</v>
      </c>
    </row>
    <row r="22" spans="1:20" ht="300" x14ac:dyDescent="0.25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9">
        <v>73</v>
      </c>
      <c r="P22">
        <v>405.5</v>
      </c>
      <c r="Q22" t="s">
        <v>8317</v>
      </c>
      <c r="R22" t="s">
        <v>8319</v>
      </c>
      <c r="S22" s="12">
        <v>42262.104780092588</v>
      </c>
      <c r="T22" s="12">
        <v>42292.104780092588</v>
      </c>
    </row>
    <row r="23" spans="1:20" ht="285" x14ac:dyDescent="0.25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9">
        <v>58</v>
      </c>
      <c r="P23">
        <v>343.15</v>
      </c>
      <c r="Q23" t="s">
        <v>8317</v>
      </c>
      <c r="R23" t="s">
        <v>8319</v>
      </c>
      <c r="S23" s="12">
        <v>42675.66778935185</v>
      </c>
      <c r="T23" s="12">
        <v>42712.207638888889</v>
      </c>
    </row>
    <row r="24" spans="1:20" ht="180" x14ac:dyDescent="0.25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9">
        <v>12</v>
      </c>
      <c r="P24">
        <v>72.59</v>
      </c>
      <c r="Q24" t="s">
        <v>8317</v>
      </c>
      <c r="R24" t="s">
        <v>8319</v>
      </c>
      <c r="S24" s="12">
        <v>42579.634733796294</v>
      </c>
      <c r="T24" s="12">
        <v>42622.25</v>
      </c>
    </row>
    <row r="25" spans="1:20" ht="285" x14ac:dyDescent="0.25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9">
        <v>1</v>
      </c>
      <c r="P25">
        <v>26</v>
      </c>
      <c r="Q25" t="s">
        <v>8317</v>
      </c>
      <c r="R25" t="s">
        <v>8319</v>
      </c>
      <c r="S25" s="12">
        <v>42158.028310185182</v>
      </c>
      <c r="T25" s="12">
        <v>42186.028310185182</v>
      </c>
    </row>
    <row r="26" spans="1:20" ht="225" x14ac:dyDescent="0.25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9">
        <v>35</v>
      </c>
      <c r="P26">
        <v>119.39</v>
      </c>
      <c r="Q26" t="s">
        <v>8317</v>
      </c>
      <c r="R26" t="s">
        <v>8319</v>
      </c>
      <c r="S26" s="12">
        <v>42094.808182870373</v>
      </c>
      <c r="T26" s="12">
        <v>42124.808182870373</v>
      </c>
    </row>
    <row r="27" spans="1:20" ht="315" x14ac:dyDescent="0.25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9">
        <v>0</v>
      </c>
      <c r="P27">
        <v>84.29</v>
      </c>
      <c r="Q27" t="s">
        <v>8317</v>
      </c>
      <c r="R27" t="s">
        <v>8319</v>
      </c>
      <c r="S27" s="12">
        <v>42737.663877314815</v>
      </c>
      <c r="T27" s="12">
        <v>42767.663877314815</v>
      </c>
    </row>
    <row r="28" spans="1:20" ht="285" x14ac:dyDescent="0.25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9">
        <v>1</v>
      </c>
      <c r="P28">
        <v>90.86</v>
      </c>
      <c r="Q28" t="s">
        <v>8317</v>
      </c>
      <c r="R28" t="s">
        <v>8319</v>
      </c>
      <c r="S28" s="12">
        <v>41913.521064814813</v>
      </c>
      <c r="T28" s="12">
        <v>41943.521064814813</v>
      </c>
    </row>
    <row r="29" spans="1:20" ht="285" x14ac:dyDescent="0.25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9">
        <v>15</v>
      </c>
      <c r="P29">
        <v>530.69000000000005</v>
      </c>
      <c r="Q29" t="s">
        <v>8317</v>
      </c>
      <c r="R29" t="s">
        <v>8319</v>
      </c>
      <c r="S29" s="12">
        <v>41866.931076388886</v>
      </c>
      <c r="T29" s="12">
        <v>41900.083333333336</v>
      </c>
    </row>
    <row r="30" spans="1:20" ht="285" x14ac:dyDescent="0.25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9">
        <v>82</v>
      </c>
      <c r="P30">
        <v>120.39</v>
      </c>
      <c r="Q30" t="s">
        <v>8317</v>
      </c>
      <c r="R30" t="s">
        <v>8319</v>
      </c>
      <c r="S30" s="12">
        <v>41563.485509259262</v>
      </c>
      <c r="T30" s="12">
        <v>41600.666666666664</v>
      </c>
    </row>
    <row r="31" spans="1:20" ht="270" x14ac:dyDescent="0.25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9">
        <v>31</v>
      </c>
      <c r="P31">
        <v>124.92</v>
      </c>
      <c r="Q31" t="s">
        <v>8317</v>
      </c>
      <c r="R31" t="s">
        <v>8319</v>
      </c>
      <c r="S31" s="12">
        <v>42668.726701388892</v>
      </c>
      <c r="T31" s="12">
        <v>42698.768368055549</v>
      </c>
    </row>
    <row r="32" spans="1:20" ht="270" x14ac:dyDescent="0.25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9">
        <v>6</v>
      </c>
      <c r="P32">
        <v>119.57</v>
      </c>
      <c r="Q32" t="s">
        <v>8317</v>
      </c>
      <c r="R32" t="s">
        <v>8319</v>
      </c>
      <c r="S32" s="12">
        <v>42711.950798611113</v>
      </c>
      <c r="T32" s="12">
        <v>42766.98055555555</v>
      </c>
    </row>
    <row r="33" spans="1:20" ht="165" x14ac:dyDescent="0.25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9">
        <v>0</v>
      </c>
      <c r="P33">
        <v>30.5</v>
      </c>
      <c r="Q33" t="s">
        <v>8317</v>
      </c>
      <c r="R33" t="s">
        <v>8319</v>
      </c>
      <c r="S33" s="12">
        <v>41948.041192129633</v>
      </c>
      <c r="T33" s="12">
        <v>41978.041192129633</v>
      </c>
    </row>
    <row r="34" spans="1:20" ht="240" x14ac:dyDescent="0.25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9">
        <v>0</v>
      </c>
      <c r="P34">
        <v>26.25</v>
      </c>
      <c r="Q34" t="s">
        <v>8317</v>
      </c>
      <c r="R34" t="s">
        <v>8319</v>
      </c>
      <c r="S34" s="12">
        <v>42384.680925925932</v>
      </c>
      <c r="T34" s="12">
        <v>42414.680925925932</v>
      </c>
    </row>
    <row r="35" spans="1:20" ht="225" x14ac:dyDescent="0.25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9">
        <v>15</v>
      </c>
      <c r="P35">
        <v>80.319999999999993</v>
      </c>
      <c r="Q35" t="s">
        <v>8317</v>
      </c>
      <c r="R35" t="s">
        <v>8319</v>
      </c>
      <c r="S35" s="12">
        <v>42734.787986111114</v>
      </c>
      <c r="T35" s="12">
        <v>42794.787986111114</v>
      </c>
    </row>
    <row r="36" spans="1:20" ht="285" x14ac:dyDescent="0.25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9">
        <v>5</v>
      </c>
      <c r="P36">
        <v>115.75</v>
      </c>
      <c r="Q36" t="s">
        <v>8317</v>
      </c>
      <c r="R36" t="s">
        <v>8319</v>
      </c>
      <c r="S36" s="12">
        <v>42273.090740740736</v>
      </c>
      <c r="T36" s="12">
        <v>42313.132407407407</v>
      </c>
    </row>
    <row r="37" spans="1:20" ht="240" x14ac:dyDescent="0.25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9">
        <v>10</v>
      </c>
      <c r="P37">
        <v>44.69</v>
      </c>
      <c r="Q37" t="s">
        <v>8317</v>
      </c>
      <c r="R37" t="s">
        <v>8319</v>
      </c>
      <c r="S37" s="12">
        <v>41940.658645833333</v>
      </c>
      <c r="T37" s="12">
        <v>41974</v>
      </c>
    </row>
    <row r="38" spans="1:20" ht="90" x14ac:dyDescent="0.25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9">
        <v>0</v>
      </c>
      <c r="P38">
        <v>76.25</v>
      </c>
      <c r="Q38" t="s">
        <v>8317</v>
      </c>
      <c r="R38" t="s">
        <v>8319</v>
      </c>
      <c r="S38" s="12">
        <v>41857.854189814818</v>
      </c>
      <c r="T38" s="12">
        <v>41887.854189814818</v>
      </c>
    </row>
    <row r="39" spans="1:20" ht="300" x14ac:dyDescent="0.25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9">
        <v>1</v>
      </c>
      <c r="P39">
        <v>22.5</v>
      </c>
      <c r="Q39" t="s">
        <v>8317</v>
      </c>
      <c r="R39" t="s">
        <v>8319</v>
      </c>
      <c r="S39" s="12">
        <v>42752.845451388886</v>
      </c>
      <c r="T39" s="12">
        <v>42784.249305555553</v>
      </c>
    </row>
    <row r="40" spans="1:20" ht="285" x14ac:dyDescent="0.25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9">
        <v>1</v>
      </c>
      <c r="P40">
        <v>19.399999999999999</v>
      </c>
      <c r="Q40" t="s">
        <v>8317</v>
      </c>
      <c r="R40" t="s">
        <v>8319</v>
      </c>
      <c r="S40" s="12">
        <v>42409.040231481486</v>
      </c>
      <c r="T40" s="12">
        <v>42423.040231481486</v>
      </c>
    </row>
    <row r="41" spans="1:20" ht="270" x14ac:dyDescent="0.25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9">
        <v>17</v>
      </c>
      <c r="P41">
        <v>110.29</v>
      </c>
      <c r="Q41" t="s">
        <v>8317</v>
      </c>
      <c r="R41" t="s">
        <v>8319</v>
      </c>
      <c r="S41" s="12">
        <v>42182.008402777778</v>
      </c>
      <c r="T41" s="12">
        <v>42227.008402777778</v>
      </c>
    </row>
    <row r="42" spans="1:20" ht="285" x14ac:dyDescent="0.25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9">
        <v>2</v>
      </c>
      <c r="P42">
        <v>37.450000000000003</v>
      </c>
      <c r="Q42" t="s">
        <v>8317</v>
      </c>
      <c r="R42" t="s">
        <v>8319</v>
      </c>
      <c r="S42" s="12">
        <v>42746.096585648149</v>
      </c>
      <c r="T42" s="12">
        <v>42776.096585648149</v>
      </c>
    </row>
    <row r="43" spans="1:20" ht="285" x14ac:dyDescent="0.25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9">
        <v>9</v>
      </c>
      <c r="P43">
        <v>41.75</v>
      </c>
      <c r="Q43" t="s">
        <v>8317</v>
      </c>
      <c r="R43" t="s">
        <v>8319</v>
      </c>
      <c r="S43" s="12">
        <v>42382.843287037031</v>
      </c>
      <c r="T43" s="12">
        <v>42418.843287037031</v>
      </c>
    </row>
    <row r="44" spans="1:20" ht="150" x14ac:dyDescent="0.25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9">
        <v>10</v>
      </c>
      <c r="P44">
        <v>24.08</v>
      </c>
      <c r="Q44" t="s">
        <v>8317</v>
      </c>
      <c r="R44" t="s">
        <v>8319</v>
      </c>
      <c r="S44" s="12">
        <v>42673.66788194445</v>
      </c>
      <c r="T44" s="12">
        <v>42703.709548611107</v>
      </c>
    </row>
    <row r="45" spans="1:20" ht="240" x14ac:dyDescent="0.25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9">
        <v>13</v>
      </c>
      <c r="P45">
        <v>69.41</v>
      </c>
      <c r="Q45" t="s">
        <v>8317</v>
      </c>
      <c r="R45" t="s">
        <v>8319</v>
      </c>
      <c r="S45" s="12">
        <v>42444.583912037036</v>
      </c>
      <c r="T45" s="12">
        <v>42478.583333333328</v>
      </c>
    </row>
    <row r="46" spans="1:20" ht="240" x14ac:dyDescent="0.25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9">
        <v>2</v>
      </c>
      <c r="P46">
        <v>57.2</v>
      </c>
      <c r="Q46" t="s">
        <v>8317</v>
      </c>
      <c r="R46" t="s">
        <v>8319</v>
      </c>
      <c r="S46" s="12">
        <v>42592.750555555554</v>
      </c>
      <c r="T46" s="12">
        <v>42622.750555555554</v>
      </c>
    </row>
    <row r="47" spans="1:20" ht="255" x14ac:dyDescent="0.25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9">
        <v>0</v>
      </c>
      <c r="P47" t="s">
        <v>8387</v>
      </c>
      <c r="Q47" t="s">
        <v>8317</v>
      </c>
      <c r="R47" t="s">
        <v>8319</v>
      </c>
      <c r="S47" s="12">
        <v>42491.781319444446</v>
      </c>
      <c r="T47" s="12">
        <v>42551.781319444446</v>
      </c>
    </row>
    <row r="48" spans="1:20" ht="90" x14ac:dyDescent="0.25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9">
        <v>38</v>
      </c>
      <c r="P48">
        <v>158.63999999999999</v>
      </c>
      <c r="Q48" t="s">
        <v>8317</v>
      </c>
      <c r="R48" t="s">
        <v>8319</v>
      </c>
      <c r="S48" s="12">
        <v>42480.653611111105</v>
      </c>
      <c r="T48" s="12">
        <v>42525.653611111105</v>
      </c>
    </row>
    <row r="49" spans="1:20" ht="165" x14ac:dyDescent="0.25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9">
        <v>40</v>
      </c>
      <c r="P49">
        <v>99.86</v>
      </c>
      <c r="Q49" t="s">
        <v>8317</v>
      </c>
      <c r="R49" t="s">
        <v>8319</v>
      </c>
      <c r="S49" s="12">
        <v>42662.613564814819</v>
      </c>
      <c r="T49" s="12">
        <v>42692.655231481483</v>
      </c>
    </row>
    <row r="50" spans="1:20" ht="255" x14ac:dyDescent="0.25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9">
        <v>1</v>
      </c>
      <c r="P50">
        <v>25.2</v>
      </c>
      <c r="Q50" t="s">
        <v>8317</v>
      </c>
      <c r="R50" t="s">
        <v>8319</v>
      </c>
      <c r="S50" s="12">
        <v>41999.164340277777</v>
      </c>
      <c r="T50" s="12">
        <v>42029.164340277777</v>
      </c>
    </row>
    <row r="51" spans="1:20" ht="240" x14ac:dyDescent="0.25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9">
        <v>43</v>
      </c>
      <c r="P51">
        <v>89.19</v>
      </c>
      <c r="Q51" t="s">
        <v>8317</v>
      </c>
      <c r="R51" t="s">
        <v>8319</v>
      </c>
      <c r="S51" s="12">
        <v>42194.833784722221</v>
      </c>
      <c r="T51" s="12">
        <v>42236.833784722221</v>
      </c>
    </row>
    <row r="52" spans="1:20" ht="255" x14ac:dyDescent="0.25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9">
        <v>6</v>
      </c>
      <c r="P52">
        <v>182.62</v>
      </c>
      <c r="Q52" t="s">
        <v>8317</v>
      </c>
      <c r="R52" t="s">
        <v>8319</v>
      </c>
      <c r="S52" s="12">
        <v>42586.295138888891</v>
      </c>
      <c r="T52" s="12">
        <v>42626.295138888891</v>
      </c>
    </row>
    <row r="53" spans="1:20" ht="270" x14ac:dyDescent="0.25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9">
        <v>2</v>
      </c>
      <c r="P53">
        <v>50.65</v>
      </c>
      <c r="Q53" t="s">
        <v>8317</v>
      </c>
      <c r="R53" t="s">
        <v>8319</v>
      </c>
      <c r="S53" s="12">
        <v>42060.913877314815</v>
      </c>
      <c r="T53" s="12">
        <v>42120.872210648144</v>
      </c>
    </row>
    <row r="54" spans="1:20" ht="180" x14ac:dyDescent="0.25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9">
        <v>2</v>
      </c>
      <c r="P54">
        <v>33.29</v>
      </c>
      <c r="Q54" t="s">
        <v>8317</v>
      </c>
      <c r="R54" t="s">
        <v>8319</v>
      </c>
      <c r="S54" s="12">
        <v>42660.552465277782</v>
      </c>
      <c r="T54" s="12">
        <v>42691.594131944439</v>
      </c>
    </row>
    <row r="55" spans="1:20" ht="315" x14ac:dyDescent="0.25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9">
        <v>11</v>
      </c>
      <c r="P55">
        <v>51.82</v>
      </c>
      <c r="Q55" t="s">
        <v>8317</v>
      </c>
      <c r="R55" t="s">
        <v>8319</v>
      </c>
      <c r="S55" s="12">
        <v>42082.802812499998</v>
      </c>
      <c r="T55" s="12">
        <v>42104.207638888889</v>
      </c>
    </row>
    <row r="56" spans="1:20" ht="270" x14ac:dyDescent="0.25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9">
        <v>39</v>
      </c>
      <c r="P56">
        <v>113.63</v>
      </c>
      <c r="Q56" t="s">
        <v>8317</v>
      </c>
      <c r="R56" t="s">
        <v>8319</v>
      </c>
      <c r="S56" s="12">
        <v>41993.174363425926</v>
      </c>
      <c r="T56" s="12">
        <v>42023.174363425926</v>
      </c>
    </row>
    <row r="57" spans="1:20" ht="255" x14ac:dyDescent="0.25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9">
        <v>46</v>
      </c>
      <c r="P57">
        <v>136.46</v>
      </c>
      <c r="Q57" t="s">
        <v>8317</v>
      </c>
      <c r="R57" t="s">
        <v>8319</v>
      </c>
      <c r="S57" s="12">
        <v>42766.626793981486</v>
      </c>
      <c r="T57" s="12">
        <v>42808.585127314815</v>
      </c>
    </row>
    <row r="58" spans="1:20" ht="180" x14ac:dyDescent="0.25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9">
        <v>42</v>
      </c>
      <c r="P58">
        <v>364.35</v>
      </c>
      <c r="Q58" t="s">
        <v>8317</v>
      </c>
      <c r="R58" t="s">
        <v>8319</v>
      </c>
      <c r="S58" s="12">
        <v>42740.693692129629</v>
      </c>
      <c r="T58" s="12">
        <v>42786.791666666672</v>
      </c>
    </row>
    <row r="59" spans="1:20" ht="285" x14ac:dyDescent="0.25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9">
        <v>28</v>
      </c>
      <c r="P59">
        <v>19.239999999999998</v>
      </c>
      <c r="Q59" t="s">
        <v>8317</v>
      </c>
      <c r="R59" t="s">
        <v>8319</v>
      </c>
      <c r="S59" s="12">
        <v>42373.712418981479</v>
      </c>
      <c r="T59" s="12">
        <v>42411.712418981479</v>
      </c>
    </row>
    <row r="60" spans="1:20" ht="150" x14ac:dyDescent="0.25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9">
        <v>1</v>
      </c>
      <c r="P60">
        <v>41.89</v>
      </c>
      <c r="Q60" t="s">
        <v>8317</v>
      </c>
      <c r="R60" t="s">
        <v>8319</v>
      </c>
      <c r="S60" s="12">
        <v>42625.635636574079</v>
      </c>
      <c r="T60" s="12">
        <v>42660.635636574079</v>
      </c>
    </row>
    <row r="61" spans="1:20" ht="300" x14ac:dyDescent="0.25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9">
        <v>1</v>
      </c>
      <c r="P61">
        <v>49.67</v>
      </c>
      <c r="Q61" t="s">
        <v>8317</v>
      </c>
      <c r="R61" t="s">
        <v>8319</v>
      </c>
      <c r="S61" s="12">
        <v>42637.016736111109</v>
      </c>
      <c r="T61" s="12">
        <v>42669.165972222225</v>
      </c>
    </row>
    <row r="62" spans="1:20" ht="240" x14ac:dyDescent="0.25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9">
        <v>15</v>
      </c>
      <c r="P62">
        <v>59.2</v>
      </c>
      <c r="Q62" t="s">
        <v>8317</v>
      </c>
      <c r="R62" t="s">
        <v>8319</v>
      </c>
      <c r="S62" s="12">
        <v>42619.635787037041</v>
      </c>
      <c r="T62" s="12">
        <v>42649.635787037041</v>
      </c>
    </row>
    <row r="63" spans="1:20" ht="225" x14ac:dyDescent="0.25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9">
        <v>18</v>
      </c>
      <c r="P63">
        <v>43.98</v>
      </c>
      <c r="Q63" t="s">
        <v>8317</v>
      </c>
      <c r="R63" t="s">
        <v>8319</v>
      </c>
      <c r="S63" s="12">
        <v>42422.254328703704</v>
      </c>
      <c r="T63" s="12">
        <v>42482.21266203704</v>
      </c>
    </row>
    <row r="64" spans="1:20" ht="285" x14ac:dyDescent="0.25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9">
        <v>1</v>
      </c>
      <c r="P64">
        <v>26.5</v>
      </c>
      <c r="Q64" t="s">
        <v>8317</v>
      </c>
      <c r="R64" t="s">
        <v>8319</v>
      </c>
      <c r="S64" s="12">
        <v>41836.847615740742</v>
      </c>
      <c r="T64" s="12">
        <v>41866.847615740742</v>
      </c>
    </row>
    <row r="65" spans="1:20" ht="270" x14ac:dyDescent="0.25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9">
        <v>0</v>
      </c>
      <c r="P65">
        <v>45.2</v>
      </c>
      <c r="Q65" t="s">
        <v>8317</v>
      </c>
      <c r="R65" t="s">
        <v>8319</v>
      </c>
      <c r="S65" s="12">
        <v>42111.709027777775</v>
      </c>
      <c r="T65" s="12">
        <v>42156.709027777775</v>
      </c>
    </row>
    <row r="66" spans="1:20" ht="240" x14ac:dyDescent="0.25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9">
        <v>35</v>
      </c>
      <c r="P66">
        <v>153.88999999999999</v>
      </c>
      <c r="Q66" t="s">
        <v>8317</v>
      </c>
      <c r="R66" t="s">
        <v>8319</v>
      </c>
      <c r="S66" s="12">
        <v>41856.865717592591</v>
      </c>
      <c r="T66" s="12">
        <v>41886.290972222225</v>
      </c>
    </row>
    <row r="67" spans="1:20" ht="270" x14ac:dyDescent="0.25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9">
        <v>2</v>
      </c>
      <c r="P67">
        <v>51.38</v>
      </c>
      <c r="Q67" t="s">
        <v>8317</v>
      </c>
      <c r="R67" t="s">
        <v>8319</v>
      </c>
      <c r="S67" s="12">
        <v>42257.014965277776</v>
      </c>
      <c r="T67" s="12">
        <v>42317.056631944448</v>
      </c>
    </row>
    <row r="68" spans="1:20" ht="255" x14ac:dyDescent="0.25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9">
        <v>1</v>
      </c>
      <c r="P68">
        <v>93.33</v>
      </c>
      <c r="Q68" t="s">
        <v>8317</v>
      </c>
      <c r="R68" t="s">
        <v>8319</v>
      </c>
      <c r="S68" s="12">
        <v>42424.749490740738</v>
      </c>
      <c r="T68" s="12">
        <v>42454.707824074074</v>
      </c>
    </row>
    <row r="69" spans="1:20" ht="285" x14ac:dyDescent="0.25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9">
        <v>3</v>
      </c>
      <c r="P69">
        <v>108.63</v>
      </c>
      <c r="Q69" t="s">
        <v>8317</v>
      </c>
      <c r="R69" t="s">
        <v>8319</v>
      </c>
      <c r="S69" s="12">
        <v>42489.696585648147</v>
      </c>
      <c r="T69" s="12">
        <v>42549.696585648147</v>
      </c>
    </row>
    <row r="70" spans="1:20" ht="285" x14ac:dyDescent="0.25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9">
        <v>83</v>
      </c>
      <c r="P70">
        <v>301.94</v>
      </c>
      <c r="Q70" t="s">
        <v>8317</v>
      </c>
      <c r="R70" t="s">
        <v>8319</v>
      </c>
      <c r="S70" s="12">
        <v>42506.416990740734</v>
      </c>
      <c r="T70" s="12">
        <v>42541.790972222225</v>
      </c>
    </row>
    <row r="71" spans="1:20" ht="300" x14ac:dyDescent="0.25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9">
        <v>15</v>
      </c>
      <c r="P71">
        <v>47.94</v>
      </c>
      <c r="Q71" t="s">
        <v>8317</v>
      </c>
      <c r="R71" t="s">
        <v>8319</v>
      </c>
      <c r="S71" s="12">
        <v>41928.904189814813</v>
      </c>
      <c r="T71" s="12">
        <v>41973.945856481485</v>
      </c>
    </row>
    <row r="72" spans="1:20" ht="330" x14ac:dyDescent="0.25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9">
        <v>0</v>
      </c>
      <c r="P72">
        <v>2.75</v>
      </c>
      <c r="Q72" t="s">
        <v>8317</v>
      </c>
      <c r="R72" t="s">
        <v>8319</v>
      </c>
      <c r="S72" s="12">
        <v>41830.947013888886</v>
      </c>
      <c r="T72" s="12">
        <v>41860.947013888886</v>
      </c>
    </row>
    <row r="73" spans="1:20" ht="180" x14ac:dyDescent="0.25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9">
        <v>0</v>
      </c>
      <c r="P73">
        <v>1</v>
      </c>
      <c r="Q73" t="s">
        <v>8317</v>
      </c>
      <c r="R73" t="s">
        <v>8319</v>
      </c>
      <c r="S73" s="12">
        <v>42615.753310185188</v>
      </c>
      <c r="T73" s="12">
        <v>42645.753310185188</v>
      </c>
    </row>
    <row r="74" spans="1:20" ht="300" x14ac:dyDescent="0.25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9">
        <v>1</v>
      </c>
      <c r="P74">
        <v>35.33</v>
      </c>
      <c r="Q74" t="s">
        <v>8317</v>
      </c>
      <c r="R74" t="s">
        <v>8319</v>
      </c>
      <c r="S74" s="12">
        <v>42061.11583333333</v>
      </c>
      <c r="T74" s="12">
        <v>42091.074166666673</v>
      </c>
    </row>
    <row r="75" spans="1:20" ht="90" x14ac:dyDescent="0.25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9">
        <v>17</v>
      </c>
      <c r="P75">
        <v>52.41</v>
      </c>
      <c r="Q75" t="s">
        <v>8317</v>
      </c>
      <c r="R75" t="s">
        <v>8319</v>
      </c>
      <c r="S75" s="12">
        <v>42611.933969907404</v>
      </c>
      <c r="T75" s="12">
        <v>42641.933969907404</v>
      </c>
    </row>
    <row r="76" spans="1:20" ht="285" x14ac:dyDescent="0.25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9">
        <v>0</v>
      </c>
      <c r="P76">
        <v>13</v>
      </c>
      <c r="Q76" t="s">
        <v>8317</v>
      </c>
      <c r="R76" t="s">
        <v>8319</v>
      </c>
      <c r="S76" s="12">
        <v>41855.784305555557</v>
      </c>
      <c r="T76" s="12">
        <v>41885.784305555557</v>
      </c>
    </row>
    <row r="77" spans="1:20" ht="210" x14ac:dyDescent="0.25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9">
        <v>0</v>
      </c>
      <c r="P77">
        <v>116.75</v>
      </c>
      <c r="Q77" t="s">
        <v>8317</v>
      </c>
      <c r="R77" t="s">
        <v>8319</v>
      </c>
      <c r="S77" s="12">
        <v>42437.924988425926</v>
      </c>
      <c r="T77" s="12">
        <v>42497.883321759262</v>
      </c>
    </row>
    <row r="78" spans="1:20" ht="240" x14ac:dyDescent="0.25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9">
        <v>25</v>
      </c>
      <c r="P78">
        <v>89.6</v>
      </c>
      <c r="Q78" t="s">
        <v>8317</v>
      </c>
      <c r="R78" t="s">
        <v>8319</v>
      </c>
      <c r="S78" s="12">
        <v>42652.964907407411</v>
      </c>
      <c r="T78" s="12">
        <v>42686.208333333328</v>
      </c>
    </row>
    <row r="79" spans="1:20" ht="315" x14ac:dyDescent="0.25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9">
        <v>2</v>
      </c>
      <c r="P79">
        <v>424.45</v>
      </c>
      <c r="Q79" t="s">
        <v>8317</v>
      </c>
      <c r="R79" t="s">
        <v>8319</v>
      </c>
      <c r="S79" s="12">
        <v>41921.263078703705</v>
      </c>
      <c r="T79" s="12">
        <v>41973.957638888889</v>
      </c>
    </row>
    <row r="80" spans="1:20" ht="240" x14ac:dyDescent="0.25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9">
        <v>7</v>
      </c>
      <c r="P80">
        <v>80.67</v>
      </c>
      <c r="Q80" t="s">
        <v>8317</v>
      </c>
      <c r="R80" t="s">
        <v>8319</v>
      </c>
      <c r="S80" s="12">
        <v>41947.940740740742</v>
      </c>
      <c r="T80" s="12">
        <v>41972.666666666672</v>
      </c>
    </row>
    <row r="81" spans="1:20" ht="210" x14ac:dyDescent="0.25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9">
        <v>2</v>
      </c>
      <c r="P81">
        <v>13</v>
      </c>
      <c r="Q81" t="s">
        <v>8317</v>
      </c>
      <c r="R81" t="s">
        <v>8319</v>
      </c>
      <c r="S81" s="12">
        <v>41817.866435185184</v>
      </c>
      <c r="T81" s="12">
        <v>41847.643750000003</v>
      </c>
    </row>
    <row r="82" spans="1:20" ht="180" x14ac:dyDescent="0.25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9">
        <v>1</v>
      </c>
      <c r="P82">
        <v>8.1300000000000008</v>
      </c>
      <c r="Q82" t="s">
        <v>8317</v>
      </c>
      <c r="R82" t="s">
        <v>8319</v>
      </c>
      <c r="S82" s="12">
        <v>41941.10297453704</v>
      </c>
      <c r="T82" s="12">
        <v>41971.144641203704</v>
      </c>
    </row>
  </sheetData>
  <conditionalFormatting sqref="F1:F8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82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985B-0C0E-4E34-A415-8AE37DD2464F}">
  <dimension ref="A1:F6"/>
  <sheetViews>
    <sheetView workbookViewId="0">
      <selection activeCell="E11" sqref="E11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7.7109375" bestFit="1" customWidth="1"/>
  </cols>
  <sheetData>
    <row r="1" spans="1:6" x14ac:dyDescent="0.25">
      <c r="A1" s="14" t="s">
        <v>8381</v>
      </c>
      <c r="B1" s="14" t="s">
        <v>8382</v>
      </c>
      <c r="C1" s="14" t="s">
        <v>8384</v>
      </c>
      <c r="D1" s="14" t="s">
        <v>8385</v>
      </c>
      <c r="E1" s="14" t="s">
        <v>8307</v>
      </c>
      <c r="F1" s="14" t="s">
        <v>8386</v>
      </c>
    </row>
    <row r="2" spans="1:6" x14ac:dyDescent="0.25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E2">
        <f>VLOOKUP(A2,Kickstarter!B:P,15,FALSE)</f>
        <v>51.79</v>
      </c>
      <c r="F2">
        <f>VLOOKUP(A2,Kickstarter!B:P, 11,FALSE)</f>
        <v>39</v>
      </c>
    </row>
    <row r="3" spans="1:6" x14ac:dyDescent="0.25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E3">
        <f>VLOOKUP(A3,Kickstarter!B:P,15,FALSE)</f>
        <v>36.07</v>
      </c>
      <c r="F3">
        <f>VLOOKUP(A3,Kickstarter!B:P, 11,FALSE)</f>
        <v>56</v>
      </c>
    </row>
    <row r="4" spans="1:6" x14ac:dyDescent="0.25">
      <c r="A4" t="s">
        <v>8383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E4">
        <f>VLOOKUP(A4,Kickstarter!B:P,15,FALSE)</f>
        <v>33.03</v>
      </c>
      <c r="F4">
        <f>VLOOKUP(A4,Kickstarter!B:P, 11,FALSE)</f>
        <v>78</v>
      </c>
    </row>
    <row r="5" spans="1:6" x14ac:dyDescent="0.25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E5">
        <f>VLOOKUP(A5,Kickstarter!B:P,15,FALSE)</f>
        <v>44.92</v>
      </c>
      <c r="F5">
        <f>VLOOKUP(A5,Kickstarter!B:P, 11,FALSE)</f>
        <v>26</v>
      </c>
    </row>
    <row r="6" spans="1:6" x14ac:dyDescent="0.25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E6">
        <f>VLOOKUP(A6,Kickstarter!B:P,15,FALSE)</f>
        <v>36.61</v>
      </c>
      <c r="F6">
        <f>VLOOKUP(A6,Kickstarter!B:P, 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9A839-308D-4CBF-B2D1-E13579D38943}">
  <dimension ref="A1:F6"/>
  <sheetViews>
    <sheetView workbookViewId="0">
      <selection activeCell="Q14" sqref="Q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8364</v>
      </c>
      <c r="B3" s="10" t="s">
        <v>8358</v>
      </c>
    </row>
    <row r="4" spans="1:6" x14ac:dyDescent="0.2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1" t="s">
        <v>8359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3C93-9768-4414-8B84-5B0A96A93872}">
  <dimension ref="A1:E7"/>
  <sheetViews>
    <sheetView topLeftCell="A4" workbookViewId="0">
      <selection activeCell="F15" sqref="F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8360</v>
      </c>
      <c r="B1" t="s">
        <v>8362</v>
      </c>
    </row>
    <row r="2" spans="1:5" x14ac:dyDescent="0.25">
      <c r="A2" s="10" t="s">
        <v>8222</v>
      </c>
      <c r="B2" t="s">
        <v>8224</v>
      </c>
    </row>
    <row r="4" spans="1:5" x14ac:dyDescent="0.25">
      <c r="A4" s="10" t="s">
        <v>8364</v>
      </c>
      <c r="B4" s="10" t="s">
        <v>8358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1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1" t="s">
        <v>8359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3019-B4F4-4AA5-930D-8E4E57A4DDAB}">
  <dimension ref="A2:F18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8365</v>
      </c>
      <c r="B2" t="s">
        <v>8362</v>
      </c>
    </row>
    <row r="4" spans="1:6" x14ac:dyDescent="0.25">
      <c r="A4" s="10" t="s">
        <v>8364</v>
      </c>
      <c r="B4" s="10" t="s">
        <v>8358</v>
      </c>
    </row>
    <row r="5" spans="1:6" x14ac:dyDescent="0.2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3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3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3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3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3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3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3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3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3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3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3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3" t="s">
        <v>8359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CA412-F4EA-4CE7-A36B-129D4E53D90D}">
  <dimension ref="A1:F18"/>
  <sheetViews>
    <sheetView workbookViewId="0">
      <selection activeCell="A15" sqref="A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8365</v>
      </c>
      <c r="B1" t="s">
        <v>8315</v>
      </c>
    </row>
    <row r="2" spans="1:6" x14ac:dyDescent="0.25">
      <c r="A2" s="10" t="s">
        <v>8380</v>
      </c>
      <c r="B2" t="s">
        <v>8362</v>
      </c>
    </row>
    <row r="4" spans="1:6" x14ac:dyDescent="0.25">
      <c r="A4" s="10" t="s">
        <v>8364</v>
      </c>
      <c r="B4" s="10" t="s">
        <v>8358</v>
      </c>
    </row>
    <row r="5" spans="1:6" x14ac:dyDescent="0.2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8374</v>
      </c>
      <c r="B6" s="9">
        <v>4</v>
      </c>
      <c r="C6" s="9">
        <v>38</v>
      </c>
      <c r="D6" s="9"/>
      <c r="E6" s="9">
        <v>42</v>
      </c>
      <c r="F6" s="9">
        <v>84</v>
      </c>
    </row>
    <row r="7" spans="1:6" x14ac:dyDescent="0.25">
      <c r="A7" s="13" t="s">
        <v>8375</v>
      </c>
      <c r="B7" s="9">
        <v>3</v>
      </c>
      <c r="C7" s="9">
        <v>31</v>
      </c>
      <c r="D7" s="9"/>
      <c r="E7" s="9">
        <v>56</v>
      </c>
      <c r="F7" s="9">
        <v>90</v>
      </c>
    </row>
    <row r="8" spans="1:6" x14ac:dyDescent="0.25">
      <c r="A8" s="13" t="s">
        <v>8376</v>
      </c>
      <c r="B8" s="9">
        <v>7</v>
      </c>
      <c r="C8" s="9">
        <v>34</v>
      </c>
      <c r="D8" s="9">
        <v>10</v>
      </c>
      <c r="E8" s="9">
        <v>63</v>
      </c>
      <c r="F8" s="9">
        <v>114</v>
      </c>
    </row>
    <row r="9" spans="1:6" x14ac:dyDescent="0.25">
      <c r="A9" s="13" t="s">
        <v>8377</v>
      </c>
      <c r="B9" s="9"/>
      <c r="C9" s="9">
        <v>35</v>
      </c>
      <c r="D9" s="9">
        <v>13</v>
      </c>
      <c r="E9" s="9">
        <v>62</v>
      </c>
      <c r="F9" s="9">
        <v>110</v>
      </c>
    </row>
    <row r="10" spans="1:6" x14ac:dyDescent="0.25">
      <c r="A10" s="13" t="s">
        <v>8368</v>
      </c>
      <c r="B10" s="9">
        <v>4</v>
      </c>
      <c r="C10" s="9">
        <v>46</v>
      </c>
      <c r="D10" s="9">
        <v>1</v>
      </c>
      <c r="E10" s="9">
        <v>75</v>
      </c>
      <c r="F10" s="9">
        <v>126</v>
      </c>
    </row>
    <row r="11" spans="1:6" x14ac:dyDescent="0.25">
      <c r="A11" s="13" t="s">
        <v>8378</v>
      </c>
      <c r="B11" s="9">
        <v>3</v>
      </c>
      <c r="C11" s="9">
        <v>45</v>
      </c>
      <c r="D11" s="9"/>
      <c r="E11" s="9">
        <v>101</v>
      </c>
      <c r="F11" s="9">
        <v>149</v>
      </c>
    </row>
    <row r="12" spans="1:6" x14ac:dyDescent="0.25">
      <c r="A12" s="13" t="s">
        <v>8369</v>
      </c>
      <c r="B12" s="9">
        <v>3</v>
      </c>
      <c r="C12" s="9">
        <v>50</v>
      </c>
      <c r="D12" s="9"/>
      <c r="E12" s="9">
        <v>109</v>
      </c>
      <c r="F12" s="9">
        <v>162</v>
      </c>
    </row>
    <row r="13" spans="1:6" x14ac:dyDescent="0.25">
      <c r="A13" s="13" t="s">
        <v>8370</v>
      </c>
      <c r="B13" s="9">
        <v>1</v>
      </c>
      <c r="C13" s="9">
        <v>51</v>
      </c>
      <c r="D13" s="9"/>
      <c r="E13" s="9">
        <v>94</v>
      </c>
      <c r="F13" s="9">
        <v>146</v>
      </c>
    </row>
    <row r="14" spans="1:6" x14ac:dyDescent="0.25">
      <c r="A14" s="13" t="s">
        <v>8371</v>
      </c>
      <c r="B14" s="9">
        <v>5</v>
      </c>
      <c r="C14" s="9">
        <v>45</v>
      </c>
      <c r="D14" s="9"/>
      <c r="E14" s="9">
        <v>62</v>
      </c>
      <c r="F14" s="9">
        <v>112</v>
      </c>
    </row>
    <row r="15" spans="1:6" x14ac:dyDescent="0.25">
      <c r="A15" s="13" t="s">
        <v>8372</v>
      </c>
      <c r="B15" s="9">
        <v>4</v>
      </c>
      <c r="C15" s="9">
        <v>49</v>
      </c>
      <c r="D15" s="9"/>
      <c r="E15" s="9">
        <v>65</v>
      </c>
      <c r="F15" s="9">
        <v>118</v>
      </c>
    </row>
    <row r="16" spans="1:6" x14ac:dyDescent="0.25">
      <c r="A16" s="13" t="s">
        <v>8373</v>
      </c>
      <c r="B16" s="9">
        <v>1</v>
      </c>
      <c r="C16" s="9">
        <v>38</v>
      </c>
      <c r="D16" s="9"/>
      <c r="E16" s="9">
        <v>58</v>
      </c>
      <c r="F16" s="9">
        <v>97</v>
      </c>
    </row>
    <row r="17" spans="1:6" x14ac:dyDescent="0.25">
      <c r="A17" s="13" t="s">
        <v>8379</v>
      </c>
      <c r="B17" s="9">
        <v>2</v>
      </c>
      <c r="C17" s="9">
        <v>31</v>
      </c>
      <c r="D17" s="9"/>
      <c r="E17" s="9">
        <v>52</v>
      </c>
      <c r="F17" s="9">
        <v>85</v>
      </c>
    </row>
    <row r="18" spans="1:6" x14ac:dyDescent="0.25">
      <c r="A18" s="13" t="s">
        <v>8359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Descriptive Statistics</vt:lpstr>
      <vt:lpstr>Successful US Kickstarters</vt:lpstr>
      <vt:lpstr>Failed US Kickstarters</vt:lpstr>
      <vt:lpstr>Descriptive Statistics Indie</vt:lpstr>
      <vt:lpstr>Successful US Indie</vt:lpstr>
      <vt:lpstr>Failed US Indie</vt:lpstr>
      <vt:lpstr>Descriptive Statistics Wearable</vt:lpstr>
      <vt:lpstr>Successful US Wearable</vt:lpstr>
      <vt:lpstr>Failed US Wearable</vt:lpstr>
      <vt:lpstr>Edinburgh Research</vt:lpstr>
      <vt:lpstr>Category Statistics</vt:lpstr>
      <vt:lpstr>Subcategory Statistics</vt:lpstr>
      <vt:lpstr>Outcomes Based on Created Date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 User</cp:lastModifiedBy>
  <dcterms:created xsi:type="dcterms:W3CDTF">2017-04-20T15:17:24Z</dcterms:created>
  <dcterms:modified xsi:type="dcterms:W3CDTF">2021-03-12T16:23:56Z</dcterms:modified>
</cp:coreProperties>
</file>