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86hug\Desktop\Berechnungen\"/>
    </mc:Choice>
  </mc:AlternateContent>
  <xr:revisionPtr revIDLastSave="0" documentId="13_ncr:1_{E0119A47-85C3-46F0-A0B0-9E128E202DC5}" xr6:coauthVersionLast="36" xr6:coauthVersionMax="36" xr10:uidLastSave="{00000000-0000-0000-0000-000000000000}"/>
  <bookViews>
    <workbookView xWindow="0" yWindow="0" windowWidth="28800" windowHeight="13305" xr2:uid="{1657223A-920A-47DF-9468-0571F3A2A82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L30" i="1"/>
  <c r="L29" i="1"/>
  <c r="L27" i="1"/>
  <c r="L28" i="1"/>
  <c r="L24" i="1"/>
  <c r="L26" i="1"/>
  <c r="L25" i="1"/>
</calcChain>
</file>

<file path=xl/sharedStrings.xml><?xml version="1.0" encoding="utf-8"?>
<sst xmlns="http://schemas.openxmlformats.org/spreadsheetml/2006/main" count="64" uniqueCount="45">
  <si>
    <t>MRG-059-ZM-1-1</t>
  </si>
  <si>
    <t>new vial in use</t>
  </si>
  <si>
    <t>MRG-059-ZM-1</t>
  </si>
  <si>
    <t>MRG-059-ZM-1-2</t>
  </si>
  <si>
    <t>MRG-059-ZM-1-3</t>
  </si>
  <si>
    <t>MRG-059-ZM-1-4</t>
  </si>
  <si>
    <t>MRG-059-ZM-1-5</t>
  </si>
  <si>
    <t>MRG-059-ZM-1-6</t>
  </si>
  <si>
    <t>MRG-059-ZM-1-7</t>
  </si>
  <si>
    <t>MRG-059-ZM-1-8</t>
  </si>
  <si>
    <t>MRG-059-ZM-1-9</t>
  </si>
  <si>
    <t>MRG-059-ZM-1-10</t>
  </si>
  <si>
    <t>MRG-059-ZM-1-11</t>
  </si>
  <si>
    <t>MRG-059-ZM-1-12</t>
  </si>
  <si>
    <t>MRG-059-ZN-5</t>
  </si>
  <si>
    <t>MRG-059-ZN-5-3</t>
  </si>
  <si>
    <t>MRG-059-ZN-5C</t>
  </si>
  <si>
    <t>MRG-059-ZN-5-4</t>
  </si>
  <si>
    <t>MRG-059-ZN-5D</t>
  </si>
  <si>
    <t>MRG-059-ZN-5-5</t>
  </si>
  <si>
    <t>MRG-059-ZN-5E</t>
  </si>
  <si>
    <t>MRG-059-ZN-5-6</t>
  </si>
  <si>
    <t>wrong Na2CO3 stock solution used, MRG-059-ZN-5F</t>
  </si>
  <si>
    <t>MRG-059-ZN-5-7</t>
  </si>
  <si>
    <t>wrong Na2CO3 stock solution used, MRG-059-ZN-5G</t>
  </si>
  <si>
    <t>MRG-059-ZN-5-8</t>
  </si>
  <si>
    <t>MRG-059-ZN-5H</t>
  </si>
  <si>
    <t>MRG-059-ZN-5-9</t>
  </si>
  <si>
    <t>MRG-059-ZN-5I</t>
  </si>
  <si>
    <t>MRG-059-ZO-1-1</t>
  </si>
  <si>
    <t>MRG-059-ZO-1A</t>
  </si>
  <si>
    <t>MRG-059-ZO-1</t>
  </si>
  <si>
    <t>MRG-059-ZO-1-2</t>
  </si>
  <si>
    <t>MRG-059-ZO-1B</t>
  </si>
  <si>
    <t>MRG-059-ZO-1-3</t>
  </si>
  <si>
    <t>MRG-059-ZO-1C</t>
  </si>
  <si>
    <t>max rate</t>
  </si>
  <si>
    <t>max rate y diff</t>
  </si>
  <si>
    <t>Varianz</t>
  </si>
  <si>
    <t>Standart deviation</t>
  </si>
  <si>
    <t>Coefficient of variation</t>
  </si>
  <si>
    <t>Mean</t>
  </si>
  <si>
    <t>Standart error of variation</t>
  </si>
  <si>
    <t>t_95%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</si>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</sst>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 wrapText="1"/>
    </xf>
    <xf numFmtId="16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EA63-8AFB-4BC4-A129-91145CF067AD}">
  <dimension ref="A1:N30"/>
  <sheetViews>
    <sheetView tabSelected="1" workbookViewId="0">
      <selection activeCell="P6" sqref="P6"/>
    </sheetView>
  </sheetViews>
  <sheetFormatPr baseColWidth="10" defaultRowHeight="15" x14ac:dyDescent="0.25"/>
  <cols>
    <col min="10" max="10" width="11.140625" bestFit="1" customWidth="1"/>
    <col min="11" max="11" width="24.140625" bestFit="1" customWidth="1"/>
  </cols>
  <sheetData>
    <row r="1" spans="1:14" x14ac:dyDescent="0.25">
      <c r="K1" t="s">
        <v>36</v>
      </c>
      <c r="L1" t="s">
        <v>37</v>
      </c>
    </row>
    <row r="2" spans="1:14" ht="30" x14ac:dyDescent="0.25">
      <c r="A2" s="1">
        <v>171</v>
      </c>
      <c r="B2" s="1" t="s">
        <v>0</v>
      </c>
      <c r="C2" s="1">
        <v>664</v>
      </c>
      <c r="D2" s="1">
        <v>1.0000000000000001E-5</v>
      </c>
      <c r="E2" s="1">
        <v>6.0000000000000001E-3</v>
      </c>
      <c r="F2" s="1">
        <v>0.1</v>
      </c>
      <c r="G2" s="1">
        <v>9.6</v>
      </c>
      <c r="H2" s="1">
        <v>4</v>
      </c>
      <c r="I2" s="1">
        <v>1.4460000000000001E-2</v>
      </c>
      <c r="J2" s="1" t="s">
        <v>1</v>
      </c>
      <c r="K2" s="1">
        <v>2.3652932948155998</v>
      </c>
      <c r="L2" s="1">
        <v>2.8205370285451599</v>
      </c>
      <c r="M2" s="1">
        <v>0.13971474248372501</v>
      </c>
      <c r="N2" s="1" t="s">
        <v>2</v>
      </c>
    </row>
    <row r="3" spans="1:14" ht="30" x14ac:dyDescent="0.25">
      <c r="A3" s="1">
        <v>172</v>
      </c>
      <c r="B3" s="1" t="s">
        <v>3</v>
      </c>
      <c r="C3" s="1">
        <v>664</v>
      </c>
      <c r="D3" s="1">
        <v>1.0000000000000001E-5</v>
      </c>
      <c r="E3" s="1">
        <v>6.0000000000000001E-3</v>
      </c>
      <c r="F3" s="1">
        <v>0.1</v>
      </c>
      <c r="G3" s="1">
        <v>9.6</v>
      </c>
      <c r="H3" s="1">
        <v>4</v>
      </c>
      <c r="I3" s="1">
        <v>1.4120000000000001E-2</v>
      </c>
      <c r="J3" s="1"/>
      <c r="K3" s="1">
        <v>2.1851079498899701</v>
      </c>
      <c r="L3" s="1">
        <v>2.3791505579163101</v>
      </c>
      <c r="M3" s="1">
        <v>0.12933952871169599</v>
      </c>
      <c r="N3" s="1" t="s">
        <v>2</v>
      </c>
    </row>
    <row r="4" spans="1:14" ht="30" x14ac:dyDescent="0.25">
      <c r="A4" s="1">
        <v>173</v>
      </c>
      <c r="B4" s="1" t="s">
        <v>4</v>
      </c>
      <c r="C4" s="1">
        <v>664</v>
      </c>
      <c r="D4" s="1">
        <v>1.0000000000000001E-5</v>
      </c>
      <c r="E4" s="1">
        <v>6.0000000000000001E-3</v>
      </c>
      <c r="F4" s="1">
        <v>0.1</v>
      </c>
      <c r="G4" s="1">
        <v>9.6</v>
      </c>
      <c r="H4" s="1">
        <v>4</v>
      </c>
      <c r="I4" s="1">
        <v>1.439E-2</v>
      </c>
      <c r="J4" s="1"/>
      <c r="K4" s="1">
        <v>2.2725647849074</v>
      </c>
      <c r="L4" s="1">
        <v>2.58412137824345</v>
      </c>
      <c r="M4" s="1">
        <v>2.5885479054904401E-3</v>
      </c>
      <c r="N4" s="1" t="s">
        <v>2</v>
      </c>
    </row>
    <row r="5" spans="1:14" ht="30" x14ac:dyDescent="0.25">
      <c r="A5" s="1">
        <v>174</v>
      </c>
      <c r="B5" s="1" t="s">
        <v>5</v>
      </c>
      <c r="C5" s="1">
        <v>664</v>
      </c>
      <c r="D5" s="1">
        <v>1.0000000000000001E-5</v>
      </c>
      <c r="E5" s="1">
        <v>6.0000000000000001E-3</v>
      </c>
      <c r="F5" s="1">
        <v>0.1</v>
      </c>
      <c r="G5" s="1">
        <v>9.6</v>
      </c>
      <c r="H5" s="1">
        <v>4</v>
      </c>
      <c r="I5" s="1">
        <v>1.393E-2</v>
      </c>
      <c r="J5" s="1"/>
      <c r="K5" s="1">
        <v>2.1412140483933202</v>
      </c>
      <c r="L5" s="1">
        <v>2.5280631471439099</v>
      </c>
      <c r="M5" s="1">
        <v>2.5714033561775101E-3</v>
      </c>
      <c r="N5" s="1" t="s">
        <v>2</v>
      </c>
    </row>
    <row r="6" spans="1:14" ht="30" x14ac:dyDescent="0.25">
      <c r="A6" s="1">
        <v>175</v>
      </c>
      <c r="B6" s="1" t="s">
        <v>6</v>
      </c>
      <c r="C6" s="1">
        <v>664</v>
      </c>
      <c r="D6" s="1">
        <v>1.0000000000000001E-5</v>
      </c>
      <c r="E6" s="1">
        <v>6.0000000000000001E-3</v>
      </c>
      <c r="F6" s="1">
        <v>0.1</v>
      </c>
      <c r="G6" s="1">
        <v>9.6</v>
      </c>
      <c r="H6" s="1">
        <v>4</v>
      </c>
      <c r="I6" s="1">
        <v>1.3480000000000001E-2</v>
      </c>
      <c r="J6" s="1"/>
      <c r="K6" s="1">
        <v>2.2246024714841499</v>
      </c>
      <c r="L6" s="1">
        <v>2.3847205388825801</v>
      </c>
      <c r="M6" s="1">
        <v>2.5552341758758E-3</v>
      </c>
      <c r="N6" s="1" t="s">
        <v>2</v>
      </c>
    </row>
    <row r="7" spans="1:14" ht="30" x14ac:dyDescent="0.25">
      <c r="A7" s="1">
        <v>176</v>
      </c>
      <c r="B7" s="1" t="s">
        <v>7</v>
      </c>
      <c r="C7" s="1">
        <v>664</v>
      </c>
      <c r="D7" s="1">
        <v>1.0000000000000001E-5</v>
      </c>
      <c r="E7" s="1">
        <v>6.0000000000000001E-3</v>
      </c>
      <c r="F7" s="1">
        <v>0.1</v>
      </c>
      <c r="G7" s="1">
        <v>9.6</v>
      </c>
      <c r="H7" s="1">
        <v>4</v>
      </c>
      <c r="I7" s="1">
        <v>1.3429999999999999E-2</v>
      </c>
      <c r="J7" s="1"/>
      <c r="K7" s="1">
        <v>2.29268621898217</v>
      </c>
      <c r="L7" s="1">
        <v>2.5934976740078399</v>
      </c>
      <c r="M7" s="1">
        <v>0.13962777729926301</v>
      </c>
      <c r="N7" s="1" t="s">
        <v>2</v>
      </c>
    </row>
    <row r="8" spans="1:14" ht="30" x14ac:dyDescent="0.25">
      <c r="A8" s="1">
        <v>177</v>
      </c>
      <c r="B8" s="1" t="s">
        <v>8</v>
      </c>
      <c r="C8" s="1">
        <v>664</v>
      </c>
      <c r="D8" s="1">
        <v>1.0000000000000001E-5</v>
      </c>
      <c r="E8" s="1">
        <v>6.0000000000000001E-3</v>
      </c>
      <c r="F8" s="1">
        <v>0.1</v>
      </c>
      <c r="G8" s="1">
        <v>9.6</v>
      </c>
      <c r="H8" s="1">
        <v>4</v>
      </c>
      <c r="I8" s="1">
        <v>1.3350000000000001E-2</v>
      </c>
      <c r="J8" s="1"/>
      <c r="K8" s="1">
        <v>2.2611372606134301</v>
      </c>
      <c r="L8" s="1">
        <v>2.6292487641618401</v>
      </c>
      <c r="M8" s="1">
        <v>0.163854521710106</v>
      </c>
      <c r="N8" s="1" t="s">
        <v>2</v>
      </c>
    </row>
    <row r="9" spans="1:14" ht="30" x14ac:dyDescent="0.25">
      <c r="A9" s="1">
        <v>178</v>
      </c>
      <c r="B9" s="1" t="s">
        <v>9</v>
      </c>
      <c r="C9" s="1">
        <v>664</v>
      </c>
      <c r="D9" s="1">
        <v>1.0000000000000001E-5</v>
      </c>
      <c r="E9" s="1">
        <v>6.0000000000000001E-3</v>
      </c>
      <c r="F9" s="1">
        <v>0.1</v>
      </c>
      <c r="G9" s="1">
        <v>9.6</v>
      </c>
      <c r="H9" s="1">
        <v>4</v>
      </c>
      <c r="I9" s="1">
        <v>1.358E-2</v>
      </c>
      <c r="J9" s="1"/>
      <c r="K9" s="1">
        <v>2.36258497099915</v>
      </c>
      <c r="L9" s="1">
        <v>2.7670854697932201</v>
      </c>
      <c r="M9" s="1">
        <v>0.174583750858572</v>
      </c>
      <c r="N9" s="1" t="s">
        <v>2</v>
      </c>
    </row>
    <row r="10" spans="1:14" ht="30" x14ac:dyDescent="0.25">
      <c r="A10" s="1">
        <v>179</v>
      </c>
      <c r="B10" s="1" t="s">
        <v>10</v>
      </c>
      <c r="C10" s="1">
        <v>664</v>
      </c>
      <c r="D10" s="1">
        <v>1.0000000000000001E-5</v>
      </c>
      <c r="E10" s="1">
        <v>6.0000000000000001E-3</v>
      </c>
      <c r="F10" s="1">
        <v>0.1</v>
      </c>
      <c r="G10" s="1">
        <v>9.6</v>
      </c>
      <c r="H10" s="1">
        <v>4</v>
      </c>
      <c r="I10" s="1">
        <v>1.3599999999999999E-2</v>
      </c>
      <c r="J10" s="1"/>
      <c r="K10" s="1">
        <v>2.22166695088141</v>
      </c>
      <c r="L10" s="1">
        <v>2.4979461426776002</v>
      </c>
      <c r="M10" s="1">
        <v>2.6444330603764099E-3</v>
      </c>
      <c r="N10" s="1" t="s">
        <v>2</v>
      </c>
    </row>
    <row r="11" spans="1:14" ht="30" x14ac:dyDescent="0.25">
      <c r="A11" s="1">
        <v>180</v>
      </c>
      <c r="B11" s="1" t="s">
        <v>11</v>
      </c>
      <c r="C11" s="1">
        <v>664</v>
      </c>
      <c r="D11" s="1">
        <v>1.0000000000000001E-5</v>
      </c>
      <c r="E11" s="1">
        <v>6.0000000000000001E-3</v>
      </c>
      <c r="F11" s="1">
        <v>0.1</v>
      </c>
      <c r="G11" s="1">
        <v>9.6</v>
      </c>
      <c r="H11" s="1">
        <v>4</v>
      </c>
      <c r="I11" s="1">
        <v>1.447E-2</v>
      </c>
      <c r="J11" s="1"/>
      <c r="K11" s="1">
        <v>2.7092517808249501</v>
      </c>
      <c r="L11" s="1">
        <v>2.9976580602629199</v>
      </c>
      <c r="M11" s="1">
        <v>0.99019442288075099</v>
      </c>
      <c r="N11" s="1" t="s">
        <v>2</v>
      </c>
    </row>
    <row r="12" spans="1:14" ht="30" x14ac:dyDescent="0.25">
      <c r="A12" s="1">
        <v>181</v>
      </c>
      <c r="B12" s="1" t="s">
        <v>12</v>
      </c>
      <c r="C12" s="1">
        <v>664</v>
      </c>
      <c r="D12" s="1">
        <v>1.0000000000000001E-5</v>
      </c>
      <c r="E12" s="1">
        <v>6.0000000000000001E-3</v>
      </c>
      <c r="F12" s="1">
        <v>0.1</v>
      </c>
      <c r="G12" s="1">
        <v>9.6</v>
      </c>
      <c r="H12" s="1">
        <v>4</v>
      </c>
      <c r="I12" s="1">
        <v>1.418E-2</v>
      </c>
      <c r="J12" s="1"/>
      <c r="K12" s="1">
        <v>2.6639976498723601</v>
      </c>
      <c r="L12" s="1">
        <v>3.09343978548132</v>
      </c>
      <c r="M12" s="1">
        <v>2.6411368683441701E-3</v>
      </c>
      <c r="N12" s="1" t="s">
        <v>2</v>
      </c>
    </row>
    <row r="13" spans="1:14" ht="30" x14ac:dyDescent="0.25">
      <c r="A13" s="1">
        <v>182</v>
      </c>
      <c r="B13" s="1" t="s">
        <v>13</v>
      </c>
      <c r="C13" s="1">
        <v>664</v>
      </c>
      <c r="D13" s="1">
        <v>1.0000000000000001E-5</v>
      </c>
      <c r="E13" s="1">
        <v>6.0000000000000001E-3</v>
      </c>
      <c r="F13" s="1">
        <v>0.1</v>
      </c>
      <c r="G13" s="1">
        <v>9.6</v>
      </c>
      <c r="H13" s="1">
        <v>4</v>
      </c>
      <c r="I13" s="1">
        <v>1.431E-2</v>
      </c>
      <c r="J13" s="1"/>
      <c r="K13" s="1">
        <v>2.7663130388559201</v>
      </c>
      <c r="L13" s="1">
        <v>3.1257030796155099</v>
      </c>
      <c r="M13" s="1">
        <v>2.6296622988772902E-3</v>
      </c>
      <c r="N13" s="1" t="s">
        <v>2</v>
      </c>
    </row>
    <row r="14" spans="1:14" ht="30" x14ac:dyDescent="0.25">
      <c r="A14" s="1">
        <v>193</v>
      </c>
      <c r="B14" s="1" t="s">
        <v>15</v>
      </c>
      <c r="C14" s="1">
        <v>664</v>
      </c>
      <c r="D14" s="1">
        <v>1.0000000000000001E-5</v>
      </c>
      <c r="E14" s="1">
        <v>6.0000000000000001E-3</v>
      </c>
      <c r="F14" s="1">
        <v>0.1</v>
      </c>
      <c r="G14" s="1">
        <v>9.6</v>
      </c>
      <c r="H14" s="1">
        <v>4</v>
      </c>
      <c r="I14" s="1">
        <v>1.409E-2</v>
      </c>
      <c r="J14" s="1" t="s">
        <v>16</v>
      </c>
      <c r="K14" s="1">
        <v>2.88701314147049</v>
      </c>
      <c r="L14" s="1">
        <v>3.2369328713953802</v>
      </c>
      <c r="M14" s="1">
        <v>0.30694727674859501</v>
      </c>
      <c r="N14" s="1" t="s">
        <v>14</v>
      </c>
    </row>
    <row r="15" spans="1:14" ht="30" x14ac:dyDescent="0.25">
      <c r="A15" s="1">
        <v>194</v>
      </c>
      <c r="B15" s="1" t="s">
        <v>17</v>
      </c>
      <c r="C15" s="1">
        <v>664</v>
      </c>
      <c r="D15" s="1">
        <v>1.0000000000000001E-5</v>
      </c>
      <c r="E15" s="1">
        <v>6.0000000000000001E-3</v>
      </c>
      <c r="F15" s="1">
        <v>0.1</v>
      </c>
      <c r="G15" s="1">
        <v>9.6</v>
      </c>
      <c r="H15" s="1">
        <v>4</v>
      </c>
      <c r="I15" s="1">
        <v>1.2290000000000001E-2</v>
      </c>
      <c r="J15" s="1" t="s">
        <v>18</v>
      </c>
      <c r="K15" s="1">
        <v>2.24201459402726</v>
      </c>
      <c r="L15" s="1">
        <v>2.4070964138684801</v>
      </c>
      <c r="M15" s="1">
        <v>2.4108265818442E-3</v>
      </c>
      <c r="N15" s="1" t="s">
        <v>14</v>
      </c>
    </row>
    <row r="16" spans="1:14" ht="30" x14ac:dyDescent="0.25">
      <c r="A16" s="1">
        <v>195</v>
      </c>
      <c r="B16" s="1" t="s">
        <v>19</v>
      </c>
      <c r="C16" s="1">
        <v>664</v>
      </c>
      <c r="D16" s="1">
        <v>1.0000000000000001E-5</v>
      </c>
      <c r="E16" s="1">
        <v>6.0000000000000001E-3</v>
      </c>
      <c r="F16" s="1">
        <v>0.1</v>
      </c>
      <c r="G16" s="1">
        <v>9.6</v>
      </c>
      <c r="H16" s="1">
        <v>4</v>
      </c>
      <c r="I16" s="1">
        <v>1.4250000000000001E-2</v>
      </c>
      <c r="J16" s="1" t="s">
        <v>20</v>
      </c>
      <c r="K16" s="1">
        <v>2.4344839694706102</v>
      </c>
      <c r="L16" s="1">
        <v>2.8091208224496498</v>
      </c>
      <c r="M16" s="1">
        <v>2.6896755086295901E-3</v>
      </c>
      <c r="N16" s="1" t="s">
        <v>14</v>
      </c>
    </row>
    <row r="17" spans="1:14" ht="90" x14ac:dyDescent="0.25">
      <c r="A17" s="1">
        <v>196</v>
      </c>
      <c r="B17" s="1" t="s">
        <v>21</v>
      </c>
      <c r="C17" s="1">
        <v>664</v>
      </c>
      <c r="D17" s="1">
        <v>1.0000000000000001E-5</v>
      </c>
      <c r="E17" s="1">
        <v>6.0000000000000001E-3</v>
      </c>
      <c r="F17" s="1"/>
      <c r="G17" s="1"/>
      <c r="H17" s="1">
        <v>4</v>
      </c>
      <c r="I17" s="1">
        <v>1.636E-2</v>
      </c>
      <c r="J17" s="1" t="s">
        <v>22</v>
      </c>
      <c r="K17" s="1">
        <v>2.7017133633434001</v>
      </c>
      <c r="L17" s="1">
        <v>2.9026728205040899</v>
      </c>
      <c r="M17" s="1">
        <v>0.997280036715261</v>
      </c>
      <c r="N17" s="1" t="s">
        <v>14</v>
      </c>
    </row>
    <row r="18" spans="1:14" ht="90" x14ac:dyDescent="0.25">
      <c r="A18" s="1">
        <v>197</v>
      </c>
      <c r="B18" s="1" t="s">
        <v>23</v>
      </c>
      <c r="C18" s="1">
        <v>664</v>
      </c>
      <c r="D18" s="1">
        <v>1.0000000000000001E-5</v>
      </c>
      <c r="E18" s="1">
        <v>6.0000000000000001E-3</v>
      </c>
      <c r="F18" s="1"/>
      <c r="G18" s="1"/>
      <c r="H18" s="1">
        <v>4</v>
      </c>
      <c r="I18" s="1">
        <v>1.643E-2</v>
      </c>
      <c r="J18" s="1" t="s">
        <v>24</v>
      </c>
      <c r="K18" s="1">
        <v>2.84521389686389</v>
      </c>
      <c r="L18" s="1">
        <v>3.2045976400612401</v>
      </c>
      <c r="M18" s="1">
        <v>0.99378179646434395</v>
      </c>
      <c r="N18" s="1" t="s">
        <v>14</v>
      </c>
    </row>
    <row r="19" spans="1:14" ht="30" x14ac:dyDescent="0.25">
      <c r="A19" s="1">
        <v>198</v>
      </c>
      <c r="B19" s="1" t="s">
        <v>25</v>
      </c>
      <c r="C19" s="1">
        <v>664</v>
      </c>
      <c r="D19" s="1">
        <v>1.0000000000000001E-5</v>
      </c>
      <c r="E19" s="1">
        <v>6.0000000000000001E-3</v>
      </c>
      <c r="F19" s="1">
        <v>0.1</v>
      </c>
      <c r="G19" s="1">
        <v>9.6</v>
      </c>
      <c r="H19" s="1">
        <v>4</v>
      </c>
      <c r="I19" s="1">
        <v>1.35E-2</v>
      </c>
      <c r="J19" s="1" t="s">
        <v>26</v>
      </c>
      <c r="K19" s="1">
        <v>2.4562319848597198</v>
      </c>
      <c r="L19" s="1">
        <v>2.6997712503670699</v>
      </c>
      <c r="M19" s="1">
        <v>0.16205546219749001</v>
      </c>
      <c r="N19" s="1" t="s">
        <v>14</v>
      </c>
    </row>
    <row r="20" spans="1:14" ht="30" x14ac:dyDescent="0.25">
      <c r="A20" s="1">
        <v>199</v>
      </c>
      <c r="B20" s="1" t="s">
        <v>27</v>
      </c>
      <c r="C20" s="1">
        <v>664</v>
      </c>
      <c r="D20" s="1">
        <v>1.0000000000000001E-5</v>
      </c>
      <c r="E20" s="1">
        <v>6.0000000000000001E-3</v>
      </c>
      <c r="F20" s="1">
        <v>0.1</v>
      </c>
      <c r="G20" s="1">
        <v>9.6</v>
      </c>
      <c r="H20" s="1">
        <v>4</v>
      </c>
      <c r="I20" s="1">
        <v>1.252E-2</v>
      </c>
      <c r="J20" s="1" t="s">
        <v>28</v>
      </c>
      <c r="K20" s="1">
        <v>2.3611141369322199</v>
      </c>
      <c r="L20" s="1">
        <v>2.50289911752933</v>
      </c>
      <c r="M20" s="1">
        <v>0.14651577909897601</v>
      </c>
      <c r="N20" s="1" t="s">
        <v>14</v>
      </c>
    </row>
    <row r="21" spans="1:14" ht="30" x14ac:dyDescent="0.25">
      <c r="A21" s="1">
        <v>231</v>
      </c>
      <c r="B21" s="1" t="s">
        <v>29</v>
      </c>
      <c r="C21" s="1">
        <v>664</v>
      </c>
      <c r="D21" s="1">
        <v>1.0000000000000001E-5</v>
      </c>
      <c r="E21" s="1">
        <v>6.0000000000000001E-3</v>
      </c>
      <c r="F21" s="1">
        <v>0.1</v>
      </c>
      <c r="G21" s="1">
        <v>9.6</v>
      </c>
      <c r="H21" s="1">
        <v>4</v>
      </c>
      <c r="I21" s="1">
        <v>1.3310000000000001E-2</v>
      </c>
      <c r="J21" s="1" t="s">
        <v>30</v>
      </c>
      <c r="K21" s="1">
        <v>2.5743296970765202</v>
      </c>
      <c r="L21" s="1">
        <v>2.7299584220916602</v>
      </c>
      <c r="M21" s="1">
        <v>2.6997064516199902E-3</v>
      </c>
      <c r="N21" s="1" t="s">
        <v>31</v>
      </c>
    </row>
    <row r="22" spans="1:14" ht="30" x14ac:dyDescent="0.25">
      <c r="A22" s="1">
        <v>232</v>
      </c>
      <c r="B22" s="1" t="s">
        <v>32</v>
      </c>
      <c r="C22" s="1">
        <v>664</v>
      </c>
      <c r="D22" s="1">
        <v>1.0000000000000001E-5</v>
      </c>
      <c r="E22" s="1">
        <v>6.0000000000000001E-3</v>
      </c>
      <c r="F22" s="1">
        <v>0.1</v>
      </c>
      <c r="G22" s="1">
        <v>9.6</v>
      </c>
      <c r="H22" s="1">
        <v>4</v>
      </c>
      <c r="I22" s="1">
        <v>1.294E-2</v>
      </c>
      <c r="J22" s="1" t="s">
        <v>33</v>
      </c>
      <c r="K22" s="1">
        <v>2.42669475479715</v>
      </c>
      <c r="L22" s="1">
        <v>2.69116299992527</v>
      </c>
      <c r="M22" s="1">
        <v>0.108444523423087</v>
      </c>
      <c r="N22" s="1" t="s">
        <v>31</v>
      </c>
    </row>
    <row r="23" spans="1:14" ht="30" x14ac:dyDescent="0.25">
      <c r="A23" s="1">
        <v>233</v>
      </c>
      <c r="B23" s="1" t="s">
        <v>34</v>
      </c>
      <c r="C23" s="1">
        <v>664</v>
      </c>
      <c r="D23" s="1">
        <v>1.0000000000000001E-5</v>
      </c>
      <c r="E23" s="1">
        <v>6.0000000000000001E-3</v>
      </c>
      <c r="F23" s="1">
        <v>0.1</v>
      </c>
      <c r="G23" s="1">
        <v>9.6</v>
      </c>
      <c r="H23" s="1">
        <v>4</v>
      </c>
      <c r="I23" s="1">
        <v>1.18E-2</v>
      </c>
      <c r="J23" s="1" t="s">
        <v>35</v>
      </c>
      <c r="K23" s="1">
        <v>2.2115799321326</v>
      </c>
      <c r="L23" s="1">
        <v>2.5026588021995799</v>
      </c>
      <c r="M23" s="1">
        <v>8.9986901029834906E-2</v>
      </c>
      <c r="N23" s="1" t="s">
        <v>31</v>
      </c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 t="s">
        <v>41</v>
      </c>
      <c r="L24" s="1">
        <f>AVERAGE(L2:L23)</f>
        <v>2.7312746721419732</v>
      </c>
      <c r="M24" s="1"/>
      <c r="N24" s="1"/>
    </row>
    <row r="25" spans="1:14" x14ac:dyDescent="0.25">
      <c r="K25" t="s">
        <v>38</v>
      </c>
      <c r="L25">
        <f>_xlfn.VAR.S(L2:L23)</f>
        <v>7.0719013609934447E-2</v>
      </c>
    </row>
    <row r="26" spans="1:14" x14ac:dyDescent="0.25">
      <c r="K26" t="s">
        <v>39</v>
      </c>
      <c r="L26">
        <f>_xlfn.STDEV.S(L2:L23)</f>
        <v>0.26593046762252431</v>
      </c>
    </row>
    <row r="27" spans="1:14" x14ac:dyDescent="0.25">
      <c r="K27" t="s">
        <v>40</v>
      </c>
      <c r="L27">
        <f>L26/L24</f>
        <v>9.7364966744253212E-2</v>
      </c>
      <c r="M27" s="2">
        <f>L27</f>
        <v>9.7364966744253212E-2</v>
      </c>
    </row>
    <row r="28" spans="1:14" x14ac:dyDescent="0.25">
      <c r="K28" t="s">
        <v>42</v>
      </c>
      <c r="L28">
        <f>L26/SQRT(COUNT(L2:L23))</f>
        <v>5.6696566197904648E-2</v>
      </c>
    </row>
    <row r="29" spans="1:14" x14ac:dyDescent="0.25">
      <c r="K29" t="s">
        <v>43</v>
      </c>
      <c r="L29">
        <f>_xlfn.T.INV.2T(0.05,COUNT(L2:L23)-1)</f>
        <v>2.07961384472768</v>
      </c>
    </row>
    <row r="30" spans="1:14" x14ac:dyDescent="0.25">
      <c r="K30" t="s">
        <v>44</v>
      </c>
      <c r="L30">
        <f>L29*L28</f>
        <v>0.11790696401368191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h 1 B q W u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C H U G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1 B q W i i K R 7 g O A A A A E Q A A A B M A H A B G b 3 J t d W x h c y 9 T Z W N 0 a W 9 u M S 5 t I K I Y A C i g F A A A A A A A A A A A A A A A A A A A A A A A A A A A A C t O T S 7 J z M 9 T C I b Q h t Y A U E s B A i 0 A F A A C A A g A h 1 B q W u j 0 v C S m A A A A 9 w A A A B I A A A A A A A A A A A A A A A A A A A A A A E N v b m Z p Z y 9 Q Y W N r Y W d l L n h t b F B L A Q I t A B Q A A g A I A I d Q a l o P y u m r p A A A A O k A A A A T A A A A A A A A A A A A A A A A A P I A A A B b Q 2 9 u d G V u d F 9 U e X B l c 1 0 u e G 1 s U E s B A i 0 A F A A C A A g A h 1 B q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e / B U u r t a F L g R U g x F p / b 7 k A A A A A A g A A A A A A E G Y A A A A B A A A g A A A A m r n M e y K d v b 1 m g 6 I p v 0 A C H b q J O 2 L X m z C s V p F 6 6 x s 7 i N o A A A A A D o A A A A A C A A A g A A A A R w Z C h H y n K k v 4 q J I t 3 C F k D G P A s 5 W n x 4 u B g u f t L 5 j n A e t Q A A A A G K d V D W w Q A 8 A Y r 6 9 N F 5 p Q X S L b E f 1 I U O Z S N E T A 0 7 1 4 U s z 5 9 J U V L v Y J 9 b 4 A o P W y r Q 4 p m k Q e E o R l L + n x a + E / o 6 2 9 G T w b 1 Z 2 8 e a A X 8 c y O b Z i + j Y h A A A A A a X O 7 + g U K x W I 5 V M q W p C 8 V V L 2 G C c b Z E i E l C c A H h 5 W J I C w B Q X i V o R S T X s c c / m Y p k C v o 0 4 j K s c A G U h L R R 0 i G n o 7 I b w = = < / D a t a M a s h u p > 
</file>

<file path=customXml/itemProps1.xml><?xml version="1.0" encoding="utf-8"?>
<ds:datastoreItem xmlns:ds="http://schemas.openxmlformats.org/officeDocument/2006/customXml" ds:itemID="{E90FE065-7DA5-425F-84F4-05F7B6FFA2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Eith</dc:creator>
  <cp:lastModifiedBy>Alexander Eith</cp:lastModifiedBy>
  <dcterms:created xsi:type="dcterms:W3CDTF">2025-03-10T09:02:20Z</dcterms:created>
  <dcterms:modified xsi:type="dcterms:W3CDTF">2025-04-14T08:06:19Z</dcterms:modified>
</cp:coreProperties>
</file>