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filterPrivacy="1" codeName="DieseArbeitsmappe"/>
  <xr:revisionPtr revIDLastSave="319" documentId="8_{70162D29-A6AA-43DB-A488-47B959CE5473}" xr6:coauthVersionLast="47" xr6:coauthVersionMax="47" xr10:uidLastSave="{C0748B7F-47C3-4662-8693-0E3960819594}"/>
  <bookViews>
    <workbookView xWindow="0" yWindow="0" windowWidth="15360" windowHeight="7545" xr2:uid="{00000000-000D-0000-FFFF-FFFF00000000}"/>
  </bookViews>
  <sheets>
    <sheet name="Dilutor 1" sheetId="1" r:id="rId1"/>
    <sheet name="Dilutor 2" sheetId="3" r:id="rId2"/>
    <sheet name="Dilutor 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3" l="1"/>
  <c r="O23" i="3" s="1"/>
  <c r="N55" i="4"/>
  <c r="O55" i="4" s="1"/>
  <c r="Q55" i="4" s="1"/>
  <c r="R55" i="4" s="1"/>
  <c r="K55" i="4"/>
  <c r="J55" i="4"/>
  <c r="N54" i="4"/>
  <c r="O54" i="4" s="1"/>
  <c r="Q54" i="4" s="1"/>
  <c r="R54" i="4" s="1"/>
  <c r="K54" i="4"/>
  <c r="J54" i="4"/>
  <c r="N53" i="4"/>
  <c r="O53" i="4" s="1"/>
  <c r="Q53" i="4" s="1"/>
  <c r="R53" i="4" s="1"/>
  <c r="K53" i="4"/>
  <c r="J53" i="4"/>
  <c r="N51" i="4"/>
  <c r="O51" i="4" s="1"/>
  <c r="Q51" i="4" s="1"/>
  <c r="R51" i="4" s="1"/>
  <c r="K51" i="4"/>
  <c r="J51" i="4"/>
  <c r="N50" i="4"/>
  <c r="O50" i="4" s="1"/>
  <c r="Q50" i="4" s="1"/>
  <c r="R50" i="4" s="1"/>
  <c r="K50" i="4"/>
  <c r="J50" i="4"/>
  <c r="N49" i="4"/>
  <c r="O49" i="4" s="1"/>
  <c r="Q49" i="4" s="1"/>
  <c r="R49" i="4" s="1"/>
  <c r="K49" i="4"/>
  <c r="J49" i="4"/>
  <c r="N47" i="4"/>
  <c r="O47" i="4" s="1"/>
  <c r="Q47" i="4" s="1"/>
  <c r="R47" i="4" s="1"/>
  <c r="K47" i="4"/>
  <c r="J47" i="4"/>
  <c r="N46" i="4"/>
  <c r="O46" i="4" s="1"/>
  <c r="Q46" i="4" s="1"/>
  <c r="R46" i="4" s="1"/>
  <c r="K46" i="4"/>
  <c r="J46" i="4"/>
  <c r="N45" i="4"/>
  <c r="O45" i="4" s="1"/>
  <c r="Q45" i="4" s="1"/>
  <c r="R45" i="4" s="1"/>
  <c r="K45" i="4"/>
  <c r="J45" i="4"/>
  <c r="N43" i="4"/>
  <c r="O43" i="4" s="1"/>
  <c r="Q43" i="4" s="1"/>
  <c r="R43" i="4" s="1"/>
  <c r="K43" i="4"/>
  <c r="J43" i="4"/>
  <c r="N42" i="4"/>
  <c r="O42" i="4" s="1"/>
  <c r="Q42" i="4" s="1"/>
  <c r="R42" i="4" s="1"/>
  <c r="K42" i="4"/>
  <c r="J42" i="4"/>
  <c r="N41" i="4"/>
  <c r="O41" i="4" s="1"/>
  <c r="Q41" i="4" s="1"/>
  <c r="R41" i="4" s="1"/>
  <c r="K41" i="4"/>
  <c r="J41" i="4"/>
  <c r="N39" i="4"/>
  <c r="O39" i="4" s="1"/>
  <c r="Q39" i="4" s="1"/>
  <c r="R39" i="4" s="1"/>
  <c r="K39" i="4"/>
  <c r="J39" i="4"/>
  <c r="N38" i="4"/>
  <c r="O38" i="4" s="1"/>
  <c r="Q38" i="4" s="1"/>
  <c r="R38" i="4" s="1"/>
  <c r="K38" i="4"/>
  <c r="J38" i="4"/>
  <c r="N37" i="4"/>
  <c r="O37" i="4" s="1"/>
  <c r="Q37" i="4" s="1"/>
  <c r="R37" i="4" s="1"/>
  <c r="K37" i="4"/>
  <c r="J37" i="4"/>
  <c r="N35" i="4"/>
  <c r="O35" i="4" s="1"/>
  <c r="Q35" i="4" s="1"/>
  <c r="R35" i="4" s="1"/>
  <c r="K35" i="4"/>
  <c r="J35" i="4"/>
  <c r="N34" i="4"/>
  <c r="O34" i="4" s="1"/>
  <c r="Q34" i="4" s="1"/>
  <c r="R34" i="4" s="1"/>
  <c r="K34" i="4"/>
  <c r="J34" i="4"/>
  <c r="N33" i="4"/>
  <c r="O33" i="4" s="1"/>
  <c r="Q33" i="4" s="1"/>
  <c r="R33" i="4" s="1"/>
  <c r="K33" i="4"/>
  <c r="J33" i="4"/>
  <c r="N31" i="4"/>
  <c r="O31" i="4" s="1"/>
  <c r="Q31" i="4" s="1"/>
  <c r="R31" i="4" s="1"/>
  <c r="K31" i="4"/>
  <c r="J31" i="4"/>
  <c r="N30" i="4"/>
  <c r="O30" i="4" s="1"/>
  <c r="Q30" i="4" s="1"/>
  <c r="R30" i="4" s="1"/>
  <c r="K30" i="4"/>
  <c r="J30" i="4"/>
  <c r="N29" i="4"/>
  <c r="O29" i="4" s="1"/>
  <c r="Q29" i="4" s="1"/>
  <c r="R29" i="4" s="1"/>
  <c r="K29" i="4"/>
  <c r="J29" i="4"/>
  <c r="J10" i="4"/>
  <c r="J11" i="4"/>
  <c r="J13" i="4"/>
  <c r="J14" i="4"/>
  <c r="J15" i="4"/>
  <c r="J17" i="4"/>
  <c r="J18" i="4"/>
  <c r="J19" i="4"/>
  <c r="J21" i="4"/>
  <c r="J22" i="4"/>
  <c r="J23" i="4"/>
  <c r="J25" i="4"/>
  <c r="J26" i="4"/>
  <c r="J27" i="4"/>
  <c r="J9" i="4"/>
  <c r="J9" i="3"/>
  <c r="J10" i="3"/>
  <c r="J12" i="3"/>
  <c r="J13" i="3"/>
  <c r="J14" i="3"/>
  <c r="J16" i="3"/>
  <c r="J17" i="3"/>
  <c r="J18" i="3"/>
  <c r="J20" i="3"/>
  <c r="J21" i="3"/>
  <c r="J22" i="3"/>
  <c r="J24" i="3"/>
  <c r="J25" i="3"/>
  <c r="J26" i="3"/>
  <c r="J28" i="3"/>
  <c r="J29" i="3"/>
  <c r="J30" i="3"/>
  <c r="J32" i="3"/>
  <c r="J33" i="3"/>
  <c r="J34" i="3"/>
  <c r="J36" i="3"/>
  <c r="J37" i="3"/>
  <c r="J38" i="3"/>
  <c r="J8" i="3"/>
  <c r="J9" i="1"/>
  <c r="J10" i="1"/>
  <c r="J12" i="1"/>
  <c r="J13" i="1"/>
  <c r="J14" i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8" i="1"/>
  <c r="N27" i="4"/>
  <c r="O27" i="4" s="1"/>
  <c r="Q27" i="4" s="1"/>
  <c r="R27" i="4" s="1"/>
  <c r="K27" i="4"/>
  <c r="N26" i="4"/>
  <c r="O26" i="4" s="1"/>
  <c r="Q26" i="4" s="1"/>
  <c r="R26" i="4" s="1"/>
  <c r="K26" i="4"/>
  <c r="N25" i="4"/>
  <c r="O25" i="4" s="1"/>
  <c r="Q25" i="4" s="1"/>
  <c r="R25" i="4" s="1"/>
  <c r="K25" i="4"/>
  <c r="N23" i="4"/>
  <c r="O23" i="4" s="1"/>
  <c r="Q23" i="4" s="1"/>
  <c r="R23" i="4" s="1"/>
  <c r="K23" i="4"/>
  <c r="N22" i="4"/>
  <c r="O22" i="4" s="1"/>
  <c r="Q22" i="4" s="1"/>
  <c r="R22" i="4" s="1"/>
  <c r="K22" i="4"/>
  <c r="N21" i="4"/>
  <c r="O21" i="4" s="1"/>
  <c r="Q21" i="4" s="1"/>
  <c r="R21" i="4" s="1"/>
  <c r="K21" i="4"/>
  <c r="N19" i="4"/>
  <c r="O19" i="4" s="1"/>
  <c r="Q19" i="4" s="1"/>
  <c r="R19" i="4" s="1"/>
  <c r="K19" i="4"/>
  <c r="N18" i="4"/>
  <c r="O18" i="4" s="1"/>
  <c r="Q18" i="4" s="1"/>
  <c r="R18" i="4" s="1"/>
  <c r="K18" i="4"/>
  <c r="N17" i="4"/>
  <c r="O17" i="4" s="1"/>
  <c r="Q17" i="4" s="1"/>
  <c r="R17" i="4" s="1"/>
  <c r="K17" i="4"/>
  <c r="N15" i="4"/>
  <c r="O15" i="4" s="1"/>
  <c r="Q15" i="4" s="1"/>
  <c r="R15" i="4" s="1"/>
  <c r="K15" i="4"/>
  <c r="N14" i="4"/>
  <c r="O14" i="4" s="1"/>
  <c r="Q14" i="4" s="1"/>
  <c r="R14" i="4" s="1"/>
  <c r="K14" i="4"/>
  <c r="N13" i="4"/>
  <c r="O13" i="4" s="1"/>
  <c r="Q13" i="4" s="1"/>
  <c r="R13" i="4" s="1"/>
  <c r="K13" i="4"/>
  <c r="N11" i="4"/>
  <c r="O11" i="4" s="1"/>
  <c r="Q11" i="4" s="1"/>
  <c r="R11" i="4" s="1"/>
  <c r="K11" i="4"/>
  <c r="N10" i="4"/>
  <c r="O10" i="4" s="1"/>
  <c r="Q10" i="4" s="1"/>
  <c r="R10" i="4" s="1"/>
  <c r="K10" i="4"/>
  <c r="N9" i="4"/>
  <c r="O9" i="4" s="1"/>
  <c r="Q9" i="4" s="1"/>
  <c r="R9" i="4" s="1"/>
  <c r="K9" i="4"/>
  <c r="N38" i="3"/>
  <c r="O38" i="3" s="1"/>
  <c r="Q38" i="3" s="1"/>
  <c r="R38" i="3" s="1"/>
  <c r="K38" i="3"/>
  <c r="N37" i="3"/>
  <c r="O37" i="3" s="1"/>
  <c r="Q37" i="3" s="1"/>
  <c r="R37" i="3" s="1"/>
  <c r="K37" i="3"/>
  <c r="N36" i="3"/>
  <c r="O36" i="3" s="1"/>
  <c r="Q36" i="3" s="1"/>
  <c r="R36" i="3" s="1"/>
  <c r="K36" i="3"/>
  <c r="N34" i="3"/>
  <c r="O34" i="3" s="1"/>
  <c r="Q34" i="3" s="1"/>
  <c r="R34" i="3" s="1"/>
  <c r="K34" i="3"/>
  <c r="N33" i="3"/>
  <c r="O33" i="3" s="1"/>
  <c r="Q33" i="3" s="1"/>
  <c r="R33" i="3" s="1"/>
  <c r="K33" i="3"/>
  <c r="N32" i="3"/>
  <c r="O32" i="3" s="1"/>
  <c r="Q32" i="3" s="1"/>
  <c r="R32" i="3" s="1"/>
  <c r="K32" i="3"/>
  <c r="N30" i="3"/>
  <c r="O30" i="3" s="1"/>
  <c r="Q30" i="3" s="1"/>
  <c r="R30" i="3" s="1"/>
  <c r="K30" i="3"/>
  <c r="N29" i="3"/>
  <c r="O29" i="3" s="1"/>
  <c r="Q29" i="3" s="1"/>
  <c r="R29" i="3" s="1"/>
  <c r="K29" i="3"/>
  <c r="N28" i="3"/>
  <c r="O28" i="3" s="1"/>
  <c r="Q28" i="3" s="1"/>
  <c r="R28" i="3" s="1"/>
  <c r="K28" i="3"/>
  <c r="N26" i="3"/>
  <c r="O26" i="3" s="1"/>
  <c r="Q26" i="3" s="1"/>
  <c r="R26" i="3" s="1"/>
  <c r="K26" i="3"/>
  <c r="N25" i="3"/>
  <c r="O25" i="3" s="1"/>
  <c r="Q25" i="3" s="1"/>
  <c r="R25" i="3" s="1"/>
  <c r="K25" i="3"/>
  <c r="N24" i="3"/>
  <c r="O24" i="3" s="1"/>
  <c r="Q24" i="3" s="1"/>
  <c r="R24" i="3" s="1"/>
  <c r="K24" i="3"/>
  <c r="N22" i="3"/>
  <c r="O22" i="3" s="1"/>
  <c r="Q22" i="3" s="1"/>
  <c r="R22" i="3" s="1"/>
  <c r="K22" i="3"/>
  <c r="N21" i="3"/>
  <c r="O21" i="3" s="1"/>
  <c r="Q21" i="3" s="1"/>
  <c r="R21" i="3" s="1"/>
  <c r="K21" i="3"/>
  <c r="N20" i="3"/>
  <c r="O20" i="3" s="1"/>
  <c r="Q20" i="3" s="1"/>
  <c r="R20" i="3" s="1"/>
  <c r="K20" i="3"/>
  <c r="N18" i="3"/>
  <c r="O18" i="3" s="1"/>
  <c r="Q18" i="3" s="1"/>
  <c r="R18" i="3" s="1"/>
  <c r="K18" i="3"/>
  <c r="N17" i="3"/>
  <c r="O17" i="3" s="1"/>
  <c r="Q17" i="3" s="1"/>
  <c r="R17" i="3" s="1"/>
  <c r="K17" i="3"/>
  <c r="N16" i="3"/>
  <c r="O16" i="3" s="1"/>
  <c r="Q16" i="3" s="1"/>
  <c r="R16" i="3" s="1"/>
  <c r="K16" i="3"/>
  <c r="N14" i="3"/>
  <c r="O14" i="3" s="1"/>
  <c r="Q14" i="3" s="1"/>
  <c r="R14" i="3" s="1"/>
  <c r="K14" i="3"/>
  <c r="N13" i="3"/>
  <c r="O13" i="3" s="1"/>
  <c r="Q13" i="3" s="1"/>
  <c r="R13" i="3" s="1"/>
  <c r="K13" i="3"/>
  <c r="N12" i="3"/>
  <c r="O12" i="3" s="1"/>
  <c r="Q12" i="3" s="1"/>
  <c r="R12" i="3" s="1"/>
  <c r="K12" i="3"/>
  <c r="N10" i="3"/>
  <c r="O10" i="3" s="1"/>
  <c r="Q10" i="3" s="1"/>
  <c r="R10" i="3" s="1"/>
  <c r="K10" i="3"/>
  <c r="N9" i="3"/>
  <c r="O9" i="3" s="1"/>
  <c r="Q9" i="3" s="1"/>
  <c r="R9" i="3" s="1"/>
  <c r="K9" i="3"/>
  <c r="N8" i="3"/>
  <c r="O8" i="3" s="1"/>
  <c r="Q8" i="3" s="1"/>
  <c r="R8" i="3" s="1"/>
  <c r="K8" i="3"/>
  <c r="K9" i="1"/>
  <c r="K10" i="1"/>
  <c r="K12" i="1"/>
  <c r="K13" i="1"/>
  <c r="K14" i="1"/>
  <c r="K16" i="1"/>
  <c r="K17" i="1"/>
  <c r="K18" i="1"/>
  <c r="K20" i="1"/>
  <c r="K21" i="1"/>
  <c r="K22" i="1"/>
  <c r="K24" i="1"/>
  <c r="K25" i="1"/>
  <c r="K26" i="1"/>
  <c r="K28" i="1"/>
  <c r="K29" i="1"/>
  <c r="K30" i="1"/>
  <c r="K32" i="1"/>
  <c r="K33" i="1"/>
  <c r="K34" i="1"/>
  <c r="K36" i="1"/>
  <c r="K37" i="1"/>
  <c r="K38" i="1"/>
  <c r="K8" i="1"/>
  <c r="N36" i="1"/>
  <c r="O36" i="1" s="1"/>
  <c r="N37" i="1"/>
  <c r="N38" i="1"/>
  <c r="O38" i="1" s="1"/>
  <c r="Q38" i="1" l="1"/>
  <c r="R38" i="1" s="1"/>
  <c r="O37" i="1"/>
  <c r="Q37" i="1" s="1"/>
  <c r="R37" i="1" s="1"/>
  <c r="Q36" i="1"/>
  <c r="R36" i="1" s="1"/>
  <c r="N34" i="1"/>
  <c r="N33" i="1"/>
  <c r="N32" i="1"/>
  <c r="N30" i="1"/>
  <c r="O30" i="1" s="1"/>
  <c r="Q30" i="1" s="1"/>
  <c r="R30" i="1" s="1"/>
  <c r="N29" i="1"/>
  <c r="O29" i="1" s="1"/>
  <c r="Q29" i="1" s="1"/>
  <c r="R29" i="1" s="1"/>
  <c r="N28" i="1"/>
  <c r="O28" i="1" s="1"/>
  <c r="Q28" i="1" s="1"/>
  <c r="R28" i="1" s="1"/>
  <c r="N26" i="1"/>
  <c r="O26" i="1" s="1"/>
  <c r="Q26" i="1" s="1"/>
  <c r="R26" i="1" s="1"/>
  <c r="N25" i="1"/>
  <c r="O25" i="1" s="1"/>
  <c r="Q25" i="1" s="1"/>
  <c r="R25" i="1" s="1"/>
  <c r="N24" i="1"/>
  <c r="O24" i="1" s="1"/>
  <c r="Q24" i="1" s="1"/>
  <c r="R24" i="1" s="1"/>
  <c r="N22" i="1"/>
  <c r="O22" i="1" s="1"/>
  <c r="Q22" i="1" s="1"/>
  <c r="R22" i="1" s="1"/>
  <c r="N21" i="1"/>
  <c r="O21" i="1" s="1"/>
  <c r="Q21" i="1" s="1"/>
  <c r="R21" i="1" s="1"/>
  <c r="N20" i="1"/>
  <c r="O20" i="1" s="1"/>
  <c r="Q20" i="1" s="1"/>
  <c r="R20" i="1" s="1"/>
  <c r="N18" i="1"/>
  <c r="O18" i="1" s="1"/>
  <c r="Q18" i="1" s="1"/>
  <c r="R18" i="1" s="1"/>
  <c r="N17" i="1"/>
  <c r="O17" i="1" s="1"/>
  <c r="Q17" i="1" s="1"/>
  <c r="R17" i="1" s="1"/>
  <c r="N16" i="1"/>
  <c r="O16" i="1" s="1"/>
  <c r="Q16" i="1" s="1"/>
  <c r="R16" i="1" s="1"/>
  <c r="N14" i="1"/>
  <c r="O14" i="1" s="1"/>
  <c r="Q14" i="1" s="1"/>
  <c r="R14" i="1" s="1"/>
  <c r="N13" i="1"/>
  <c r="O13" i="1" s="1"/>
  <c r="Q13" i="1" s="1"/>
  <c r="R13" i="1" s="1"/>
  <c r="N12" i="1"/>
  <c r="O12" i="1" s="1"/>
  <c r="Q12" i="1" s="1"/>
  <c r="R12" i="1" s="1"/>
  <c r="N10" i="1"/>
  <c r="O10" i="1" s="1"/>
  <c r="Q10" i="1" s="1"/>
  <c r="R10" i="1" s="1"/>
  <c r="N9" i="1"/>
  <c r="O9" i="1" s="1"/>
  <c r="Q9" i="1" s="1"/>
  <c r="R9" i="1" s="1"/>
  <c r="N8" i="1"/>
  <c r="O8" i="1" s="1"/>
  <c r="Q8" i="1" s="1"/>
  <c r="R8" i="1" s="1"/>
  <c r="O34" i="1" l="1"/>
  <c r="Q34" i="1" s="1"/>
  <c r="R34" i="1" s="1"/>
  <c r="O33" i="1"/>
  <c r="Q33" i="1" s="1"/>
  <c r="R33" i="1" s="1"/>
  <c r="O32" i="1"/>
  <c r="Q32" i="1" s="1"/>
  <c r="R32" i="1" s="1"/>
</calcChain>
</file>

<file path=xl/sharedStrings.xml><?xml version="1.0" encoding="utf-8"?>
<sst xmlns="http://schemas.openxmlformats.org/spreadsheetml/2006/main" count="195" uniqueCount="37">
  <si>
    <t>date: 18.06.24</t>
  </si>
  <si>
    <t>SWAVE</t>
  </si>
  <si>
    <t>before: rinsing of tubes with 3 mL inside and outside, in between rinsing after each aspiration (2 mL, 10 mL/min)</t>
  </si>
  <si>
    <t>Dilutor 1</t>
  </si>
  <si>
    <t>Conditions:</t>
  </si>
  <si>
    <t>the needle tip was inside the dispensed volume at the end of the dispensing step --&gt; no drops were taken up with the needle tip</t>
  </si>
  <si>
    <t>number of each volume</t>
  </si>
  <si>
    <t>wanted volume</t>
  </si>
  <si>
    <t>airgap volume</t>
  </si>
  <si>
    <t>extra volume</t>
  </si>
  <si>
    <t>draw speed (aspiration and dispensing)</t>
  </si>
  <si>
    <t>equilibration time (aspiration and dispensing =)</t>
  </si>
  <si>
    <t>multiple aspirations</t>
  </si>
  <si>
    <t>liquid</t>
  </si>
  <si>
    <t>rinsing volume (after each transfer (inside and outside volume =)</t>
  </si>
  <si>
    <t>sample name</t>
  </si>
  <si>
    <t>used dilutor (1 mL)</t>
  </si>
  <si>
    <t>mass of vial</t>
  </si>
  <si>
    <t>measured mass</t>
  </si>
  <si>
    <t>mass of sample</t>
  </si>
  <si>
    <t>calculated volume (density of water = 1 g/mL)</t>
  </si>
  <si>
    <t>deviation</t>
  </si>
  <si>
    <t>[mL]</t>
  </si>
  <si>
    <r>
      <t>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L]</t>
    </r>
  </si>
  <si>
    <t>[ml/min]</t>
  </si>
  <si>
    <t>[s]</t>
  </si>
  <si>
    <t>[g]</t>
  </si>
  <si>
    <t>[% of wanted volume]</t>
  </si>
  <si>
    <t>0.05</t>
  </si>
  <si>
    <t>no</t>
  </si>
  <si>
    <t>water</t>
  </si>
  <si>
    <t>two aspirations necessary (first 0.9, then 0.1 mL9</t>
  </si>
  <si>
    <t>before: rinsing of tubes with 3 mL inside and outside, in between rinsing after each aspiration</t>
  </si>
  <si>
    <t>Dilutor 2</t>
  </si>
  <si>
    <t>before: rinsing of tubes with 10 mL inside and outside, in between rinsing after each aspiration (e.g. three aspirations for 3 mL)</t>
  </si>
  <si>
    <t>Dilutor 3</t>
  </si>
  <si>
    <t>used dilutor (10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</si>
</sst>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1" applyNumberFormat="1" applyFont="1"/>
    <xf numFmtId="0" fontId="3" fillId="0" borderId="0" xfId="0" applyFont="1"/>
    <xf numFmtId="1" fontId="0" fillId="0" borderId="0" xfId="1" applyNumberFormat="1" applyFont="1"/>
    <xf numFmtId="0" fontId="3" fillId="0" borderId="0" xfId="0" applyFont="1" applyAlignment="1">
      <alignment horizontal="center"/>
    </xf>
    <xf numFmtId="1" fontId="3" fillId="0" borderId="0" xfId="1" applyNumberFormat="1" applyFont="1"/>
    <xf numFmtId="10" fontId="0" fillId="0" borderId="0" xfId="1" applyNumberFormat="1" applyFont="1"/>
    <xf numFmtId="10" fontId="3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49" fontId="4" fillId="0" borderId="0" xfId="0" applyNumberFormat="1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4" fillId="0" borderId="0" xfId="0" applyNumberFormat="1" applyFont="1"/>
    <xf numFmtId="1" fontId="0" fillId="0" borderId="0" xfId="1" applyNumberFormat="1" applyFont="1" applyFill="1"/>
    <xf numFmtId="10" fontId="0" fillId="0" borderId="0" xfId="1" applyNumberFormat="1" applyFont="1" applyFill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</cellXfs>
  <cellStyles count="2">
    <cellStyle name="Prozent" xfId="1" builtinId="5"/>
    <cellStyle name="Standard" xfId="0" builtinId="0"/>
  </cellStyles>
  <dxfs count="180"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66"/>
  <sheetViews>
    <sheetView tabSelected="1" topLeftCell="A6" zoomScale="85" zoomScaleNormal="85" workbookViewId="0">
      <selection activeCell="Q7" sqref="Q7"/>
    </sheetView>
  </sheetViews>
  <sheetFormatPr defaultColWidth="9.140625" defaultRowHeight="1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>
      <c r="A1" s="4" t="s">
        <v>0</v>
      </c>
      <c r="O1" s="1" t="s">
        <v>1</v>
      </c>
    </row>
    <row r="2" spans="1:18">
      <c r="A2" s="11"/>
    </row>
    <row r="3" spans="1:18">
      <c r="A3" s="12" t="s">
        <v>2</v>
      </c>
      <c r="O3" s="4" t="s">
        <v>3</v>
      </c>
    </row>
    <row r="4" spans="1:18" ht="18.75">
      <c r="A4" s="13" t="s">
        <v>4</v>
      </c>
    </row>
    <row r="5" spans="1:18">
      <c r="A5" s="4" t="s">
        <v>5</v>
      </c>
      <c r="G5" s="2"/>
      <c r="K5" s="2"/>
      <c r="N5" s="2"/>
      <c r="Q5" s="3"/>
    </row>
    <row r="6" spans="1:18" ht="135">
      <c r="A6" s="20" t="s">
        <v>6</v>
      </c>
      <c r="B6" s="4" t="s">
        <v>7</v>
      </c>
      <c r="C6" s="6" t="s">
        <v>8</v>
      </c>
      <c r="D6" s="6" t="s">
        <v>9</v>
      </c>
      <c r="E6" s="23" t="s">
        <v>10</v>
      </c>
      <c r="F6" s="23" t="s">
        <v>11</v>
      </c>
      <c r="G6" s="6" t="s">
        <v>12</v>
      </c>
      <c r="H6" s="4" t="s">
        <v>13</v>
      </c>
      <c r="I6" s="20" t="s">
        <v>14</v>
      </c>
      <c r="J6" s="4" t="s">
        <v>15</v>
      </c>
      <c r="K6" s="6" t="s">
        <v>16</v>
      </c>
      <c r="L6" s="4" t="s">
        <v>17</v>
      </c>
      <c r="M6" s="4" t="s">
        <v>18</v>
      </c>
      <c r="N6" s="6" t="s">
        <v>19</v>
      </c>
      <c r="O6" s="4" t="s">
        <v>20</v>
      </c>
      <c r="P6" s="4"/>
      <c r="Q6" s="7" t="s">
        <v>21</v>
      </c>
      <c r="R6" s="9" t="s">
        <v>21</v>
      </c>
    </row>
    <row r="7" spans="1:18">
      <c r="B7" s="4" t="s">
        <v>22</v>
      </c>
      <c r="C7" s="6" t="s">
        <v>23</v>
      </c>
      <c r="D7" s="6" t="s">
        <v>22</v>
      </c>
      <c r="E7" s="6" t="s">
        <v>24</v>
      </c>
      <c r="F7" s="6" t="s">
        <v>25</v>
      </c>
      <c r="G7" s="6"/>
      <c r="H7" s="4"/>
      <c r="I7" s="4" t="s">
        <v>22</v>
      </c>
      <c r="J7" s="4"/>
      <c r="K7" s="21">
        <v>1</v>
      </c>
      <c r="L7" s="4" t="s">
        <v>26</v>
      </c>
      <c r="M7" s="4" t="s">
        <v>26</v>
      </c>
      <c r="N7" s="6" t="s">
        <v>26</v>
      </c>
      <c r="O7" s="4" t="s">
        <v>22</v>
      </c>
      <c r="P7" s="4"/>
      <c r="Q7" s="7" t="s">
        <v>23</v>
      </c>
      <c r="R7" s="9" t="s">
        <v>27</v>
      </c>
    </row>
    <row r="8" spans="1:18">
      <c r="A8">
        <v>1</v>
      </c>
      <c r="B8" s="4">
        <v>0.2</v>
      </c>
      <c r="C8" s="2">
        <v>50</v>
      </c>
      <c r="D8" s="2" t="s">
        <v>28</v>
      </c>
      <c r="E8" s="2">
        <v>1</v>
      </c>
      <c r="F8" s="2">
        <v>2</v>
      </c>
      <c r="G8" s="2" t="s">
        <v>29</v>
      </c>
      <c r="H8" t="s">
        <v>30</v>
      </c>
      <c r="I8">
        <v>2</v>
      </c>
      <c r="J8" t="str">
        <f>"Dil"&amp;$K$7&amp;"-"&amp;B8&amp;"-"&amp;A8&amp;"-w"</f>
        <v>Dil1-0,2-1-w</v>
      </c>
      <c r="K8" s="2">
        <f>$K$7</f>
        <v>1</v>
      </c>
      <c r="L8">
        <v>2.5911</v>
      </c>
      <c r="M8">
        <v>2.7881</v>
      </c>
      <c r="N8" s="2">
        <f>M8-L8</f>
        <v>0.19700000000000006</v>
      </c>
      <c r="O8" s="10">
        <f>N8/1</f>
        <v>0.19700000000000006</v>
      </c>
      <c r="Q8" s="5">
        <f t="shared" ref="Q8:Q38" si="0">(O8-B8)*1000</f>
        <v>-2.9999999999999472</v>
      </c>
      <c r="R8" s="8">
        <f>(Q8/1000)/B8</f>
        <v>-1.4999999999999736E-2</v>
      </c>
    </row>
    <row r="9" spans="1:18">
      <c r="A9">
        <v>2</v>
      </c>
      <c r="B9" s="4">
        <v>0.2</v>
      </c>
      <c r="G9" s="2"/>
      <c r="J9" t="str">
        <f t="shared" ref="J9:J38" si="1">"Dil"&amp;$K$7&amp;"-"&amp;B9&amp;"-"&amp;A9&amp;"-w"</f>
        <v>Dil1-0,2-2-w</v>
      </c>
      <c r="K9" s="2">
        <f t="shared" ref="K9:K38" si="2">$K$7</f>
        <v>1</v>
      </c>
      <c r="L9">
        <v>2.6023999999999998</v>
      </c>
      <c r="M9">
        <v>2.8001</v>
      </c>
      <c r="N9" s="2">
        <f t="shared" ref="N9:N38" si="3">M9-L9</f>
        <v>0.19770000000000021</v>
      </c>
      <c r="O9" s="10">
        <f t="shared" ref="O9:O30" si="4">N9/1</f>
        <v>0.19770000000000021</v>
      </c>
      <c r="P9" s="22"/>
      <c r="Q9" s="5">
        <f t="shared" si="0"/>
        <v>-2.2999999999998022</v>
      </c>
      <c r="R9" s="8">
        <f t="shared" ref="R9:R38" si="5">(Q9/1000)/B9</f>
        <v>-1.1499999999999011E-2</v>
      </c>
    </row>
    <row r="10" spans="1:18">
      <c r="A10">
        <v>3</v>
      </c>
      <c r="B10" s="4">
        <v>0.2</v>
      </c>
      <c r="G10" s="2"/>
      <c r="J10" t="str">
        <f t="shared" si="1"/>
        <v>Dil1-0,2-3-w</v>
      </c>
      <c r="K10" s="2">
        <f t="shared" si="2"/>
        <v>1</v>
      </c>
      <c r="L10">
        <v>2.6120999999999999</v>
      </c>
      <c r="M10">
        <v>2.8088000000000002</v>
      </c>
      <c r="N10" s="2">
        <f t="shared" si="3"/>
        <v>0.19670000000000032</v>
      </c>
      <c r="O10" s="10">
        <f t="shared" si="4"/>
        <v>0.19670000000000032</v>
      </c>
      <c r="Q10" s="5">
        <f t="shared" si="0"/>
        <v>-3.2999999999996921</v>
      </c>
      <c r="R10" s="8">
        <f t="shared" si="5"/>
        <v>-1.649999999999846E-2</v>
      </c>
    </row>
    <row r="11" spans="1:18">
      <c r="B11" s="4"/>
      <c r="G11" s="2"/>
      <c r="K11" s="2"/>
      <c r="N11" s="2"/>
      <c r="O11" s="10"/>
      <c r="Q11" s="5"/>
    </row>
    <row r="12" spans="1:18">
      <c r="A12">
        <v>1</v>
      </c>
      <c r="B12" s="4">
        <v>0.3</v>
      </c>
      <c r="C12" s="2">
        <v>50</v>
      </c>
      <c r="D12" s="2" t="s">
        <v>28</v>
      </c>
      <c r="E12" s="2">
        <v>1</v>
      </c>
      <c r="F12" s="2">
        <v>2</v>
      </c>
      <c r="G12" s="2" t="s">
        <v>29</v>
      </c>
      <c r="H12" t="s">
        <v>30</v>
      </c>
      <c r="I12">
        <v>2</v>
      </c>
      <c r="J12" t="str">
        <f t="shared" si="1"/>
        <v>Dil1-0,3-1-w</v>
      </c>
      <c r="K12" s="2">
        <f t="shared" si="2"/>
        <v>1</v>
      </c>
      <c r="L12">
        <v>2.6095299999999999</v>
      </c>
      <c r="M12">
        <v>2.9051</v>
      </c>
      <c r="N12" s="2">
        <f t="shared" si="3"/>
        <v>0.29557000000000011</v>
      </c>
      <c r="O12" s="10">
        <f t="shared" si="4"/>
        <v>0.29557000000000011</v>
      </c>
      <c r="Q12" s="5">
        <f t="shared" si="0"/>
        <v>-4.4299999999998789</v>
      </c>
      <c r="R12" s="8">
        <f t="shared" si="5"/>
        <v>-1.4766666666666265E-2</v>
      </c>
    </row>
    <row r="13" spans="1:18">
      <c r="A13">
        <v>2</v>
      </c>
      <c r="B13" s="4">
        <v>0.3</v>
      </c>
      <c r="G13" s="2"/>
      <c r="J13" t="str">
        <f t="shared" si="1"/>
        <v>Dil1-0,3-2-w</v>
      </c>
      <c r="K13" s="2">
        <f t="shared" si="2"/>
        <v>1</v>
      </c>
      <c r="L13">
        <v>2.6250800000000001</v>
      </c>
      <c r="M13">
        <v>2.9209999999999998</v>
      </c>
      <c r="N13" s="2">
        <f t="shared" si="3"/>
        <v>0.29591999999999974</v>
      </c>
      <c r="O13" s="10">
        <f t="shared" si="4"/>
        <v>0.29591999999999974</v>
      </c>
      <c r="Q13" s="5">
        <f t="shared" si="0"/>
        <v>-4.0800000000002505</v>
      </c>
      <c r="R13" s="8">
        <f t="shared" si="5"/>
        <v>-1.3600000000000837E-2</v>
      </c>
    </row>
    <row r="14" spans="1:18">
      <c r="A14">
        <v>3</v>
      </c>
      <c r="B14" s="4">
        <v>0.3</v>
      </c>
      <c r="G14" s="2"/>
      <c r="J14" t="str">
        <f t="shared" si="1"/>
        <v>Dil1-0,3-3-w</v>
      </c>
      <c r="K14" s="2">
        <f t="shared" si="2"/>
        <v>1</v>
      </c>
      <c r="L14">
        <v>2.6095799999999998</v>
      </c>
      <c r="M14">
        <v>2.9054000000000002</v>
      </c>
      <c r="N14" s="2">
        <f t="shared" si="3"/>
        <v>0.29582000000000042</v>
      </c>
      <c r="O14" s="10">
        <f t="shared" si="4"/>
        <v>0.29582000000000042</v>
      </c>
      <c r="Q14" s="5">
        <f t="shared" si="0"/>
        <v>-4.1799999999995734</v>
      </c>
      <c r="R14" s="8">
        <f t="shared" si="5"/>
        <v>-1.3933333333331913E-2</v>
      </c>
    </row>
    <row r="15" spans="1:18">
      <c r="B15" s="4"/>
      <c r="G15" s="2"/>
      <c r="K15" s="2"/>
      <c r="N15" s="2"/>
      <c r="O15" s="10"/>
      <c r="Q15" s="5"/>
    </row>
    <row r="16" spans="1:18">
      <c r="A16">
        <v>1</v>
      </c>
      <c r="B16" s="4">
        <v>0.4</v>
      </c>
      <c r="C16" s="2">
        <v>50</v>
      </c>
      <c r="D16" s="2" t="s">
        <v>28</v>
      </c>
      <c r="E16" s="2">
        <v>1</v>
      </c>
      <c r="F16" s="2">
        <v>2</v>
      </c>
      <c r="G16" s="2" t="s">
        <v>29</v>
      </c>
      <c r="H16" t="s">
        <v>30</v>
      </c>
      <c r="I16">
        <v>2</v>
      </c>
      <c r="J16" t="str">
        <f t="shared" si="1"/>
        <v>Dil1-0,4-1-w</v>
      </c>
      <c r="K16" s="2">
        <f t="shared" si="2"/>
        <v>1</v>
      </c>
      <c r="L16">
        <v>2.5802</v>
      </c>
      <c r="M16">
        <v>2.9765000000000001</v>
      </c>
      <c r="N16" s="2">
        <f t="shared" si="3"/>
        <v>0.3963000000000001</v>
      </c>
      <c r="O16" s="10">
        <f t="shared" si="4"/>
        <v>0.3963000000000001</v>
      </c>
      <c r="Q16" s="5">
        <f t="shared" si="0"/>
        <v>-3.6999999999999256</v>
      </c>
      <c r="R16" s="8">
        <f t="shared" si="5"/>
        <v>-9.2499999999998139E-3</v>
      </c>
    </row>
    <row r="17" spans="1:18">
      <c r="A17">
        <v>2</v>
      </c>
      <c r="B17" s="4">
        <v>0.4</v>
      </c>
      <c r="G17" s="2"/>
      <c r="J17" t="str">
        <f t="shared" si="1"/>
        <v>Dil1-0,4-2-w</v>
      </c>
      <c r="K17" s="2">
        <f t="shared" si="2"/>
        <v>1</v>
      </c>
      <c r="L17">
        <v>2.5941800000000002</v>
      </c>
      <c r="M17">
        <v>2.9897999999999998</v>
      </c>
      <c r="N17" s="2">
        <f t="shared" si="3"/>
        <v>0.39561999999999964</v>
      </c>
      <c r="O17" s="10">
        <f t="shared" si="4"/>
        <v>0.39561999999999964</v>
      </c>
      <c r="Q17" s="5">
        <f t="shared" si="0"/>
        <v>-4.3800000000003836</v>
      </c>
      <c r="R17" s="8">
        <f t="shared" si="5"/>
        <v>-1.0950000000000959E-2</v>
      </c>
    </row>
    <row r="18" spans="1:18">
      <c r="A18">
        <v>3</v>
      </c>
      <c r="B18" s="4">
        <v>0.4</v>
      </c>
      <c r="G18" s="2"/>
      <c r="J18" t="str">
        <f t="shared" si="1"/>
        <v>Dil1-0,4-3-w</v>
      </c>
      <c r="K18" s="2">
        <f t="shared" si="2"/>
        <v>1</v>
      </c>
      <c r="L18">
        <v>2.5619999999999998</v>
      </c>
      <c r="M18">
        <v>2.9577</v>
      </c>
      <c r="N18" s="2">
        <f t="shared" si="3"/>
        <v>0.39570000000000016</v>
      </c>
      <c r="O18" s="10">
        <f t="shared" si="4"/>
        <v>0.39570000000000016</v>
      </c>
      <c r="Q18" s="5">
        <f t="shared" si="0"/>
        <v>-4.2999999999998595</v>
      </c>
      <c r="R18" s="8">
        <f t="shared" si="5"/>
        <v>-1.0749999999999649E-2</v>
      </c>
    </row>
    <row r="19" spans="1:18">
      <c r="B19" s="4"/>
      <c r="G19" s="2"/>
      <c r="K19" s="2"/>
      <c r="N19" s="2"/>
      <c r="O19" s="10"/>
      <c r="Q19" s="5"/>
    </row>
    <row r="20" spans="1:18">
      <c r="A20">
        <v>1</v>
      </c>
      <c r="B20" s="4">
        <v>0.5</v>
      </c>
      <c r="C20" s="2">
        <v>50</v>
      </c>
      <c r="D20" s="2" t="s">
        <v>28</v>
      </c>
      <c r="E20" s="2">
        <v>1</v>
      </c>
      <c r="F20" s="2">
        <v>2</v>
      </c>
      <c r="G20" s="2" t="s">
        <v>29</v>
      </c>
      <c r="H20" t="s">
        <v>30</v>
      </c>
      <c r="I20">
        <v>2</v>
      </c>
      <c r="J20" t="str">
        <f t="shared" si="1"/>
        <v>Dil1-0,5-1-w</v>
      </c>
      <c r="K20" s="2">
        <f t="shared" si="2"/>
        <v>1</v>
      </c>
      <c r="L20">
        <v>2.5973999999999999</v>
      </c>
      <c r="M20">
        <v>3.0937999999999999</v>
      </c>
      <c r="N20" s="2">
        <f t="shared" si="3"/>
        <v>0.49639999999999995</v>
      </c>
      <c r="O20" s="10">
        <f t="shared" si="4"/>
        <v>0.49639999999999995</v>
      </c>
      <c r="Q20" s="5">
        <f t="shared" si="0"/>
        <v>-3.6000000000000476</v>
      </c>
      <c r="R20" s="8">
        <f t="shared" si="5"/>
        <v>-7.2000000000000952E-3</v>
      </c>
    </row>
    <row r="21" spans="1:18">
      <c r="A21">
        <v>2</v>
      </c>
      <c r="B21" s="4">
        <v>0.5</v>
      </c>
      <c r="G21" s="2"/>
      <c r="J21" t="str">
        <f t="shared" si="1"/>
        <v>Dil1-0,5-2-w</v>
      </c>
      <c r="K21" s="2">
        <f t="shared" si="2"/>
        <v>1</v>
      </c>
      <c r="L21">
        <v>2.6394199999999999</v>
      </c>
      <c r="M21">
        <v>3.1356000000000002</v>
      </c>
      <c r="N21" s="2">
        <f t="shared" si="3"/>
        <v>0.49618000000000029</v>
      </c>
      <c r="O21" s="10">
        <f t="shared" si="4"/>
        <v>0.49618000000000029</v>
      </c>
      <c r="Q21" s="5">
        <f t="shared" si="0"/>
        <v>-3.8199999999997125</v>
      </c>
      <c r="R21" s="8">
        <f t="shared" si="5"/>
        <v>-7.639999999999425E-3</v>
      </c>
    </row>
    <row r="22" spans="1:18">
      <c r="A22">
        <v>3</v>
      </c>
      <c r="B22" s="4">
        <v>0.5</v>
      </c>
      <c r="G22" s="2"/>
      <c r="J22" t="str">
        <f t="shared" si="1"/>
        <v>Dil1-0,5-3-w</v>
      </c>
      <c r="K22" s="2">
        <f t="shared" si="2"/>
        <v>1</v>
      </c>
      <c r="L22">
        <v>2.6352699999999998</v>
      </c>
      <c r="M22">
        <v>3.1313</v>
      </c>
      <c r="N22" s="2">
        <f t="shared" si="3"/>
        <v>0.49603000000000019</v>
      </c>
      <c r="O22" s="10">
        <f t="shared" si="4"/>
        <v>0.49603000000000019</v>
      </c>
      <c r="Q22" s="5">
        <f t="shared" si="0"/>
        <v>-3.969999999999807</v>
      </c>
      <c r="R22" s="8">
        <f t="shared" si="5"/>
        <v>-7.939999999999614E-3</v>
      </c>
    </row>
    <row r="23" spans="1:18">
      <c r="B23" s="4"/>
      <c r="G23" s="2"/>
      <c r="K23" s="2"/>
      <c r="N23" s="2"/>
      <c r="O23" s="10"/>
      <c r="Q23" s="5"/>
    </row>
    <row r="24" spans="1:18">
      <c r="A24">
        <v>1</v>
      </c>
      <c r="B24" s="4">
        <v>0.6</v>
      </c>
      <c r="C24" s="2">
        <v>50</v>
      </c>
      <c r="D24" s="2" t="s">
        <v>28</v>
      </c>
      <c r="E24" s="2">
        <v>1</v>
      </c>
      <c r="F24" s="2">
        <v>2</v>
      </c>
      <c r="G24" s="2" t="s">
        <v>29</v>
      </c>
      <c r="H24" t="s">
        <v>30</v>
      </c>
      <c r="I24">
        <v>2</v>
      </c>
      <c r="J24" t="str">
        <f t="shared" si="1"/>
        <v>Dil1-0,6-1-w</v>
      </c>
      <c r="K24" s="2">
        <f t="shared" si="2"/>
        <v>1</v>
      </c>
      <c r="L24">
        <v>2.5987100000000001</v>
      </c>
      <c r="M24">
        <v>3.1947000000000001</v>
      </c>
      <c r="N24" s="2">
        <f t="shared" si="3"/>
        <v>0.59599000000000002</v>
      </c>
      <c r="O24" s="10">
        <f t="shared" si="4"/>
        <v>0.59599000000000002</v>
      </c>
      <c r="Q24" s="5">
        <f t="shared" si="0"/>
        <v>-4.009999999999958</v>
      </c>
      <c r="R24" s="8">
        <f t="shared" si="5"/>
        <v>-6.6833333333332634E-3</v>
      </c>
    </row>
    <row r="25" spans="1:18">
      <c r="A25">
        <v>2</v>
      </c>
      <c r="B25" s="4">
        <v>0.6</v>
      </c>
      <c r="G25" s="2"/>
      <c r="J25" t="str">
        <f t="shared" si="1"/>
        <v>Dil1-0,6-2-w</v>
      </c>
      <c r="K25" s="2">
        <f t="shared" si="2"/>
        <v>1</v>
      </c>
      <c r="L25">
        <v>2.5928599999999999</v>
      </c>
      <c r="M25">
        <v>3.1890999999999998</v>
      </c>
      <c r="N25" s="2">
        <f t="shared" si="3"/>
        <v>0.59623999999999988</v>
      </c>
      <c r="O25" s="10">
        <f t="shared" si="4"/>
        <v>0.59623999999999988</v>
      </c>
      <c r="Q25" s="5">
        <f t="shared" si="0"/>
        <v>-3.7600000000000966</v>
      </c>
      <c r="R25" s="8">
        <f t="shared" si="5"/>
        <v>-6.2666666666668282E-3</v>
      </c>
    </row>
    <row r="26" spans="1:18">
      <c r="A26">
        <v>3</v>
      </c>
      <c r="B26" s="4">
        <v>0.6</v>
      </c>
      <c r="G26" s="2"/>
      <c r="J26" t="str">
        <f t="shared" si="1"/>
        <v>Dil1-0,6-3-w</v>
      </c>
      <c r="K26" s="2">
        <f t="shared" si="2"/>
        <v>1</v>
      </c>
      <c r="L26">
        <v>2.62534</v>
      </c>
      <c r="M26">
        <v>3.2212999999999998</v>
      </c>
      <c r="N26" s="2">
        <f t="shared" si="3"/>
        <v>0.59595999999999982</v>
      </c>
      <c r="O26" s="10">
        <f t="shared" si="4"/>
        <v>0.59595999999999982</v>
      </c>
      <c r="Q26" s="5">
        <f t="shared" si="0"/>
        <v>-4.0400000000001546</v>
      </c>
      <c r="R26" s="8">
        <f t="shared" si="5"/>
        <v>-6.733333333333591E-3</v>
      </c>
    </row>
    <row r="27" spans="1:18">
      <c r="B27" s="4"/>
      <c r="G27" s="2"/>
      <c r="K27" s="2"/>
      <c r="N27" s="2"/>
      <c r="O27" s="10"/>
      <c r="Q27" s="5"/>
    </row>
    <row r="28" spans="1:18">
      <c r="A28">
        <v>1</v>
      </c>
      <c r="B28" s="4">
        <v>0.7</v>
      </c>
      <c r="C28" s="2">
        <v>50</v>
      </c>
      <c r="D28" s="2" t="s">
        <v>28</v>
      </c>
      <c r="E28" s="2">
        <v>1</v>
      </c>
      <c r="F28" s="2">
        <v>2</v>
      </c>
      <c r="G28" s="2" t="s">
        <v>29</v>
      </c>
      <c r="H28" t="s">
        <v>30</v>
      </c>
      <c r="I28">
        <v>2</v>
      </c>
      <c r="J28" t="str">
        <f t="shared" si="1"/>
        <v>Dil1-0,7-1-w</v>
      </c>
      <c r="K28" s="2">
        <f t="shared" si="2"/>
        <v>1</v>
      </c>
      <c r="L28">
        <v>2.6193</v>
      </c>
      <c r="M28">
        <v>3.3144999999999998</v>
      </c>
      <c r="N28" s="2">
        <f t="shared" si="3"/>
        <v>0.69519999999999982</v>
      </c>
      <c r="O28" s="10">
        <f t="shared" si="4"/>
        <v>0.69519999999999982</v>
      </c>
      <c r="Q28" s="5">
        <f t="shared" si="0"/>
        <v>-4.8000000000001375</v>
      </c>
      <c r="R28" s="8">
        <f t="shared" si="5"/>
        <v>-6.8571428571430537E-3</v>
      </c>
    </row>
    <row r="29" spans="1:18">
      <c r="A29">
        <v>2</v>
      </c>
      <c r="B29" s="4">
        <v>0.7</v>
      </c>
      <c r="G29" s="2"/>
      <c r="J29" t="str">
        <f t="shared" si="1"/>
        <v>Dil1-0,7-2-w</v>
      </c>
      <c r="K29" s="2">
        <f t="shared" si="2"/>
        <v>1</v>
      </c>
      <c r="L29">
        <v>2.5904400000000001</v>
      </c>
      <c r="M29">
        <v>3.2854999999999999</v>
      </c>
      <c r="N29" s="2">
        <f t="shared" si="3"/>
        <v>0.69505999999999979</v>
      </c>
      <c r="O29" s="10">
        <f t="shared" si="4"/>
        <v>0.69505999999999979</v>
      </c>
      <c r="Q29" s="5">
        <f t="shared" si="0"/>
        <v>-4.9400000000001665</v>
      </c>
      <c r="R29" s="8">
        <f t="shared" si="5"/>
        <v>-7.0571428571430958E-3</v>
      </c>
    </row>
    <row r="30" spans="1:18">
      <c r="A30">
        <v>3</v>
      </c>
      <c r="B30" s="4">
        <v>0.7</v>
      </c>
      <c r="G30" s="2"/>
      <c r="J30" t="str">
        <f t="shared" si="1"/>
        <v>Dil1-0,7-3-w</v>
      </c>
      <c r="K30" s="2">
        <f t="shared" si="2"/>
        <v>1</v>
      </c>
      <c r="L30">
        <v>2.5874299999999999</v>
      </c>
      <c r="M30">
        <v>3.2827000000000002</v>
      </c>
      <c r="N30" s="2">
        <f t="shared" si="3"/>
        <v>0.69527000000000028</v>
      </c>
      <c r="O30" s="10">
        <f t="shared" si="4"/>
        <v>0.69527000000000028</v>
      </c>
      <c r="Q30" s="5">
        <f t="shared" si="0"/>
        <v>-4.7299999999996789</v>
      </c>
      <c r="R30" s="8">
        <f t="shared" si="5"/>
        <v>-6.7571428571423986E-3</v>
      </c>
    </row>
    <row r="31" spans="1:18">
      <c r="B31" s="4"/>
      <c r="G31" s="2"/>
      <c r="K31" s="2"/>
      <c r="N31" s="2"/>
      <c r="Q31" s="5"/>
    </row>
    <row r="32" spans="1:18">
      <c r="A32">
        <v>1</v>
      </c>
      <c r="B32" s="4">
        <v>0.85</v>
      </c>
      <c r="C32" s="2">
        <v>50</v>
      </c>
      <c r="D32" s="2" t="s">
        <v>28</v>
      </c>
      <c r="E32" s="2">
        <v>1</v>
      </c>
      <c r="F32" s="2">
        <v>2</v>
      </c>
      <c r="G32" s="2" t="s">
        <v>29</v>
      </c>
      <c r="H32" t="s">
        <v>30</v>
      </c>
      <c r="I32">
        <v>2</v>
      </c>
      <c r="J32" t="str">
        <f t="shared" si="1"/>
        <v>Dil1-0,85-1-w</v>
      </c>
      <c r="K32" s="2">
        <f t="shared" si="2"/>
        <v>1</v>
      </c>
      <c r="L32">
        <v>2.5916899999999998</v>
      </c>
      <c r="M32">
        <v>3.4361999999999999</v>
      </c>
      <c r="N32" s="2">
        <f t="shared" si="3"/>
        <v>0.84451000000000009</v>
      </c>
      <c r="O32" s="10">
        <f>N32/1</f>
        <v>0.84451000000000009</v>
      </c>
      <c r="Q32" s="5">
        <f>(O32-B32)*1000</f>
        <v>-5.4899999999998839</v>
      </c>
      <c r="R32" s="8">
        <f t="shared" si="5"/>
        <v>-6.4588235294116281E-3</v>
      </c>
    </row>
    <row r="33" spans="1:18">
      <c r="A33">
        <v>2</v>
      </c>
      <c r="B33" s="4">
        <v>0.85</v>
      </c>
      <c r="G33" s="2"/>
      <c r="J33" t="str">
        <f t="shared" si="1"/>
        <v>Dil1-0,85-2-w</v>
      </c>
      <c r="K33" s="2">
        <f t="shared" si="2"/>
        <v>1</v>
      </c>
      <c r="L33">
        <v>2.59572</v>
      </c>
      <c r="M33">
        <v>3.4405999999999999</v>
      </c>
      <c r="N33" s="2">
        <f t="shared" si="3"/>
        <v>0.84487999999999985</v>
      </c>
      <c r="O33" s="10">
        <f>N33/1</f>
        <v>0.84487999999999985</v>
      </c>
      <c r="Q33" s="5">
        <f t="shared" si="0"/>
        <v>-5.1200000000001245</v>
      </c>
      <c r="R33" s="8">
        <f t="shared" si="5"/>
        <v>-6.0235294117648528E-3</v>
      </c>
    </row>
    <row r="34" spans="1:18">
      <c r="A34">
        <v>3</v>
      </c>
      <c r="B34" s="4">
        <v>0.85</v>
      </c>
      <c r="G34" s="2"/>
      <c r="J34" t="str">
        <f t="shared" si="1"/>
        <v>Dil1-0,85-3-w</v>
      </c>
      <c r="K34" s="2">
        <f t="shared" si="2"/>
        <v>1</v>
      </c>
      <c r="L34">
        <v>2.5780599999999998</v>
      </c>
      <c r="M34">
        <v>3.4226999999999999</v>
      </c>
      <c r="N34" s="2">
        <f t="shared" si="3"/>
        <v>0.84464000000000006</v>
      </c>
      <c r="O34" s="10">
        <f>N34/1</f>
        <v>0.84464000000000006</v>
      </c>
      <c r="Q34" s="5">
        <f t="shared" si="0"/>
        <v>-5.3599999999999204</v>
      </c>
      <c r="R34" s="8">
        <f t="shared" si="5"/>
        <v>-6.3058823529410831E-3</v>
      </c>
    </row>
    <row r="35" spans="1:18">
      <c r="B35" s="4"/>
      <c r="G35" s="2"/>
      <c r="K35" s="2"/>
      <c r="N35" s="2"/>
      <c r="O35" s="10"/>
      <c r="Q35" s="5"/>
    </row>
    <row r="36" spans="1:18">
      <c r="A36">
        <v>1</v>
      </c>
      <c r="B36" s="4">
        <v>1</v>
      </c>
      <c r="C36" s="2">
        <v>50</v>
      </c>
      <c r="D36" s="2" t="s">
        <v>28</v>
      </c>
      <c r="E36" s="2">
        <v>1</v>
      </c>
      <c r="F36" s="2">
        <v>2</v>
      </c>
      <c r="G36" s="2" t="s">
        <v>29</v>
      </c>
      <c r="H36" t="s">
        <v>30</v>
      </c>
      <c r="I36">
        <v>2</v>
      </c>
      <c r="J36" t="str">
        <f t="shared" si="1"/>
        <v>Dil1-1-1-w</v>
      </c>
      <c r="K36" s="2">
        <f t="shared" si="2"/>
        <v>1</v>
      </c>
      <c r="L36">
        <v>2.6366200000000002</v>
      </c>
      <c r="M36">
        <v>3.6309</v>
      </c>
      <c r="N36" s="2">
        <f t="shared" si="3"/>
        <v>0.99427999999999983</v>
      </c>
      <c r="O36" s="10">
        <f>N36/1</f>
        <v>0.99427999999999983</v>
      </c>
      <c r="P36" t="s">
        <v>31</v>
      </c>
      <c r="Q36" s="5">
        <f t="shared" si="0"/>
        <v>-5.7200000000001694</v>
      </c>
      <c r="R36" s="8">
        <f t="shared" si="5"/>
        <v>-5.7200000000001694E-3</v>
      </c>
    </row>
    <row r="37" spans="1:18">
      <c r="A37">
        <v>2</v>
      </c>
      <c r="B37" s="4">
        <v>1</v>
      </c>
      <c r="G37" s="2"/>
      <c r="J37" t="str">
        <f t="shared" si="1"/>
        <v>Dil1-1-2-w</v>
      </c>
      <c r="K37" s="2">
        <f t="shared" si="2"/>
        <v>1</v>
      </c>
      <c r="L37">
        <v>2.6161799999999999</v>
      </c>
      <c r="M37">
        <v>3.6114000000000002</v>
      </c>
      <c r="N37" s="2">
        <f t="shared" si="3"/>
        <v>0.99522000000000022</v>
      </c>
      <c r="O37" s="10">
        <f>N37/1</f>
        <v>0.99522000000000022</v>
      </c>
      <c r="P37" t="s">
        <v>31</v>
      </c>
      <c r="Q37" s="5">
        <f t="shared" si="0"/>
        <v>-4.7799999999997844</v>
      </c>
      <c r="R37" s="8">
        <f t="shared" si="5"/>
        <v>-4.7799999999997844E-3</v>
      </c>
    </row>
    <row r="38" spans="1:18">
      <c r="A38">
        <v>3</v>
      </c>
      <c r="B38" s="4">
        <v>1</v>
      </c>
      <c r="G38" s="2"/>
      <c r="J38" t="str">
        <f t="shared" si="1"/>
        <v>Dil1-1-3-w</v>
      </c>
      <c r="K38" s="2">
        <f t="shared" si="2"/>
        <v>1</v>
      </c>
      <c r="L38">
        <v>2.5778500000000002</v>
      </c>
      <c r="M38">
        <v>3.5729000000000002</v>
      </c>
      <c r="N38" s="2">
        <f t="shared" si="3"/>
        <v>0.99504999999999999</v>
      </c>
      <c r="O38" s="10">
        <f>N38/1</f>
        <v>0.99504999999999999</v>
      </c>
      <c r="P38" t="s">
        <v>31</v>
      </c>
      <c r="Q38" s="5">
        <f t="shared" si="0"/>
        <v>-4.9500000000000099</v>
      </c>
      <c r="R38" s="8">
        <f t="shared" si="5"/>
        <v>-4.9500000000000099E-3</v>
      </c>
    </row>
    <row r="39" spans="1:18">
      <c r="G39" s="2"/>
      <c r="K39" s="2"/>
      <c r="N39" s="2"/>
      <c r="O39" s="10"/>
      <c r="Q39" s="5"/>
    </row>
    <row r="40" spans="1:18">
      <c r="G40" s="2"/>
      <c r="K40" s="2"/>
      <c r="N40" s="2"/>
      <c r="O40" s="10"/>
      <c r="Q40" s="18"/>
      <c r="R40" s="19"/>
    </row>
    <row r="41" spans="1:18">
      <c r="G41" s="2"/>
      <c r="K41" s="2"/>
      <c r="N41" s="2"/>
      <c r="O41" s="10"/>
      <c r="Q41" s="18"/>
      <c r="R41" s="19"/>
    </row>
    <row r="42" spans="1:18">
      <c r="G42" s="2"/>
      <c r="K42" s="2"/>
      <c r="N42" s="2"/>
      <c r="O42" s="10"/>
      <c r="Q42" s="18"/>
      <c r="R42" s="19"/>
    </row>
    <row r="43" spans="1:18">
      <c r="G43" s="2"/>
      <c r="K43" s="2"/>
      <c r="N43" s="2"/>
      <c r="O43" s="10"/>
      <c r="Q43" s="18"/>
      <c r="R43" s="19"/>
    </row>
    <row r="44" spans="1:18">
      <c r="G44" s="2"/>
      <c r="K44" s="2"/>
      <c r="N44" s="2"/>
      <c r="O44" s="10"/>
      <c r="Q44" s="18"/>
      <c r="R44" s="19"/>
    </row>
    <row r="45" spans="1:18">
      <c r="G45" s="2"/>
      <c r="K45" s="2"/>
      <c r="N45" s="2"/>
      <c r="O45" s="10"/>
      <c r="Q45" s="18"/>
      <c r="R45" s="19"/>
    </row>
    <row r="46" spans="1:18">
      <c r="G46" s="2"/>
      <c r="K46" s="2"/>
      <c r="N46" s="2"/>
      <c r="O46" s="10"/>
      <c r="Q46" s="18"/>
      <c r="R46" s="19"/>
    </row>
    <row r="47" spans="1:18">
      <c r="G47" s="2"/>
      <c r="K47" s="2"/>
      <c r="N47" s="2"/>
      <c r="O47" s="10"/>
      <c r="Q47" s="18"/>
      <c r="R47" s="19"/>
    </row>
    <row r="48" spans="1:18">
      <c r="G48" s="2"/>
      <c r="K48" s="2"/>
      <c r="N48" s="2"/>
      <c r="O48" s="10"/>
      <c r="Q48" s="18"/>
      <c r="R48" s="19"/>
    </row>
    <row r="49" spans="2:18">
      <c r="G49" s="2"/>
      <c r="K49" s="2"/>
      <c r="N49" s="2"/>
      <c r="O49" s="10"/>
      <c r="Q49" s="18"/>
      <c r="R49" s="19"/>
    </row>
    <row r="50" spans="2:18">
      <c r="G50" s="2"/>
      <c r="K50" s="2"/>
      <c r="N50" s="2"/>
      <c r="O50" s="10"/>
      <c r="Q50" s="18"/>
      <c r="R50" s="19"/>
    </row>
    <row r="51" spans="2:18">
      <c r="G51" s="2"/>
      <c r="K51" s="2"/>
      <c r="N51" s="2"/>
      <c r="O51" s="10"/>
      <c r="Q51" s="18"/>
      <c r="R51" s="19"/>
    </row>
    <row r="52" spans="2:18">
      <c r="G52" s="2"/>
      <c r="K52" s="2"/>
      <c r="N52" s="2"/>
      <c r="O52" s="10"/>
      <c r="Q52" s="18"/>
      <c r="R52" s="19"/>
    </row>
    <row r="53" spans="2:18">
      <c r="G53" s="2"/>
      <c r="K53" s="2"/>
      <c r="N53" s="2"/>
      <c r="O53" s="10"/>
      <c r="Q53" s="18"/>
      <c r="R53" s="19"/>
    </row>
    <row r="54" spans="2:18">
      <c r="G54" s="2"/>
      <c r="K54" s="2"/>
      <c r="N54" s="2"/>
      <c r="O54" s="10"/>
      <c r="Q54" s="18"/>
      <c r="R54" s="19"/>
    </row>
    <row r="55" spans="2:18">
      <c r="R55" s="19"/>
    </row>
    <row r="58" spans="2:18" ht="21">
      <c r="B58" s="14"/>
    </row>
    <row r="60" spans="2:18" ht="21">
      <c r="B60" s="17"/>
      <c r="C60" s="16"/>
    </row>
    <row r="61" spans="2:18">
      <c r="B61" s="15"/>
      <c r="C61" s="16"/>
    </row>
    <row r="62" spans="2:18" ht="21">
      <c r="B62" s="17"/>
      <c r="C62" s="16"/>
    </row>
    <row r="63" spans="2:18">
      <c r="B63" s="15"/>
      <c r="C63" s="16"/>
    </row>
    <row r="64" spans="2:18">
      <c r="B64" s="15"/>
      <c r="C64" s="16"/>
    </row>
    <row r="65" spans="2:3">
      <c r="B65" s="15"/>
      <c r="C65" s="16"/>
    </row>
    <row r="66" spans="2:3">
      <c r="B66" s="15"/>
      <c r="C66" s="16"/>
    </row>
  </sheetData>
  <conditionalFormatting sqref="Q31:R31">
    <cfRule type="cellIs" priority="1" operator="equal">
      <formula>""""""</formula>
    </cfRule>
  </conditionalFormatting>
  <conditionalFormatting sqref="R8:R38">
    <cfRule type="cellIs" dxfId="179" priority="4" operator="lessThan">
      <formula>-0.0611</formula>
    </cfRule>
    <cfRule type="cellIs" dxfId="178" priority="5" operator="greaterThan">
      <formula>0.061</formula>
    </cfRule>
    <cfRule type="cellIs" dxfId="177" priority="6" operator="between">
      <formula>0.0306</formula>
      <formula>0.0611</formula>
    </cfRule>
    <cfRule type="cellIs" dxfId="176" priority="7" operator="between">
      <formula>-0.0306</formula>
      <formula>-0.061</formula>
    </cfRule>
    <cfRule type="cellIs" dxfId="175" priority="8" operator="between">
      <formula>-0.0106</formula>
      <formula>-0.0305</formula>
    </cfRule>
    <cfRule type="cellIs" dxfId="174" priority="9" operator="between">
      <formula>0.0106</formula>
      <formula>0.0305</formula>
    </cfRule>
    <cfRule type="cellIs" dxfId="173" priority="10" operator="between">
      <formula>-0.0052</formula>
      <formula>-0.0105</formula>
    </cfRule>
    <cfRule type="cellIs" dxfId="172" priority="11" operator="between">
      <formula>0.0052</formula>
      <formula>0.0105</formula>
    </cfRule>
    <cfRule type="cellIs" dxfId="171" priority="14" operator="between">
      <formula>-0.0051</formula>
      <formula>0.0051</formula>
    </cfRule>
  </conditionalFormatting>
  <conditionalFormatting sqref="Q8:Q38">
    <cfRule type="cellIs" dxfId="170" priority="15" operator="greaterThan">
      <formula>55</formula>
    </cfRule>
    <cfRule type="cellIs" dxfId="169" priority="16" operator="lessThan">
      <formula>-55</formula>
    </cfRule>
    <cfRule type="cellIs" dxfId="168" priority="17" operator="between">
      <formula>-35</formula>
      <formula>-56</formula>
    </cfRule>
    <cfRule type="cellIs" dxfId="167" priority="18" operator="between">
      <formula>35</formula>
      <formula>56</formula>
    </cfRule>
    <cfRule type="cellIs" dxfId="166" priority="19" operator="between">
      <formula>-25</formula>
      <formula>-36</formula>
    </cfRule>
    <cfRule type="cellIs" dxfId="165" priority="20" operator="between">
      <formula>25</formula>
      <formula>36</formula>
    </cfRule>
    <cfRule type="cellIs" dxfId="164" priority="21" operator="between">
      <formula>-10</formula>
      <formula>-26</formula>
    </cfRule>
    <cfRule type="cellIs" dxfId="163" priority="22" operator="between">
      <formula>10</formula>
      <formula>26</formula>
    </cfRule>
    <cfRule type="cellIs" dxfId="162" priority="23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172F-97B3-48D1-A972-6C201104084B}">
  <sheetPr>
    <pageSetUpPr fitToPage="1"/>
  </sheetPr>
  <dimension ref="A1:R66"/>
  <sheetViews>
    <sheetView topLeftCell="A2" zoomScale="85" zoomScaleNormal="85" workbookViewId="0">
      <selection activeCell="Q7" sqref="Q7"/>
    </sheetView>
  </sheetViews>
  <sheetFormatPr defaultColWidth="9.140625" defaultRowHeight="1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>
      <c r="A1" s="4" t="s">
        <v>0</v>
      </c>
      <c r="O1" s="1" t="s">
        <v>1</v>
      </c>
    </row>
    <row r="2" spans="1:18">
      <c r="A2" s="11"/>
    </row>
    <row r="3" spans="1:18">
      <c r="A3" s="12" t="s">
        <v>32</v>
      </c>
      <c r="O3" s="4" t="s">
        <v>33</v>
      </c>
    </row>
    <row r="4" spans="1:18" ht="18.75">
      <c r="A4" s="13" t="s">
        <v>4</v>
      </c>
    </row>
    <row r="5" spans="1:18">
      <c r="A5" s="4" t="s">
        <v>5</v>
      </c>
      <c r="G5" s="2"/>
      <c r="K5" s="2"/>
      <c r="N5" s="2"/>
      <c r="Q5" s="3"/>
    </row>
    <row r="6" spans="1:18" ht="135">
      <c r="A6" s="20" t="s">
        <v>6</v>
      </c>
      <c r="B6" s="4" t="s">
        <v>7</v>
      </c>
      <c r="C6" s="6" t="s">
        <v>8</v>
      </c>
      <c r="D6" s="6" t="s">
        <v>9</v>
      </c>
      <c r="E6" s="23" t="s">
        <v>10</v>
      </c>
      <c r="F6" s="23" t="s">
        <v>11</v>
      </c>
      <c r="G6" s="6" t="s">
        <v>12</v>
      </c>
      <c r="H6" s="4" t="s">
        <v>13</v>
      </c>
      <c r="I6" s="20" t="s">
        <v>14</v>
      </c>
      <c r="J6" s="4" t="s">
        <v>15</v>
      </c>
      <c r="K6" s="6" t="s">
        <v>16</v>
      </c>
      <c r="L6" s="4" t="s">
        <v>17</v>
      </c>
      <c r="M6" s="4" t="s">
        <v>18</v>
      </c>
      <c r="N6" s="6" t="s">
        <v>19</v>
      </c>
      <c r="O6" s="4" t="s">
        <v>20</v>
      </c>
      <c r="P6" s="4"/>
      <c r="Q6" s="7" t="s">
        <v>21</v>
      </c>
      <c r="R6" s="9" t="s">
        <v>21</v>
      </c>
    </row>
    <row r="7" spans="1:18">
      <c r="B7" s="4" t="s">
        <v>22</v>
      </c>
      <c r="C7" s="6" t="s">
        <v>23</v>
      </c>
      <c r="D7" s="6" t="s">
        <v>22</v>
      </c>
      <c r="E7" s="6" t="s">
        <v>24</v>
      </c>
      <c r="F7" s="6" t="s">
        <v>25</v>
      </c>
      <c r="G7" s="6"/>
      <c r="H7" s="4"/>
      <c r="I7" s="4" t="s">
        <v>22</v>
      </c>
      <c r="J7" s="4"/>
      <c r="K7" s="21">
        <v>2</v>
      </c>
      <c r="L7" s="4" t="s">
        <v>26</v>
      </c>
      <c r="M7" s="4" t="s">
        <v>26</v>
      </c>
      <c r="N7" s="6" t="s">
        <v>26</v>
      </c>
      <c r="O7" s="4" t="s">
        <v>22</v>
      </c>
      <c r="P7" s="4"/>
      <c r="Q7" s="7" t="s">
        <v>23</v>
      </c>
      <c r="R7" s="9" t="s">
        <v>27</v>
      </c>
    </row>
    <row r="8" spans="1:18">
      <c r="A8">
        <v>1</v>
      </c>
      <c r="B8" s="4">
        <v>0.2</v>
      </c>
      <c r="C8" s="2">
        <v>50</v>
      </c>
      <c r="D8" s="2" t="s">
        <v>28</v>
      </c>
      <c r="E8" s="2">
        <v>1</v>
      </c>
      <c r="F8" s="2">
        <v>2</v>
      </c>
      <c r="G8" s="2" t="s">
        <v>29</v>
      </c>
      <c r="H8" t="s">
        <v>30</v>
      </c>
      <c r="I8">
        <v>2</v>
      </c>
      <c r="J8" t="str">
        <f>"Dil"&amp;$K$7&amp;"-"&amp;B8&amp;"-"&amp;A8&amp;"-w"</f>
        <v>Dil2-0,2-1-w</v>
      </c>
      <c r="K8" s="2">
        <f>$K$7</f>
        <v>2</v>
      </c>
      <c r="L8">
        <v>2.6518000000000002</v>
      </c>
      <c r="M8">
        <v>2.8483000000000001</v>
      </c>
      <c r="N8" s="2">
        <f>M8-L8</f>
        <v>0.1964999999999999</v>
      </c>
      <c r="O8" s="10">
        <f>N8/1</f>
        <v>0.1964999999999999</v>
      </c>
      <c r="Q8" s="5">
        <f>(O8-B8)*1000</f>
        <v>-3.5000000000001141</v>
      </c>
      <c r="R8" s="8">
        <f>(Q8/1000)/B8</f>
        <v>-1.7500000000000571E-2</v>
      </c>
    </row>
    <row r="9" spans="1:18">
      <c r="A9">
        <v>2</v>
      </c>
      <c r="B9" s="4">
        <v>0.2</v>
      </c>
      <c r="G9" s="2"/>
      <c r="J9" t="str">
        <f>"Dil"&amp;$K$7&amp;"-"&amp;B9&amp;"-"&amp;A9&amp;"-w"</f>
        <v>Dil2-0,2-2-w</v>
      </c>
      <c r="K9" s="2">
        <f t="shared" ref="K9:K38" si="0">$K$7</f>
        <v>2</v>
      </c>
      <c r="L9">
        <v>2.6518999999999999</v>
      </c>
      <c r="M9">
        <v>2.8487</v>
      </c>
      <c r="N9" s="2">
        <f>M9-L9</f>
        <v>0.19680000000000009</v>
      </c>
      <c r="O9" s="10">
        <f>N9/1</f>
        <v>0.19680000000000009</v>
      </c>
      <c r="Q9" s="5">
        <f>(O9-B9)*1000</f>
        <v>-3.1999999999999251</v>
      </c>
      <c r="R9" s="8">
        <f>(Q9/1000)/B9</f>
        <v>-1.5999999999999626E-2</v>
      </c>
    </row>
    <row r="10" spans="1:18">
      <c r="A10">
        <v>3</v>
      </c>
      <c r="B10" s="4">
        <v>0.2</v>
      </c>
      <c r="G10" s="2"/>
      <c r="J10" t="str">
        <f>"Dil"&amp;$K$7&amp;"-"&amp;B10&amp;"-"&amp;A10&amp;"-w"</f>
        <v>Dil2-0,2-3-w</v>
      </c>
      <c r="K10" s="2">
        <f t="shared" si="0"/>
        <v>2</v>
      </c>
      <c r="L10">
        <v>2.66</v>
      </c>
      <c r="M10">
        <v>2.8570000000000002</v>
      </c>
      <c r="N10" s="2">
        <f>M10-L10</f>
        <v>0.19700000000000006</v>
      </c>
      <c r="O10" s="10">
        <f>N10/1</f>
        <v>0.19700000000000006</v>
      </c>
      <c r="Q10" s="5">
        <f>(O10-B10)*1000</f>
        <v>-2.9999999999999472</v>
      </c>
      <c r="R10" s="8">
        <f>(Q10/1000)/B10</f>
        <v>-1.4999999999999736E-2</v>
      </c>
    </row>
    <row r="11" spans="1:18">
      <c r="B11" s="4"/>
      <c r="G11" s="2"/>
      <c r="K11" s="2"/>
      <c r="N11" s="2"/>
      <c r="O11" s="10"/>
      <c r="Q11" s="5"/>
    </row>
    <row r="12" spans="1:18">
      <c r="A12">
        <v>1</v>
      </c>
      <c r="B12" s="4">
        <v>0.3</v>
      </c>
      <c r="C12" s="2">
        <v>50</v>
      </c>
      <c r="D12" s="2" t="s">
        <v>28</v>
      </c>
      <c r="E12" s="2">
        <v>1</v>
      </c>
      <c r="F12" s="2">
        <v>2</v>
      </c>
      <c r="G12" s="2" t="s">
        <v>29</v>
      </c>
      <c r="H12" t="s">
        <v>30</v>
      </c>
      <c r="I12">
        <v>2</v>
      </c>
      <c r="J12" t="str">
        <f>"Dil"&amp;$K$7&amp;"-"&amp;B12&amp;"-"&amp;A12&amp;"-w"</f>
        <v>Dil2-0,3-1-w</v>
      </c>
      <c r="K12" s="2">
        <f t="shared" si="0"/>
        <v>2</v>
      </c>
      <c r="L12">
        <v>2.6436000000000002</v>
      </c>
      <c r="M12">
        <v>2.9386999999999999</v>
      </c>
      <c r="N12" s="2">
        <f>M12-L12</f>
        <v>0.2950999999999997</v>
      </c>
      <c r="O12" s="10">
        <f>N12/1</f>
        <v>0.2950999999999997</v>
      </c>
      <c r="Q12" s="5">
        <f>(O12-B12)*1000</f>
        <v>-4.9000000000002935</v>
      </c>
      <c r="R12" s="8">
        <f>(Q12/1000)/B12</f>
        <v>-1.6333333333334314E-2</v>
      </c>
    </row>
    <row r="13" spans="1:18">
      <c r="A13">
        <v>2</v>
      </c>
      <c r="B13" s="4">
        <v>0.3</v>
      </c>
      <c r="G13" s="2"/>
      <c r="J13" t="str">
        <f>"Dil"&amp;$K$7&amp;"-"&amp;B13&amp;"-"&amp;A13&amp;"-w"</f>
        <v>Dil2-0,3-2-w</v>
      </c>
      <c r="K13" s="2">
        <f t="shared" si="0"/>
        <v>2</v>
      </c>
      <c r="L13">
        <v>2.6627000000000001</v>
      </c>
      <c r="M13">
        <v>2.9581</v>
      </c>
      <c r="N13" s="2">
        <f>M13-L13</f>
        <v>0.29539999999999988</v>
      </c>
      <c r="O13" s="10">
        <f>N13/1</f>
        <v>0.29539999999999988</v>
      </c>
      <c r="Q13" s="5">
        <f>(O13-B13)*1000</f>
        <v>-4.6000000000001044</v>
      </c>
      <c r="R13" s="8">
        <f>(Q13/1000)/B13</f>
        <v>-1.5333333333333683E-2</v>
      </c>
    </row>
    <row r="14" spans="1:18">
      <c r="A14">
        <v>3</v>
      </c>
      <c r="B14" s="4">
        <v>0.3</v>
      </c>
      <c r="G14" s="2"/>
      <c r="J14" t="str">
        <f>"Dil"&amp;$K$7&amp;"-"&amp;B14&amp;"-"&amp;A14&amp;"-w"</f>
        <v>Dil2-0,3-3-w</v>
      </c>
      <c r="K14" s="2">
        <f t="shared" si="0"/>
        <v>2</v>
      </c>
      <c r="L14">
        <v>2.6101000000000001</v>
      </c>
      <c r="M14">
        <v>2.9060000000000001</v>
      </c>
      <c r="N14" s="2">
        <f>M14-L14</f>
        <v>0.29590000000000005</v>
      </c>
      <c r="O14" s="10">
        <f>N14/1</f>
        <v>0.29590000000000005</v>
      </c>
      <c r="Q14" s="5">
        <f>(O14-B14)*1000</f>
        <v>-4.0999999999999375</v>
      </c>
      <c r="R14" s="8">
        <f>(Q14/1000)/B14</f>
        <v>-1.3666666666666461E-2</v>
      </c>
    </row>
    <row r="15" spans="1:18">
      <c r="B15" s="4"/>
      <c r="G15" s="2"/>
      <c r="K15" s="2"/>
      <c r="N15" s="2"/>
      <c r="O15" s="10"/>
      <c r="Q15" s="5"/>
    </row>
    <row r="16" spans="1:18">
      <c r="A16">
        <v>1</v>
      </c>
      <c r="B16" s="4">
        <v>0.4</v>
      </c>
      <c r="C16" s="2">
        <v>50</v>
      </c>
      <c r="D16" s="2" t="s">
        <v>28</v>
      </c>
      <c r="E16" s="2">
        <v>1</v>
      </c>
      <c r="F16" s="2">
        <v>2</v>
      </c>
      <c r="G16" s="2" t="s">
        <v>29</v>
      </c>
      <c r="H16" t="s">
        <v>30</v>
      </c>
      <c r="I16">
        <v>2</v>
      </c>
      <c r="J16" t="str">
        <f>"Dil"&amp;$K$7&amp;"-"&amp;B16&amp;"-"&amp;A16&amp;"-w"</f>
        <v>Dil2-0,4-1-w</v>
      </c>
      <c r="K16" s="2">
        <f t="shared" si="0"/>
        <v>2</v>
      </c>
      <c r="L16">
        <v>2.6427999999999998</v>
      </c>
      <c r="M16">
        <v>3.0379</v>
      </c>
      <c r="N16" s="2">
        <f>M16-L16</f>
        <v>0.39510000000000023</v>
      </c>
      <c r="O16" s="10">
        <f>N16/1</f>
        <v>0.39510000000000023</v>
      </c>
      <c r="Q16" s="5">
        <f>(O16-B16)*1000</f>
        <v>-4.8999999999997934</v>
      </c>
      <c r="R16" s="8">
        <f>(Q16/1000)/B16</f>
        <v>-1.2249999999999484E-2</v>
      </c>
    </row>
    <row r="17" spans="1:18">
      <c r="A17">
        <v>2</v>
      </c>
      <c r="B17" s="4">
        <v>0.4</v>
      </c>
      <c r="G17" s="2"/>
      <c r="J17" t="str">
        <f>"Dil"&amp;$K$7&amp;"-"&amp;B17&amp;"-"&amp;A17&amp;"-w"</f>
        <v>Dil2-0,4-2-w</v>
      </c>
      <c r="K17" s="2">
        <f t="shared" si="0"/>
        <v>2</v>
      </c>
      <c r="L17">
        <v>2.6113</v>
      </c>
      <c r="M17">
        <v>3.0066999999999999</v>
      </c>
      <c r="N17" s="2">
        <f>M17-L17</f>
        <v>0.39539999999999997</v>
      </c>
      <c r="O17" s="10">
        <f>N17/1</f>
        <v>0.39539999999999997</v>
      </c>
      <c r="Q17" s="5">
        <f>(O17-B17)*1000</f>
        <v>-4.6000000000000485</v>
      </c>
      <c r="R17" s="8">
        <f>(Q17/1000)/B17</f>
        <v>-1.1500000000000121E-2</v>
      </c>
    </row>
    <row r="18" spans="1:18">
      <c r="A18">
        <v>3</v>
      </c>
      <c r="B18" s="4">
        <v>0.4</v>
      </c>
      <c r="G18" s="2"/>
      <c r="J18" t="str">
        <f>"Dil"&amp;$K$7&amp;"-"&amp;B18&amp;"-"&amp;A18&amp;"-w"</f>
        <v>Dil2-0,4-3-w</v>
      </c>
      <c r="K18" s="2">
        <f t="shared" si="0"/>
        <v>2</v>
      </c>
      <c r="L18">
        <v>2.6009000000000002</v>
      </c>
      <c r="M18">
        <v>2.9964</v>
      </c>
      <c r="N18" s="2">
        <f>M18-L18</f>
        <v>0.39549999999999974</v>
      </c>
      <c r="O18" s="10">
        <f>N18/1</f>
        <v>0.39549999999999974</v>
      </c>
      <c r="Q18" s="5">
        <f>(O18-B18)*1000</f>
        <v>-4.5000000000002816</v>
      </c>
      <c r="R18" s="8">
        <f>(Q18/1000)/B18</f>
        <v>-1.1250000000000704E-2</v>
      </c>
    </row>
    <row r="19" spans="1:18">
      <c r="B19" s="4"/>
      <c r="G19" s="2"/>
      <c r="K19" s="2"/>
      <c r="N19" s="2"/>
      <c r="O19" s="10"/>
      <c r="Q19" s="5"/>
    </row>
    <row r="20" spans="1:18">
      <c r="A20">
        <v>1</v>
      </c>
      <c r="B20" s="4">
        <v>0.5</v>
      </c>
      <c r="C20" s="2">
        <v>50</v>
      </c>
      <c r="D20" s="2" t="s">
        <v>28</v>
      </c>
      <c r="E20" s="2">
        <v>1</v>
      </c>
      <c r="F20" s="2">
        <v>2</v>
      </c>
      <c r="G20" s="2" t="s">
        <v>29</v>
      </c>
      <c r="H20" t="s">
        <v>30</v>
      </c>
      <c r="I20">
        <v>2</v>
      </c>
      <c r="J20" t="str">
        <f>"Dil"&amp;$K$7&amp;"-"&amp;B20&amp;"-"&amp;A20&amp;"-w"</f>
        <v>Dil2-0,5-1-w</v>
      </c>
      <c r="K20" s="2">
        <f t="shared" si="0"/>
        <v>2</v>
      </c>
      <c r="L20">
        <v>2.5905999999999998</v>
      </c>
      <c r="M20">
        <v>3.0863999999999998</v>
      </c>
      <c r="N20" s="2">
        <f t="shared" ref="N20:N26" si="1">M20-L20</f>
        <v>0.49580000000000002</v>
      </c>
      <c r="O20" s="10">
        <f t="shared" ref="O20:O26" si="2">N20/1</f>
        <v>0.49580000000000002</v>
      </c>
      <c r="Q20" s="5">
        <f>(O20-B20)*1000</f>
        <v>-4.1999999999999815</v>
      </c>
      <c r="R20" s="8">
        <f>(Q20/1000)/B20</f>
        <v>-8.3999999999999631E-3</v>
      </c>
    </row>
    <row r="21" spans="1:18">
      <c r="A21">
        <v>2</v>
      </c>
      <c r="B21" s="4">
        <v>0.5</v>
      </c>
      <c r="G21" s="2"/>
      <c r="J21" t="str">
        <f>"Dil"&amp;$K$7&amp;"-"&amp;B21&amp;"-"&amp;A21&amp;"-w"</f>
        <v>Dil2-0,5-2-w</v>
      </c>
      <c r="K21" s="2">
        <f t="shared" si="0"/>
        <v>2</v>
      </c>
      <c r="L21">
        <v>2.5766</v>
      </c>
      <c r="M21">
        <v>3.0724999999999998</v>
      </c>
      <c r="N21" s="2">
        <f t="shared" si="1"/>
        <v>0.49589999999999979</v>
      </c>
      <c r="O21" s="10">
        <f t="shared" si="2"/>
        <v>0.49589999999999979</v>
      </c>
      <c r="Q21" s="5">
        <f>(O21-B21)*1000</f>
        <v>-4.1000000000002146</v>
      </c>
      <c r="R21" s="8">
        <f>(Q21/1000)/B21</f>
        <v>-8.2000000000004292E-3</v>
      </c>
    </row>
    <row r="22" spans="1:18">
      <c r="A22">
        <v>3</v>
      </c>
      <c r="B22" s="4">
        <v>0.5</v>
      </c>
      <c r="G22" s="2"/>
      <c r="J22" t="str">
        <f>"Dil"&amp;$K$7&amp;"-"&amp;B22&amp;"-"&amp;A22&amp;"-w"</f>
        <v>Dil2-0,5-3-w</v>
      </c>
      <c r="K22" s="2">
        <f t="shared" si="0"/>
        <v>2</v>
      </c>
      <c r="L22">
        <v>2.5911</v>
      </c>
      <c r="M22">
        <v>3.0867</v>
      </c>
      <c r="N22" s="2">
        <f t="shared" si="1"/>
        <v>0.49560000000000004</v>
      </c>
      <c r="O22" s="10">
        <f t="shared" si="2"/>
        <v>0.49560000000000004</v>
      </c>
      <c r="Q22" s="5">
        <f>(O22-B22)*1000</f>
        <v>-4.3999999999999595</v>
      </c>
      <c r="R22" s="8">
        <f>(Q22/1000)/B22</f>
        <v>-8.799999999999919E-3</v>
      </c>
    </row>
    <row r="23" spans="1:18">
      <c r="B23" s="4"/>
      <c r="G23" s="2"/>
      <c r="K23" s="2"/>
      <c r="N23" s="2">
        <f t="shared" si="1"/>
        <v>0</v>
      </c>
      <c r="O23" s="10">
        <f t="shared" si="2"/>
        <v>0</v>
      </c>
      <c r="Q23" s="5"/>
    </row>
    <row r="24" spans="1:18">
      <c r="A24">
        <v>1</v>
      </c>
      <c r="B24" s="4">
        <v>0.6</v>
      </c>
      <c r="C24" s="2">
        <v>50</v>
      </c>
      <c r="D24" s="2" t="s">
        <v>28</v>
      </c>
      <c r="E24" s="2">
        <v>1</v>
      </c>
      <c r="F24" s="2">
        <v>2</v>
      </c>
      <c r="G24" s="2" t="s">
        <v>29</v>
      </c>
      <c r="H24" t="s">
        <v>30</v>
      </c>
      <c r="I24">
        <v>2</v>
      </c>
      <c r="J24" t="str">
        <f>"Dil"&amp;$K$7&amp;"-"&amp;B24&amp;"-"&amp;A24&amp;"-w"</f>
        <v>Dil2-0,6-1-w</v>
      </c>
      <c r="K24" s="2">
        <f t="shared" si="0"/>
        <v>2</v>
      </c>
      <c r="L24">
        <v>2.5935000000000001</v>
      </c>
      <c r="M24">
        <v>3.1892</v>
      </c>
      <c r="N24" s="2">
        <f t="shared" si="1"/>
        <v>0.5956999999999999</v>
      </c>
      <c r="O24" s="10">
        <f t="shared" si="2"/>
        <v>0.5956999999999999</v>
      </c>
      <c r="Q24" s="5">
        <f>(O24-B24)*1000</f>
        <v>-4.3000000000000815</v>
      </c>
      <c r="R24" s="8">
        <f>(Q24/1000)/B24</f>
        <v>-7.1666666666668028E-3</v>
      </c>
    </row>
    <row r="25" spans="1:18">
      <c r="A25">
        <v>2</v>
      </c>
      <c r="B25" s="4">
        <v>0.6</v>
      </c>
      <c r="G25" s="2"/>
      <c r="J25" t="str">
        <f>"Dil"&amp;$K$7&amp;"-"&amp;B25&amp;"-"&amp;A25&amp;"-w"</f>
        <v>Dil2-0,6-2-w</v>
      </c>
      <c r="K25" s="2">
        <f t="shared" si="0"/>
        <v>2</v>
      </c>
      <c r="L25">
        <v>2.5813000000000001</v>
      </c>
      <c r="M25">
        <v>3.1766000000000001</v>
      </c>
      <c r="N25" s="2">
        <f t="shared" si="1"/>
        <v>0.59529999999999994</v>
      </c>
      <c r="O25" s="10">
        <f t="shared" si="2"/>
        <v>0.59529999999999994</v>
      </c>
      <c r="Q25" s="5">
        <f>(O25-B25)*1000</f>
        <v>-4.7000000000000375</v>
      </c>
      <c r="R25" s="8">
        <f>(Q25/1000)/B25</f>
        <v>-7.833333333333397E-3</v>
      </c>
    </row>
    <row r="26" spans="1:18">
      <c r="A26">
        <v>3</v>
      </c>
      <c r="B26" s="4">
        <v>0.6</v>
      </c>
      <c r="G26" s="2"/>
      <c r="J26" t="str">
        <f>"Dil"&amp;$K$7&amp;"-"&amp;B26&amp;"-"&amp;A26&amp;"-w"</f>
        <v>Dil2-0,6-3-w</v>
      </c>
      <c r="K26" s="2">
        <f t="shared" si="0"/>
        <v>2</v>
      </c>
      <c r="L26">
        <v>2.6461000000000001</v>
      </c>
      <c r="M26">
        <v>3.242</v>
      </c>
      <c r="N26" s="2">
        <f t="shared" si="1"/>
        <v>0.59589999999999987</v>
      </c>
      <c r="O26" s="10">
        <f t="shared" si="2"/>
        <v>0.59589999999999987</v>
      </c>
      <c r="Q26" s="5">
        <f>(O26-B26)*1000</f>
        <v>-4.1000000000001036</v>
      </c>
      <c r="R26" s="8">
        <f>(Q26/1000)/B26</f>
        <v>-6.8333333333335062E-3</v>
      </c>
    </row>
    <row r="27" spans="1:18">
      <c r="B27" s="4"/>
      <c r="G27" s="2"/>
      <c r="K27" s="2"/>
      <c r="N27" s="2"/>
      <c r="O27" s="10"/>
      <c r="Q27" s="5"/>
    </row>
    <row r="28" spans="1:18">
      <c r="A28">
        <v>1</v>
      </c>
      <c r="B28" s="4">
        <v>0.7</v>
      </c>
      <c r="C28" s="2">
        <v>50</v>
      </c>
      <c r="D28" s="2" t="s">
        <v>28</v>
      </c>
      <c r="E28" s="2">
        <v>1</v>
      </c>
      <c r="F28" s="2">
        <v>2</v>
      </c>
      <c r="G28" s="2" t="s">
        <v>29</v>
      </c>
      <c r="H28" t="s">
        <v>30</v>
      </c>
      <c r="I28">
        <v>2</v>
      </c>
      <c r="J28" t="str">
        <f>"Dil"&amp;$K$7&amp;"-"&amp;B28&amp;"-"&amp;A28&amp;"-w"</f>
        <v>Dil2-0,7-1-w</v>
      </c>
      <c r="K28" s="2">
        <f t="shared" si="0"/>
        <v>2</v>
      </c>
      <c r="L28">
        <v>2.6339999999999999</v>
      </c>
      <c r="M28">
        <v>3.3285</v>
      </c>
      <c r="N28" s="2">
        <f>M28-L28</f>
        <v>0.69450000000000012</v>
      </c>
      <c r="O28" s="10">
        <f>N28/1</f>
        <v>0.69450000000000012</v>
      </c>
      <c r="Q28" s="5">
        <f>(O28-B28)*1000</f>
        <v>-5.4999999999998384</v>
      </c>
      <c r="R28" s="8">
        <f>(Q28/1000)/B28</f>
        <v>-7.857142857142627E-3</v>
      </c>
    </row>
    <row r="29" spans="1:18">
      <c r="A29">
        <v>2</v>
      </c>
      <c r="B29" s="4">
        <v>0.7</v>
      </c>
      <c r="G29" s="2"/>
      <c r="J29" t="str">
        <f>"Dil"&amp;$K$7&amp;"-"&amp;B29&amp;"-"&amp;A29&amp;"-w"</f>
        <v>Dil2-0,7-2-w</v>
      </c>
      <c r="K29" s="2">
        <f t="shared" si="0"/>
        <v>2</v>
      </c>
      <c r="L29">
        <v>2.5832000000000002</v>
      </c>
      <c r="M29">
        <v>3.2784</v>
      </c>
      <c r="N29" s="2">
        <f>M29-L29</f>
        <v>0.69519999999999982</v>
      </c>
      <c r="O29" s="10">
        <f>N29/1</f>
        <v>0.69519999999999982</v>
      </c>
      <c r="Q29" s="5">
        <f>(O29-B29)*1000</f>
        <v>-4.8000000000001375</v>
      </c>
      <c r="R29" s="8">
        <f>(Q29/1000)/B29</f>
        <v>-6.8571428571430537E-3</v>
      </c>
    </row>
    <row r="30" spans="1:18">
      <c r="A30">
        <v>3</v>
      </c>
      <c r="B30" s="4">
        <v>0.7</v>
      </c>
      <c r="G30" s="2"/>
      <c r="J30" t="str">
        <f>"Dil"&amp;$K$7&amp;"-"&amp;B30&amp;"-"&amp;A30&amp;"-w"</f>
        <v>Dil2-0,7-3-w</v>
      </c>
      <c r="K30" s="2">
        <f t="shared" si="0"/>
        <v>2</v>
      </c>
      <c r="L30">
        <v>2.6602000000000001</v>
      </c>
      <c r="M30">
        <v>3.355</v>
      </c>
      <c r="N30" s="2">
        <f>M30-L30</f>
        <v>0.69479999999999986</v>
      </c>
      <c r="O30" s="10">
        <f>N30/1</f>
        <v>0.69479999999999986</v>
      </c>
      <c r="Q30" s="5">
        <f>(O30-B30)*1000</f>
        <v>-5.2000000000000934</v>
      </c>
      <c r="R30" s="8">
        <f>(Q30/1000)/B30</f>
        <v>-7.4285714285715629E-3</v>
      </c>
    </row>
    <row r="31" spans="1:18">
      <c r="B31" s="4"/>
      <c r="G31" s="2"/>
      <c r="K31" s="2"/>
      <c r="N31" s="2"/>
      <c r="Q31" s="5"/>
    </row>
    <row r="32" spans="1:18">
      <c r="A32">
        <v>1</v>
      </c>
      <c r="B32" s="4">
        <v>0.85</v>
      </c>
      <c r="C32" s="2">
        <v>50</v>
      </c>
      <c r="D32" s="2" t="s">
        <v>28</v>
      </c>
      <c r="E32" s="2">
        <v>1</v>
      </c>
      <c r="F32" s="2">
        <v>2</v>
      </c>
      <c r="G32" s="2" t="s">
        <v>29</v>
      </c>
      <c r="H32" t="s">
        <v>30</v>
      </c>
      <c r="I32">
        <v>2</v>
      </c>
      <c r="J32" t="str">
        <f>"Dil"&amp;$K$7&amp;"-"&amp;B32&amp;"-"&amp;A32&amp;"-w"</f>
        <v>Dil2-0,85-1-w</v>
      </c>
      <c r="K32" s="2">
        <f t="shared" si="0"/>
        <v>2</v>
      </c>
      <c r="L32">
        <v>2.5886999999999998</v>
      </c>
      <c r="M32">
        <v>3.4325000000000001</v>
      </c>
      <c r="N32" s="2">
        <f>M32-L32</f>
        <v>0.84380000000000033</v>
      </c>
      <c r="O32" s="10">
        <f>N32/1</f>
        <v>0.84380000000000033</v>
      </c>
      <c r="Q32" s="5">
        <f>(O32-B32)*1000</f>
        <v>-6.1999999999996502</v>
      </c>
      <c r="R32" s="8">
        <f>(Q32/1000)/B32</f>
        <v>-7.2941176470584122E-3</v>
      </c>
    </row>
    <row r="33" spans="1:18">
      <c r="A33">
        <v>2</v>
      </c>
      <c r="B33" s="4">
        <v>0.85</v>
      </c>
      <c r="G33" s="2"/>
      <c r="J33" t="str">
        <f>"Dil"&amp;$K$7&amp;"-"&amp;B33&amp;"-"&amp;A33&amp;"-w"</f>
        <v>Dil2-0,85-2-w</v>
      </c>
      <c r="K33" s="2">
        <f t="shared" si="0"/>
        <v>2</v>
      </c>
      <c r="L33">
        <v>2.6267999999999998</v>
      </c>
      <c r="M33">
        <v>3.47</v>
      </c>
      <c r="N33" s="2">
        <f>M33-L33</f>
        <v>0.84320000000000039</v>
      </c>
      <c r="O33" s="10">
        <f>N33/1</f>
        <v>0.84320000000000039</v>
      </c>
      <c r="Q33" s="5">
        <f>(O33-B33)*1000</f>
        <v>-6.7999999999995842</v>
      </c>
      <c r="R33" s="8">
        <f>(Q33/1000)/B33</f>
        <v>-7.999999999999511E-3</v>
      </c>
    </row>
    <row r="34" spans="1:18">
      <c r="A34">
        <v>3</v>
      </c>
      <c r="B34" s="4">
        <v>0.85</v>
      </c>
      <c r="G34" s="2"/>
      <c r="J34" t="str">
        <f>"Dil"&amp;$K$7&amp;"-"&amp;B34&amp;"-"&amp;A34&amp;"-w"</f>
        <v>Dil2-0,85-3-w</v>
      </c>
      <c r="K34" s="2">
        <f t="shared" si="0"/>
        <v>2</v>
      </c>
      <c r="L34">
        <v>2.6379000000000001</v>
      </c>
      <c r="M34">
        <v>3.4815999999999998</v>
      </c>
      <c r="N34" s="2">
        <f>M34-L34</f>
        <v>0.84369999999999967</v>
      </c>
      <c r="O34" s="10">
        <f>N34/1</f>
        <v>0.84369999999999967</v>
      </c>
      <c r="Q34" s="5">
        <f>(O34-B34)*1000</f>
        <v>-6.3000000000003054</v>
      </c>
      <c r="R34" s="8">
        <f>(Q34/1000)/B34</f>
        <v>-7.411764705882712E-3</v>
      </c>
    </row>
    <row r="35" spans="1:18">
      <c r="B35" s="4"/>
      <c r="G35" s="2"/>
      <c r="K35" s="2"/>
      <c r="N35" s="2"/>
      <c r="O35" s="10"/>
      <c r="Q35" s="5"/>
    </row>
    <row r="36" spans="1:18">
      <c r="A36">
        <v>1</v>
      </c>
      <c r="B36" s="4">
        <v>1</v>
      </c>
      <c r="C36" s="2">
        <v>50</v>
      </c>
      <c r="D36" s="2" t="s">
        <v>28</v>
      </c>
      <c r="E36" s="2">
        <v>1</v>
      </c>
      <c r="F36" s="2">
        <v>2</v>
      </c>
      <c r="G36" s="2" t="s">
        <v>29</v>
      </c>
      <c r="H36" t="s">
        <v>30</v>
      </c>
      <c r="I36">
        <v>2</v>
      </c>
      <c r="J36" t="str">
        <f>"Dil"&amp;$K$7&amp;"-"&amp;B36&amp;"-"&amp;A36&amp;"-w"</f>
        <v>Dil2-1-1-w</v>
      </c>
      <c r="K36" s="2">
        <f t="shared" si="0"/>
        <v>2</v>
      </c>
      <c r="L36">
        <v>2.3732700000000002</v>
      </c>
      <c r="M36">
        <v>3.3654000000000002</v>
      </c>
      <c r="N36" s="2">
        <f>M36-L36</f>
        <v>0.99212999999999996</v>
      </c>
      <c r="O36" s="10">
        <f>N36/1</f>
        <v>0.99212999999999996</v>
      </c>
      <c r="P36" t="s">
        <v>31</v>
      </c>
      <c r="Q36" s="5">
        <f>(O36-B36)*1000</f>
        <v>-7.8700000000000436</v>
      </c>
      <c r="R36" s="8">
        <f>(Q36/1000)/B36</f>
        <v>-7.8700000000000436E-3</v>
      </c>
    </row>
    <row r="37" spans="1:18">
      <c r="A37">
        <v>2</v>
      </c>
      <c r="B37" s="4">
        <v>1</v>
      </c>
      <c r="G37" s="2"/>
      <c r="J37" t="str">
        <f>"Dil"&amp;$K$7&amp;"-"&amp;B37&amp;"-"&amp;A37&amp;"-w"</f>
        <v>Dil2-1-2-w</v>
      </c>
      <c r="K37" s="2">
        <f t="shared" si="0"/>
        <v>2</v>
      </c>
      <c r="L37">
        <v>2.38992</v>
      </c>
      <c r="M37">
        <v>3.3824000000000001</v>
      </c>
      <c r="N37" s="2">
        <f>M37-L37</f>
        <v>0.99248000000000003</v>
      </c>
      <c r="O37" s="10">
        <f>N37/1</f>
        <v>0.99248000000000003</v>
      </c>
      <c r="P37" t="s">
        <v>31</v>
      </c>
      <c r="Q37" s="5">
        <f>(O37-B37)*1000</f>
        <v>-7.5199999999999712</v>
      </c>
      <c r="R37" s="8">
        <f>(Q37/1000)/B37</f>
        <v>-7.5199999999999712E-3</v>
      </c>
    </row>
    <row r="38" spans="1:18">
      <c r="A38">
        <v>3</v>
      </c>
      <c r="B38" s="4">
        <v>1</v>
      </c>
      <c r="G38" s="2"/>
      <c r="J38" t="str">
        <f>"Dil"&amp;$K$7&amp;"-"&amp;B38&amp;"-"&amp;A38&amp;"-w"</f>
        <v>Dil2-1-3-w</v>
      </c>
      <c r="K38" s="2">
        <f t="shared" si="0"/>
        <v>2</v>
      </c>
      <c r="L38">
        <v>2.3230300000000002</v>
      </c>
      <c r="M38">
        <v>3.3153000000000001</v>
      </c>
      <c r="N38" s="2">
        <f>M38-L38</f>
        <v>0.99226999999999999</v>
      </c>
      <c r="O38" s="10">
        <f>N38/1</f>
        <v>0.99226999999999999</v>
      </c>
      <c r="P38" t="s">
        <v>31</v>
      </c>
      <c r="Q38" s="5">
        <f>(O38-B38)*1000</f>
        <v>-7.7300000000000146</v>
      </c>
      <c r="R38" s="8">
        <f>(Q38/1000)/B38</f>
        <v>-7.7300000000000146E-3</v>
      </c>
    </row>
    <row r="39" spans="1:18">
      <c r="G39" s="2"/>
      <c r="K39" s="2"/>
      <c r="N39" s="2"/>
      <c r="O39" s="10"/>
      <c r="Q39" s="5"/>
    </row>
    <row r="40" spans="1:18">
      <c r="G40" s="2"/>
      <c r="K40" s="2"/>
      <c r="N40" s="2"/>
      <c r="O40" s="10"/>
      <c r="Q40" s="18"/>
      <c r="R40" s="19"/>
    </row>
    <row r="41" spans="1:18">
      <c r="G41" s="2"/>
      <c r="K41" s="2"/>
      <c r="N41" s="2"/>
      <c r="O41" s="10"/>
      <c r="Q41" s="18"/>
      <c r="R41" s="19"/>
    </row>
    <row r="42" spans="1:18">
      <c r="G42" s="2"/>
      <c r="K42" s="2"/>
      <c r="N42" s="2"/>
      <c r="O42" s="10"/>
      <c r="Q42" s="18"/>
      <c r="R42" s="19"/>
    </row>
    <row r="43" spans="1:18">
      <c r="G43" s="2"/>
      <c r="K43" s="2"/>
      <c r="N43" s="2"/>
      <c r="O43" s="10"/>
      <c r="Q43" s="18"/>
      <c r="R43" s="19"/>
    </row>
    <row r="44" spans="1:18">
      <c r="G44" s="2"/>
      <c r="K44" s="2"/>
      <c r="N44" s="2"/>
      <c r="O44" s="10"/>
      <c r="Q44" s="18"/>
      <c r="R44" s="19"/>
    </row>
    <row r="45" spans="1:18">
      <c r="G45" s="2"/>
      <c r="K45" s="2"/>
      <c r="N45" s="2"/>
      <c r="O45" s="10"/>
      <c r="Q45" s="18"/>
      <c r="R45" s="19"/>
    </row>
    <row r="46" spans="1:18">
      <c r="G46" s="2"/>
      <c r="K46" s="2"/>
      <c r="N46" s="2"/>
      <c r="O46" s="10"/>
      <c r="Q46" s="18"/>
      <c r="R46" s="19"/>
    </row>
    <row r="47" spans="1:18">
      <c r="G47" s="2"/>
      <c r="K47" s="2"/>
      <c r="N47" s="2"/>
      <c r="O47" s="10"/>
      <c r="Q47" s="18"/>
      <c r="R47" s="19"/>
    </row>
    <row r="48" spans="1:18">
      <c r="G48" s="2"/>
      <c r="K48" s="2"/>
      <c r="N48" s="2"/>
      <c r="O48" s="10"/>
      <c r="Q48" s="18"/>
      <c r="R48" s="19"/>
    </row>
    <row r="49" spans="2:18">
      <c r="G49" s="2"/>
      <c r="K49" s="2"/>
      <c r="N49" s="2"/>
      <c r="O49" s="10"/>
      <c r="Q49" s="18"/>
      <c r="R49" s="19"/>
    </row>
    <row r="50" spans="2:18">
      <c r="G50" s="2"/>
      <c r="K50" s="2"/>
      <c r="N50" s="2"/>
      <c r="O50" s="10"/>
      <c r="Q50" s="18"/>
      <c r="R50" s="19"/>
    </row>
    <row r="51" spans="2:18">
      <c r="G51" s="2"/>
      <c r="K51" s="2"/>
      <c r="N51" s="2"/>
      <c r="O51" s="10"/>
      <c r="Q51" s="18"/>
      <c r="R51" s="19"/>
    </row>
    <row r="52" spans="2:18">
      <c r="G52" s="2"/>
      <c r="K52" s="2"/>
      <c r="N52" s="2"/>
      <c r="O52" s="10"/>
      <c r="Q52" s="18"/>
      <c r="R52" s="19"/>
    </row>
    <row r="53" spans="2:18">
      <c r="G53" s="2"/>
      <c r="K53" s="2"/>
      <c r="N53" s="2"/>
      <c r="O53" s="10"/>
      <c r="Q53" s="18"/>
      <c r="R53" s="19"/>
    </row>
    <row r="54" spans="2:18">
      <c r="G54" s="2"/>
      <c r="K54" s="2"/>
      <c r="N54" s="2"/>
      <c r="O54" s="10"/>
      <c r="Q54" s="18"/>
      <c r="R54" s="19"/>
    </row>
    <row r="55" spans="2:18">
      <c r="R55" s="19"/>
    </row>
    <row r="58" spans="2:18" ht="21">
      <c r="B58" s="14"/>
    </row>
    <row r="60" spans="2:18" ht="21">
      <c r="B60" s="17"/>
      <c r="C60" s="16"/>
    </row>
    <row r="61" spans="2:18">
      <c r="B61" s="15"/>
      <c r="C61" s="16"/>
    </row>
    <row r="62" spans="2:18" ht="21">
      <c r="B62" s="17"/>
      <c r="C62" s="16"/>
    </row>
    <row r="63" spans="2:18">
      <c r="B63" s="15"/>
      <c r="C63" s="16"/>
    </row>
    <row r="64" spans="2:18">
      <c r="B64" s="15"/>
      <c r="C64" s="16"/>
    </row>
    <row r="65" spans="2:3">
      <c r="B65" s="15"/>
      <c r="C65" s="16"/>
    </row>
    <row r="66" spans="2:3">
      <c r="B66" s="15"/>
      <c r="C66" s="16"/>
    </row>
  </sheetData>
  <conditionalFormatting sqref="Q31:R31">
    <cfRule type="cellIs" priority="1" operator="equal">
      <formula>""""""</formula>
    </cfRule>
  </conditionalFormatting>
  <conditionalFormatting sqref="R8:R38">
    <cfRule type="cellIs" dxfId="161" priority="2" operator="lessThan">
      <formula>-0.0611</formula>
    </cfRule>
    <cfRule type="cellIs" dxfId="160" priority="3" operator="greaterThan">
      <formula>0.061</formula>
    </cfRule>
    <cfRule type="cellIs" dxfId="159" priority="4" operator="between">
      <formula>0.0306</formula>
      <formula>0.0611</formula>
    </cfRule>
    <cfRule type="cellIs" dxfId="158" priority="5" operator="between">
      <formula>-0.0306</formula>
      <formula>-0.061</formula>
    </cfRule>
    <cfRule type="cellIs" dxfId="157" priority="6" operator="between">
      <formula>-0.0106</formula>
      <formula>-0.0305</formula>
    </cfRule>
    <cfRule type="cellIs" dxfId="156" priority="7" operator="between">
      <formula>0.0106</formula>
      <formula>0.0305</formula>
    </cfRule>
    <cfRule type="cellIs" dxfId="155" priority="8" operator="between">
      <formula>-0.0052</formula>
      <formula>-0.0105</formula>
    </cfRule>
    <cfRule type="cellIs" dxfId="154" priority="9" operator="between">
      <formula>0.0052</formula>
      <formula>0.0105</formula>
    </cfRule>
    <cfRule type="cellIs" dxfId="153" priority="10" operator="between">
      <formula>-0.0051</formula>
      <formula>0.0051</formula>
    </cfRule>
  </conditionalFormatting>
  <conditionalFormatting sqref="Q8:Q38">
    <cfRule type="cellIs" dxfId="152" priority="11" operator="greaterThan">
      <formula>55</formula>
    </cfRule>
    <cfRule type="cellIs" dxfId="151" priority="12" operator="lessThan">
      <formula>-55</formula>
    </cfRule>
    <cfRule type="cellIs" dxfId="150" priority="13" operator="between">
      <formula>-35</formula>
      <formula>-56</formula>
    </cfRule>
    <cfRule type="cellIs" dxfId="149" priority="14" operator="between">
      <formula>35</formula>
      <formula>56</formula>
    </cfRule>
    <cfRule type="cellIs" dxfId="148" priority="15" operator="between">
      <formula>-25</formula>
      <formula>-36</formula>
    </cfRule>
    <cfRule type="cellIs" dxfId="147" priority="16" operator="between">
      <formula>25</formula>
      <formula>36</formula>
    </cfRule>
    <cfRule type="cellIs" dxfId="146" priority="17" operator="between">
      <formula>-10</formula>
      <formula>-26</formula>
    </cfRule>
    <cfRule type="cellIs" dxfId="145" priority="18" operator="between">
      <formula>10</formula>
      <formula>26</formula>
    </cfRule>
    <cfRule type="cellIs" dxfId="144" priority="19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7FBA-8540-452E-A40E-896DE6FD4C09}">
  <sheetPr>
    <pageSetUpPr fitToPage="1"/>
  </sheetPr>
  <dimension ref="A1:R67"/>
  <sheetViews>
    <sheetView topLeftCell="A4" zoomScale="70" zoomScaleNormal="70" workbookViewId="0">
      <selection activeCell="Q7" sqref="Q7"/>
    </sheetView>
  </sheetViews>
  <sheetFormatPr defaultColWidth="9.140625" defaultRowHeight="15"/>
  <cols>
    <col min="2" max="2" width="16.42578125" bestFit="1" customWidth="1"/>
    <col min="3" max="6" width="16.42578125" style="2" customWidth="1"/>
    <col min="7" max="7" width="18.85546875" bestFit="1" customWidth="1"/>
    <col min="8" max="8" width="10.42578125" bestFit="1" customWidth="1"/>
    <col min="9" max="9" width="10.42578125" customWidth="1"/>
    <col min="10" max="10" width="12.85546875" bestFit="1" customWidth="1"/>
    <col min="11" max="11" width="29.28515625" bestFit="1" customWidth="1"/>
    <col min="12" max="12" width="12.140625" customWidth="1"/>
    <col min="13" max="13" width="14.7109375" bestFit="1" customWidth="1"/>
    <col min="14" max="14" width="14.7109375" customWidth="1"/>
    <col min="15" max="15" width="42" bestFit="1" customWidth="1"/>
    <col min="17" max="17" width="9.42578125" bestFit="1" customWidth="1"/>
    <col min="18" max="18" width="18.140625" style="8" bestFit="1" customWidth="1"/>
  </cols>
  <sheetData>
    <row r="1" spans="1:18" ht="21">
      <c r="A1" s="4" t="s">
        <v>0</v>
      </c>
      <c r="O1" s="1" t="s">
        <v>1</v>
      </c>
    </row>
    <row r="2" spans="1:18">
      <c r="A2" s="11"/>
    </row>
    <row r="3" spans="1:18">
      <c r="A3" s="12" t="s">
        <v>34</v>
      </c>
      <c r="O3" s="4" t="s">
        <v>35</v>
      </c>
    </row>
    <row r="4" spans="1:18" ht="18.75">
      <c r="A4" s="13" t="s">
        <v>4</v>
      </c>
    </row>
    <row r="5" spans="1:18">
      <c r="A5" s="4" t="s">
        <v>5</v>
      </c>
      <c r="G5" s="2"/>
      <c r="K5" s="2"/>
      <c r="N5" s="2"/>
      <c r="Q5" s="3"/>
    </row>
    <row r="6" spans="1:18" ht="135">
      <c r="A6" s="20" t="s">
        <v>6</v>
      </c>
      <c r="B6" s="4" t="s">
        <v>7</v>
      </c>
      <c r="C6" s="6" t="s">
        <v>8</v>
      </c>
      <c r="D6" s="6" t="s">
        <v>9</v>
      </c>
      <c r="E6" s="23" t="s">
        <v>10</v>
      </c>
      <c r="F6" s="23" t="s">
        <v>11</v>
      </c>
      <c r="G6" s="6" t="s">
        <v>12</v>
      </c>
      <c r="H6" s="4" t="s">
        <v>13</v>
      </c>
      <c r="I6" s="20" t="s">
        <v>14</v>
      </c>
      <c r="J6" s="4" t="s">
        <v>15</v>
      </c>
      <c r="K6" s="6" t="s">
        <v>36</v>
      </c>
      <c r="L6" s="4" t="s">
        <v>17</v>
      </c>
      <c r="M6" s="4" t="s">
        <v>18</v>
      </c>
      <c r="N6" s="6" t="s">
        <v>19</v>
      </c>
      <c r="O6" s="4" t="s">
        <v>20</v>
      </c>
      <c r="P6" s="4"/>
      <c r="Q6" s="7" t="s">
        <v>21</v>
      </c>
      <c r="R6" s="9" t="s">
        <v>21</v>
      </c>
    </row>
    <row r="7" spans="1:18">
      <c r="B7" s="4" t="s">
        <v>22</v>
      </c>
      <c r="C7" s="6" t="s">
        <v>23</v>
      </c>
      <c r="D7" s="6" t="s">
        <v>22</v>
      </c>
      <c r="E7" s="6" t="s">
        <v>24</v>
      </c>
      <c r="F7" s="6" t="s">
        <v>25</v>
      </c>
      <c r="G7" s="6"/>
      <c r="H7" s="4"/>
      <c r="I7" s="4" t="s">
        <v>22</v>
      </c>
      <c r="J7" s="4"/>
      <c r="K7" s="21">
        <v>3</v>
      </c>
      <c r="L7" s="4" t="s">
        <v>26</v>
      </c>
      <c r="M7" s="4" t="s">
        <v>26</v>
      </c>
      <c r="N7" s="6" t="s">
        <v>26</v>
      </c>
      <c r="O7" s="4" t="s">
        <v>22</v>
      </c>
      <c r="P7" s="4"/>
      <c r="Q7" s="7" t="s">
        <v>23</v>
      </c>
      <c r="R7" s="9" t="s">
        <v>27</v>
      </c>
    </row>
    <row r="8" spans="1:18">
      <c r="G8" s="2"/>
      <c r="K8" s="2"/>
      <c r="N8" s="2"/>
      <c r="O8" s="10"/>
      <c r="Q8" s="5"/>
    </row>
    <row r="9" spans="1:18">
      <c r="A9">
        <v>1</v>
      </c>
      <c r="B9" s="4">
        <v>0.5</v>
      </c>
      <c r="C9" s="2">
        <v>50</v>
      </c>
      <c r="D9" s="2" t="s">
        <v>28</v>
      </c>
      <c r="E9" s="2">
        <v>1</v>
      </c>
      <c r="F9" s="2">
        <v>2</v>
      </c>
      <c r="G9" s="2" t="s">
        <v>29</v>
      </c>
      <c r="H9" t="s">
        <v>30</v>
      </c>
      <c r="I9">
        <v>2</v>
      </c>
      <c r="J9" t="str">
        <f>"Dil"&amp;$K$7&amp;"-"&amp;B9&amp;"-"&amp;A9&amp;"-w"</f>
        <v>Dil3-0,5-1-w</v>
      </c>
      <c r="K9" s="2">
        <f t="shared" ref="K9:K55" si="0">$K$7</f>
        <v>3</v>
      </c>
      <c r="L9">
        <v>2.5977000000000001</v>
      </c>
      <c r="M9">
        <v>3.0891999999999999</v>
      </c>
      <c r="N9" s="2">
        <f t="shared" ref="N9:N27" si="1">M9-L9</f>
        <v>0.49149999999999983</v>
      </c>
      <c r="O9" s="10">
        <f t="shared" ref="O9:O19" si="2">N9/1</f>
        <v>0.49149999999999983</v>
      </c>
      <c r="Q9" s="5">
        <f t="shared" ref="Q9:Q27" si="3">(O9-B9)*1000</f>
        <v>-8.5000000000001741</v>
      </c>
      <c r="R9" s="8">
        <f t="shared" ref="R9:R27" si="4">(Q9/1000)/B9</f>
        <v>-1.7000000000000348E-2</v>
      </c>
    </row>
    <row r="10" spans="1:18">
      <c r="A10">
        <v>2</v>
      </c>
      <c r="B10" s="4">
        <v>0.5</v>
      </c>
      <c r="G10" s="2"/>
      <c r="J10" t="str">
        <f t="shared" ref="J10:J27" si="5">"Dil"&amp;$K$7&amp;"-"&amp;B10&amp;"-"&amp;A10&amp;"-w"</f>
        <v>Dil3-0,5-2-w</v>
      </c>
      <c r="K10" s="2">
        <f t="shared" si="0"/>
        <v>3</v>
      </c>
      <c r="L10">
        <v>2.6030000000000002</v>
      </c>
      <c r="M10">
        <v>3.0952000000000002</v>
      </c>
      <c r="N10" s="2">
        <f t="shared" si="1"/>
        <v>0.49219999999999997</v>
      </c>
      <c r="O10" s="10">
        <f t="shared" si="2"/>
        <v>0.49219999999999997</v>
      </c>
      <c r="Q10" s="5">
        <f t="shared" si="3"/>
        <v>-7.8000000000000291</v>
      </c>
      <c r="R10" s="8">
        <f t="shared" si="4"/>
        <v>-1.5600000000000058E-2</v>
      </c>
    </row>
    <row r="11" spans="1:18">
      <c r="A11">
        <v>3</v>
      </c>
      <c r="B11" s="4">
        <v>0.5</v>
      </c>
      <c r="G11" s="2"/>
      <c r="J11" t="str">
        <f t="shared" si="5"/>
        <v>Dil3-0,5-3-w</v>
      </c>
      <c r="K11" s="2">
        <f t="shared" si="0"/>
        <v>3</v>
      </c>
      <c r="L11">
        <v>2.6101000000000001</v>
      </c>
      <c r="M11">
        <v>3.1034999999999999</v>
      </c>
      <c r="N11" s="2">
        <f t="shared" si="1"/>
        <v>0.49339999999999984</v>
      </c>
      <c r="O11" s="10">
        <f t="shared" si="2"/>
        <v>0.49339999999999984</v>
      </c>
      <c r="Q11" s="5">
        <f t="shared" si="3"/>
        <v>-6.6000000000001613</v>
      </c>
      <c r="R11" s="8">
        <f t="shared" si="4"/>
        <v>-1.3200000000000323E-2</v>
      </c>
    </row>
    <row r="12" spans="1:18">
      <c r="B12" s="4"/>
      <c r="G12" s="2"/>
      <c r="K12" s="2"/>
      <c r="N12" s="2"/>
      <c r="O12" s="10"/>
      <c r="Q12" s="5"/>
    </row>
    <row r="13" spans="1:18">
      <c r="A13">
        <v>1</v>
      </c>
      <c r="B13" s="4">
        <v>0.6</v>
      </c>
      <c r="C13" s="2">
        <v>50</v>
      </c>
      <c r="D13" s="2" t="s">
        <v>28</v>
      </c>
      <c r="E13" s="2">
        <v>1</v>
      </c>
      <c r="F13" s="2">
        <v>2</v>
      </c>
      <c r="G13" s="2" t="s">
        <v>29</v>
      </c>
      <c r="H13" t="s">
        <v>30</v>
      </c>
      <c r="I13">
        <v>2</v>
      </c>
      <c r="J13" t="str">
        <f t="shared" si="5"/>
        <v>Dil3-0,6-1-w</v>
      </c>
      <c r="K13" s="2">
        <f t="shared" si="0"/>
        <v>3</v>
      </c>
      <c r="L13">
        <v>2.5920000000000001</v>
      </c>
      <c r="M13">
        <v>3.1854</v>
      </c>
      <c r="N13" s="2">
        <f t="shared" si="1"/>
        <v>0.59339999999999993</v>
      </c>
      <c r="O13" s="10">
        <f t="shared" si="2"/>
        <v>0.59339999999999993</v>
      </c>
      <c r="Q13" s="5">
        <f t="shared" si="3"/>
        <v>-6.6000000000000503</v>
      </c>
      <c r="R13" s="8">
        <f t="shared" si="4"/>
        <v>-1.1000000000000084E-2</v>
      </c>
    </row>
    <row r="14" spans="1:18">
      <c r="A14">
        <v>2</v>
      </c>
      <c r="B14" s="4">
        <v>0.6</v>
      </c>
      <c r="G14" s="2"/>
      <c r="J14" t="str">
        <f t="shared" si="5"/>
        <v>Dil3-0,6-2-w</v>
      </c>
      <c r="K14" s="2">
        <f t="shared" si="0"/>
        <v>3</v>
      </c>
      <c r="L14">
        <v>2.589</v>
      </c>
      <c r="M14">
        <v>3.1829000000000001</v>
      </c>
      <c r="N14" s="2">
        <f t="shared" si="1"/>
        <v>0.59390000000000009</v>
      </c>
      <c r="O14" s="10">
        <f t="shared" si="2"/>
        <v>0.59390000000000009</v>
      </c>
      <c r="Q14" s="5">
        <f t="shared" si="3"/>
        <v>-6.0999999999998833</v>
      </c>
      <c r="R14" s="8">
        <f t="shared" si="4"/>
        <v>-1.0166666666666473E-2</v>
      </c>
    </row>
    <row r="15" spans="1:18">
      <c r="A15">
        <v>3</v>
      </c>
      <c r="B15" s="4">
        <v>0.6</v>
      </c>
      <c r="G15" s="2"/>
      <c r="J15" t="str">
        <f t="shared" si="5"/>
        <v>Dil3-0,6-3-w</v>
      </c>
      <c r="K15" s="2">
        <f t="shared" si="0"/>
        <v>3</v>
      </c>
      <c r="L15">
        <v>2.5851000000000002</v>
      </c>
      <c r="M15">
        <v>3.1797</v>
      </c>
      <c r="N15" s="2">
        <f t="shared" si="1"/>
        <v>0.5945999999999998</v>
      </c>
      <c r="O15" s="10">
        <f t="shared" si="2"/>
        <v>0.5945999999999998</v>
      </c>
      <c r="Q15" s="5">
        <f t="shared" si="3"/>
        <v>-5.4000000000001824</v>
      </c>
      <c r="R15" s="8">
        <f t="shared" si="4"/>
        <v>-9.0000000000003046E-3</v>
      </c>
    </row>
    <row r="16" spans="1:18">
      <c r="B16" s="4"/>
      <c r="G16" s="2"/>
      <c r="K16" s="2"/>
      <c r="N16" s="2"/>
      <c r="O16" s="10"/>
      <c r="Q16" s="5"/>
    </row>
    <row r="17" spans="1:18">
      <c r="A17">
        <v>1</v>
      </c>
      <c r="B17" s="4">
        <v>0.7</v>
      </c>
      <c r="C17" s="2">
        <v>50</v>
      </c>
      <c r="D17" s="2" t="s">
        <v>28</v>
      </c>
      <c r="E17" s="2">
        <v>1</v>
      </c>
      <c r="F17" s="2">
        <v>2</v>
      </c>
      <c r="G17" s="2" t="s">
        <v>29</v>
      </c>
      <c r="H17" t="s">
        <v>30</v>
      </c>
      <c r="I17">
        <v>2</v>
      </c>
      <c r="J17" t="str">
        <f t="shared" si="5"/>
        <v>Dil3-0,7-1-w</v>
      </c>
      <c r="K17" s="2">
        <f t="shared" si="0"/>
        <v>3</v>
      </c>
      <c r="L17">
        <v>2.6002000000000001</v>
      </c>
      <c r="M17">
        <v>3.2915000000000001</v>
      </c>
      <c r="N17" s="2">
        <f t="shared" si="1"/>
        <v>0.69130000000000003</v>
      </c>
      <c r="O17" s="10">
        <f t="shared" si="2"/>
        <v>0.69130000000000003</v>
      </c>
      <c r="Q17" s="5">
        <f t="shared" si="3"/>
        <v>-8.69999999999993</v>
      </c>
      <c r="R17" s="8">
        <f t="shared" si="4"/>
        <v>-1.2428571428571329E-2</v>
      </c>
    </row>
    <row r="18" spans="1:18">
      <c r="A18">
        <v>2</v>
      </c>
      <c r="B18" s="4">
        <v>0.7</v>
      </c>
      <c r="G18" s="2"/>
      <c r="J18" t="str">
        <f t="shared" si="5"/>
        <v>Dil3-0,7-2-w</v>
      </c>
      <c r="K18" s="2">
        <f t="shared" si="0"/>
        <v>3</v>
      </c>
      <c r="L18">
        <v>2.6110000000000002</v>
      </c>
      <c r="M18">
        <v>3.3016000000000001</v>
      </c>
      <c r="N18" s="2">
        <f t="shared" si="1"/>
        <v>0.69059999999999988</v>
      </c>
      <c r="O18" s="10">
        <f t="shared" si="2"/>
        <v>0.69059999999999988</v>
      </c>
      <c r="Q18" s="5">
        <f t="shared" si="3"/>
        <v>-9.400000000000075</v>
      </c>
      <c r="R18" s="8">
        <f t="shared" si="4"/>
        <v>-1.3428571428571536E-2</v>
      </c>
    </row>
    <row r="19" spans="1:18">
      <c r="A19">
        <v>3</v>
      </c>
      <c r="B19" s="4">
        <v>0.7</v>
      </c>
      <c r="G19" s="2"/>
      <c r="J19" t="str">
        <f t="shared" si="5"/>
        <v>Dil3-0,7-3-w</v>
      </c>
      <c r="K19" s="2">
        <f t="shared" si="0"/>
        <v>3</v>
      </c>
      <c r="L19">
        <v>2.5828000000000002</v>
      </c>
      <c r="M19">
        <v>3.2738</v>
      </c>
      <c r="N19" s="2">
        <f t="shared" si="1"/>
        <v>0.69099999999999984</v>
      </c>
      <c r="O19" s="10">
        <f t="shared" si="2"/>
        <v>0.69099999999999984</v>
      </c>
      <c r="Q19" s="5">
        <f t="shared" si="3"/>
        <v>-9.000000000000119</v>
      </c>
      <c r="R19" s="8">
        <f t="shared" si="4"/>
        <v>-1.2857142857143029E-2</v>
      </c>
    </row>
    <row r="20" spans="1:18">
      <c r="B20" s="4"/>
      <c r="G20" s="2"/>
      <c r="K20" s="2"/>
      <c r="N20" s="2"/>
      <c r="Q20" s="5"/>
    </row>
    <row r="21" spans="1:18">
      <c r="A21">
        <v>1</v>
      </c>
      <c r="B21" s="4">
        <v>0.85</v>
      </c>
      <c r="C21" s="2">
        <v>50</v>
      </c>
      <c r="D21" s="2" t="s">
        <v>28</v>
      </c>
      <c r="E21" s="2">
        <v>1</v>
      </c>
      <c r="F21" s="2">
        <v>2</v>
      </c>
      <c r="G21" s="2" t="s">
        <v>29</v>
      </c>
      <c r="H21" t="s">
        <v>30</v>
      </c>
      <c r="I21">
        <v>2</v>
      </c>
      <c r="J21" t="str">
        <f t="shared" si="5"/>
        <v>Dil3-0,85-1-w</v>
      </c>
      <c r="K21" s="2">
        <f t="shared" si="0"/>
        <v>3</v>
      </c>
      <c r="L21">
        <v>2.5655000000000001</v>
      </c>
      <c r="M21">
        <v>3.4051</v>
      </c>
      <c r="N21" s="2">
        <f t="shared" si="1"/>
        <v>0.8395999999999999</v>
      </c>
      <c r="O21" s="10">
        <f>N21/1</f>
        <v>0.8395999999999999</v>
      </c>
      <c r="Q21" s="5">
        <f>(O21-B21)*1000</f>
        <v>-10.400000000000077</v>
      </c>
      <c r="R21" s="8">
        <f t="shared" si="4"/>
        <v>-1.223529411764715E-2</v>
      </c>
    </row>
    <row r="22" spans="1:18">
      <c r="A22">
        <v>2</v>
      </c>
      <c r="B22" s="4">
        <v>0.85</v>
      </c>
      <c r="G22" s="2"/>
      <c r="J22" t="str">
        <f t="shared" si="5"/>
        <v>Dil3-0,85-2-w</v>
      </c>
      <c r="K22" s="2">
        <f t="shared" si="0"/>
        <v>3</v>
      </c>
      <c r="L22">
        <v>2.5956999999999999</v>
      </c>
      <c r="M22">
        <v>3.4354</v>
      </c>
      <c r="N22" s="2">
        <f t="shared" si="1"/>
        <v>0.83970000000000011</v>
      </c>
      <c r="O22" s="10">
        <f>N22/1</f>
        <v>0.83970000000000011</v>
      </c>
      <c r="Q22" s="5">
        <f t="shared" si="3"/>
        <v>-10.299999999999866</v>
      </c>
      <c r="R22" s="8">
        <f t="shared" si="4"/>
        <v>-1.2117647058823372E-2</v>
      </c>
    </row>
    <row r="23" spans="1:18">
      <c r="A23">
        <v>3</v>
      </c>
      <c r="B23" s="4">
        <v>0.85</v>
      </c>
      <c r="G23" s="2"/>
      <c r="J23" t="str">
        <f t="shared" si="5"/>
        <v>Dil3-0,85-3-w</v>
      </c>
      <c r="K23" s="2">
        <f t="shared" si="0"/>
        <v>3</v>
      </c>
      <c r="L23">
        <v>2.5701999999999998</v>
      </c>
      <c r="M23">
        <v>3.4102999999999999</v>
      </c>
      <c r="N23" s="2">
        <f t="shared" si="1"/>
        <v>0.84010000000000007</v>
      </c>
      <c r="O23" s="10">
        <f>N23/1</f>
        <v>0.84010000000000007</v>
      </c>
      <c r="Q23" s="5">
        <f t="shared" si="3"/>
        <v>-9.8999999999999098</v>
      </c>
      <c r="R23" s="8">
        <f t="shared" si="4"/>
        <v>-1.1647058823529307E-2</v>
      </c>
    </row>
    <row r="24" spans="1:18">
      <c r="B24" s="4"/>
      <c r="G24" s="2"/>
      <c r="K24" s="2"/>
      <c r="N24" s="2"/>
      <c r="O24" s="10"/>
      <c r="Q24" s="5"/>
    </row>
    <row r="25" spans="1:18">
      <c r="A25">
        <v>1</v>
      </c>
      <c r="B25" s="4">
        <v>1</v>
      </c>
      <c r="C25" s="2">
        <v>50</v>
      </c>
      <c r="D25" s="2" t="s">
        <v>28</v>
      </c>
      <c r="E25" s="2">
        <v>1</v>
      </c>
      <c r="F25" s="2">
        <v>2</v>
      </c>
      <c r="G25" s="2" t="s">
        <v>29</v>
      </c>
      <c r="H25" t="s">
        <v>30</v>
      </c>
      <c r="I25" s="2">
        <v>2</v>
      </c>
      <c r="J25" t="str">
        <f t="shared" si="5"/>
        <v>Dil3-1-1-w</v>
      </c>
      <c r="K25" s="2">
        <f t="shared" si="0"/>
        <v>3</v>
      </c>
      <c r="L25">
        <v>2.6274500000000001</v>
      </c>
      <c r="M25">
        <v>3.6168</v>
      </c>
      <c r="N25" s="2">
        <f t="shared" si="1"/>
        <v>0.98934999999999995</v>
      </c>
      <c r="O25" s="10">
        <f>N25/1</f>
        <v>0.98934999999999995</v>
      </c>
      <c r="Q25" s="5">
        <f t="shared" si="3"/>
        <v>-10.650000000000048</v>
      </c>
      <c r="R25" s="8">
        <f t="shared" si="4"/>
        <v>-1.0650000000000048E-2</v>
      </c>
    </row>
    <row r="26" spans="1:18">
      <c r="A26">
        <v>2</v>
      </c>
      <c r="B26" s="4">
        <v>1</v>
      </c>
      <c r="G26" s="2"/>
      <c r="J26" t="str">
        <f t="shared" si="5"/>
        <v>Dil3-1-2-w</v>
      </c>
      <c r="K26" s="2">
        <f t="shared" si="0"/>
        <v>3</v>
      </c>
      <c r="L26">
        <v>2.5729000000000002</v>
      </c>
      <c r="M26">
        <v>3.5623999999999998</v>
      </c>
      <c r="N26" s="2">
        <f t="shared" si="1"/>
        <v>0.9894999999999996</v>
      </c>
      <c r="O26" s="10">
        <f>N26/1</f>
        <v>0.9894999999999996</v>
      </c>
      <c r="Q26" s="5">
        <f t="shared" si="3"/>
        <v>-10.500000000000398</v>
      </c>
      <c r="R26" s="8">
        <f t="shared" si="4"/>
        <v>-1.0500000000000398E-2</v>
      </c>
    </row>
    <row r="27" spans="1:18">
      <c r="A27">
        <v>3</v>
      </c>
      <c r="B27" s="4">
        <v>1</v>
      </c>
      <c r="G27" s="2"/>
      <c r="J27" t="str">
        <f t="shared" si="5"/>
        <v>Dil3-1-3-w</v>
      </c>
      <c r="K27" s="2">
        <f t="shared" si="0"/>
        <v>3</v>
      </c>
      <c r="L27">
        <v>2.6152500000000001</v>
      </c>
      <c r="M27">
        <v>3.6051000000000002</v>
      </c>
      <c r="N27" s="2">
        <f t="shared" si="1"/>
        <v>0.98985000000000012</v>
      </c>
      <c r="O27" s="10">
        <f>N27/1</f>
        <v>0.98985000000000012</v>
      </c>
      <c r="Q27" s="5">
        <f t="shared" si="3"/>
        <v>-10.149999999999881</v>
      </c>
      <c r="R27" s="8">
        <f t="shared" si="4"/>
        <v>-1.0149999999999881E-2</v>
      </c>
    </row>
    <row r="28" spans="1:18">
      <c r="B28" s="4"/>
      <c r="G28" s="2"/>
      <c r="K28" s="2"/>
      <c r="N28" s="2"/>
      <c r="O28" s="10"/>
      <c r="Q28" s="5"/>
    </row>
    <row r="29" spans="1:18">
      <c r="A29">
        <v>1</v>
      </c>
      <c r="B29" s="4">
        <v>3</v>
      </c>
      <c r="C29" s="2">
        <v>50</v>
      </c>
      <c r="D29" s="2" t="s">
        <v>28</v>
      </c>
      <c r="E29" s="2">
        <v>3.5</v>
      </c>
      <c r="F29" s="2">
        <v>2</v>
      </c>
      <c r="G29" s="2" t="s">
        <v>29</v>
      </c>
      <c r="H29" t="s">
        <v>30</v>
      </c>
      <c r="I29">
        <v>3</v>
      </c>
      <c r="J29" t="str">
        <f t="shared" ref="J29:J31" si="6">"Dil"&amp;$K$7&amp;"-"&amp;B29&amp;"-"&amp;A29&amp;"-w"</f>
        <v>Dil3-3-1-w</v>
      </c>
      <c r="K29" s="2">
        <f t="shared" si="0"/>
        <v>3</v>
      </c>
      <c r="L29">
        <v>10.775700000000001</v>
      </c>
      <c r="M29">
        <v>13.7575</v>
      </c>
      <c r="N29" s="2">
        <f t="shared" ref="N29:N31" si="7">M29-L29</f>
        <v>2.9817999999999998</v>
      </c>
      <c r="O29" s="10">
        <f>N29/1</f>
        <v>2.9817999999999998</v>
      </c>
      <c r="Q29" s="5">
        <f t="shared" ref="Q29:Q31" si="8">(O29-B29)*1000</f>
        <v>-18.200000000000216</v>
      </c>
      <c r="R29" s="8">
        <f t="shared" ref="R29:R31" si="9">(Q29/1000)/B29</f>
        <v>-6.0666666666667384E-3</v>
      </c>
    </row>
    <row r="30" spans="1:18">
      <c r="A30">
        <v>2</v>
      </c>
      <c r="B30" s="4">
        <v>3</v>
      </c>
      <c r="G30" s="2"/>
      <c r="J30" t="str">
        <f t="shared" si="6"/>
        <v>Dil3-3-2-w</v>
      </c>
      <c r="K30" s="2">
        <f t="shared" si="0"/>
        <v>3</v>
      </c>
      <c r="L30">
        <v>10.765499999999999</v>
      </c>
      <c r="M30">
        <v>13.7479</v>
      </c>
      <c r="N30" s="2">
        <f t="shared" si="7"/>
        <v>2.9824000000000002</v>
      </c>
      <c r="O30" s="10">
        <f>N30/1</f>
        <v>2.9824000000000002</v>
      </c>
      <c r="Q30" s="5">
        <f t="shared" si="8"/>
        <v>-17.599999999999838</v>
      </c>
      <c r="R30" s="8">
        <f t="shared" si="9"/>
        <v>-5.866666666666613E-3</v>
      </c>
    </row>
    <row r="31" spans="1:18">
      <c r="A31">
        <v>3</v>
      </c>
      <c r="B31" s="4">
        <v>3</v>
      </c>
      <c r="G31" s="2"/>
      <c r="J31" t="str">
        <f t="shared" si="6"/>
        <v>Dil3-3-3-w</v>
      </c>
      <c r="K31" s="2">
        <f t="shared" si="0"/>
        <v>3</v>
      </c>
      <c r="L31">
        <v>10.8262</v>
      </c>
      <c r="M31">
        <v>13.808999999999999</v>
      </c>
      <c r="N31" s="2">
        <f t="shared" si="7"/>
        <v>2.9827999999999992</v>
      </c>
      <c r="O31" s="10">
        <f>N31/1</f>
        <v>2.9827999999999992</v>
      </c>
      <c r="Q31" s="5">
        <f t="shared" si="8"/>
        <v>-17.20000000000077</v>
      </c>
      <c r="R31" s="8">
        <f t="shared" si="9"/>
        <v>-5.7333333333335901E-3</v>
      </c>
    </row>
    <row r="32" spans="1:18">
      <c r="B32" s="4"/>
      <c r="G32" s="2"/>
      <c r="K32" s="2"/>
      <c r="N32" s="2"/>
      <c r="O32" s="10"/>
      <c r="Q32" s="18"/>
      <c r="R32" s="19"/>
    </row>
    <row r="33" spans="1:18">
      <c r="A33">
        <v>1</v>
      </c>
      <c r="B33" s="4">
        <v>3.5</v>
      </c>
      <c r="C33" s="2">
        <v>50</v>
      </c>
      <c r="D33" s="2" t="s">
        <v>28</v>
      </c>
      <c r="E33" s="2">
        <v>3.5</v>
      </c>
      <c r="G33" s="2" t="s">
        <v>29</v>
      </c>
      <c r="H33" t="s">
        <v>30</v>
      </c>
      <c r="I33">
        <v>3.5</v>
      </c>
      <c r="J33" t="str">
        <f t="shared" ref="J33:J35" si="10">"Dil"&amp;$K$7&amp;"-"&amp;B33&amp;"-"&amp;A33&amp;"-w"</f>
        <v>Dil3-3,5-1-w</v>
      </c>
      <c r="K33" s="2">
        <f t="shared" si="0"/>
        <v>3</v>
      </c>
      <c r="L33">
        <v>10.70388</v>
      </c>
      <c r="M33">
        <v>14.1813</v>
      </c>
      <c r="N33" s="2">
        <f t="shared" ref="N33:N35" si="11">M33-L33</f>
        <v>3.4774200000000004</v>
      </c>
      <c r="O33" s="10">
        <f>N33/1</f>
        <v>3.4774200000000004</v>
      </c>
      <c r="Q33" s="5">
        <f t="shared" ref="Q33:Q35" si="12">(O33-B33)*1000</f>
        <v>-22.5799999999996</v>
      </c>
      <c r="R33" s="8">
        <f t="shared" ref="R33:R35" si="13">(Q33/1000)/B33</f>
        <v>-6.451428571428457E-3</v>
      </c>
    </row>
    <row r="34" spans="1:18">
      <c r="A34">
        <v>2</v>
      </c>
      <c r="B34" s="4">
        <v>3.5</v>
      </c>
      <c r="G34" s="2"/>
      <c r="J34" t="str">
        <f t="shared" si="10"/>
        <v>Dil3-3,5-2-w</v>
      </c>
      <c r="K34" s="2">
        <f t="shared" si="0"/>
        <v>3</v>
      </c>
      <c r="L34">
        <v>10.8421</v>
      </c>
      <c r="M34">
        <v>14.3194</v>
      </c>
      <c r="N34" s="2">
        <f t="shared" si="11"/>
        <v>3.4772999999999996</v>
      </c>
      <c r="O34" s="10">
        <f>N34/1</f>
        <v>3.4772999999999996</v>
      </c>
      <c r="Q34" s="5">
        <f t="shared" si="12"/>
        <v>-22.700000000000387</v>
      </c>
      <c r="R34" s="8">
        <f t="shared" si="13"/>
        <v>-6.4857142857143958E-3</v>
      </c>
    </row>
    <row r="35" spans="1:18">
      <c r="A35">
        <v>3</v>
      </c>
      <c r="B35" s="4">
        <v>3.5</v>
      </c>
      <c r="G35" s="2"/>
      <c r="J35" t="str">
        <f t="shared" si="10"/>
        <v>Dil3-3,5-3-w</v>
      </c>
      <c r="K35" s="2">
        <f t="shared" si="0"/>
        <v>3</v>
      </c>
      <c r="L35">
        <v>10.664099999999999</v>
      </c>
      <c r="M35">
        <v>14.1393</v>
      </c>
      <c r="N35" s="2">
        <f t="shared" si="11"/>
        <v>3.475200000000001</v>
      </c>
      <c r="O35" s="10">
        <f>N35/1</f>
        <v>3.475200000000001</v>
      </c>
      <c r="Q35" s="5">
        <f t="shared" si="12"/>
        <v>-24.799999999999045</v>
      </c>
      <c r="R35" s="8">
        <f t="shared" si="13"/>
        <v>-7.0857142857140131E-3</v>
      </c>
    </row>
    <row r="36" spans="1:18">
      <c r="B36" s="4"/>
      <c r="F36" s="2">
        <v>2</v>
      </c>
      <c r="G36" s="2"/>
      <c r="K36" s="2"/>
      <c r="N36" s="2"/>
      <c r="O36" s="10"/>
      <c r="Q36" s="18"/>
      <c r="R36" s="19"/>
    </row>
    <row r="37" spans="1:18">
      <c r="A37">
        <v>1</v>
      </c>
      <c r="B37" s="4">
        <v>4</v>
      </c>
      <c r="C37" s="2">
        <v>50</v>
      </c>
      <c r="D37" s="2" t="s">
        <v>28</v>
      </c>
      <c r="E37" s="2">
        <v>4</v>
      </c>
      <c r="G37" s="2" t="s">
        <v>29</v>
      </c>
      <c r="H37" t="s">
        <v>30</v>
      </c>
      <c r="I37">
        <v>4</v>
      </c>
      <c r="J37" t="str">
        <f t="shared" ref="J37:J39" si="14">"Dil"&amp;$K$7&amp;"-"&amp;B37&amp;"-"&amp;A37&amp;"-w"</f>
        <v>Dil3-4-1-w</v>
      </c>
      <c r="K37" s="2">
        <f t="shared" si="0"/>
        <v>3</v>
      </c>
      <c r="L37">
        <v>10.872299999999999</v>
      </c>
      <c r="M37">
        <v>14.848599999999999</v>
      </c>
      <c r="N37" s="2">
        <f t="shared" ref="N37:N39" si="15">M37-L37</f>
        <v>3.9763000000000002</v>
      </c>
      <c r="O37" s="10">
        <f>N37/1</f>
        <v>3.9763000000000002</v>
      </c>
      <c r="Q37" s="5">
        <f t="shared" ref="Q37:Q39" si="16">(O37-B37)*1000</f>
        <v>-23.699999999999832</v>
      </c>
      <c r="R37" s="8">
        <f t="shared" ref="R37:R39" si="17">(Q37/1000)/B37</f>
        <v>-5.9249999999999581E-3</v>
      </c>
    </row>
    <row r="38" spans="1:18">
      <c r="A38">
        <v>2</v>
      </c>
      <c r="B38" s="4">
        <v>4</v>
      </c>
      <c r="G38" s="2"/>
      <c r="J38" t="str">
        <f t="shared" si="14"/>
        <v>Dil3-4-2-w</v>
      </c>
      <c r="K38" s="2">
        <f t="shared" si="0"/>
        <v>3</v>
      </c>
      <c r="L38">
        <v>10.569599999999999</v>
      </c>
      <c r="M38">
        <v>14.5464</v>
      </c>
      <c r="N38" s="2">
        <f t="shared" si="15"/>
        <v>3.9768000000000008</v>
      </c>
      <c r="O38" s="10">
        <f>N38/1</f>
        <v>3.9768000000000008</v>
      </c>
      <c r="Q38" s="5">
        <f t="shared" si="16"/>
        <v>-23.199999999999221</v>
      </c>
      <c r="R38" s="8">
        <f t="shared" si="17"/>
        <v>-5.7999999999998053E-3</v>
      </c>
    </row>
    <row r="39" spans="1:18">
      <c r="A39">
        <v>3</v>
      </c>
      <c r="B39" s="4">
        <v>4</v>
      </c>
      <c r="G39" s="2"/>
      <c r="J39" t="str">
        <f t="shared" si="14"/>
        <v>Dil3-4-3-w</v>
      </c>
      <c r="K39" s="2">
        <f t="shared" si="0"/>
        <v>3</v>
      </c>
      <c r="L39">
        <v>10.725949999999999</v>
      </c>
      <c r="M39">
        <v>14.7021</v>
      </c>
      <c r="N39" s="2">
        <f t="shared" si="15"/>
        <v>3.9761500000000005</v>
      </c>
      <c r="O39" s="10">
        <f>N39/1</f>
        <v>3.9761500000000005</v>
      </c>
      <c r="Q39" s="5">
        <f t="shared" si="16"/>
        <v>-23.849999999999483</v>
      </c>
      <c r="R39" s="8">
        <f t="shared" si="17"/>
        <v>-5.9624999999998707E-3</v>
      </c>
    </row>
    <row r="40" spans="1:18">
      <c r="B40" s="4"/>
      <c r="G40" s="2"/>
      <c r="K40" s="2"/>
      <c r="N40" s="2"/>
      <c r="O40" s="10"/>
      <c r="Q40" s="18"/>
      <c r="R40" s="19"/>
    </row>
    <row r="41" spans="1:18">
      <c r="A41">
        <v>1</v>
      </c>
      <c r="B41" s="4">
        <v>5</v>
      </c>
      <c r="C41" s="2">
        <v>50</v>
      </c>
      <c r="D41" s="2" t="s">
        <v>28</v>
      </c>
      <c r="E41" s="2">
        <v>5</v>
      </c>
      <c r="F41" s="2">
        <v>2</v>
      </c>
      <c r="G41" s="2" t="s">
        <v>29</v>
      </c>
      <c r="H41" t="s">
        <v>30</v>
      </c>
      <c r="I41">
        <v>5</v>
      </c>
      <c r="J41" t="str">
        <f t="shared" ref="J41:J43" si="18">"Dil"&amp;$K$7&amp;"-"&amp;B41&amp;"-"&amp;A41&amp;"-w"</f>
        <v>Dil3-5-1-w</v>
      </c>
      <c r="K41" s="2">
        <f t="shared" si="0"/>
        <v>3</v>
      </c>
      <c r="L41">
        <v>11.2158</v>
      </c>
      <c r="M41">
        <v>16.186900000000001</v>
      </c>
      <c r="N41" s="2">
        <f t="shared" ref="N41:N43" si="19">M41-L41</f>
        <v>4.9711000000000016</v>
      </c>
      <c r="O41" s="10">
        <f>N41/1</f>
        <v>4.9711000000000016</v>
      </c>
      <c r="Q41" s="5">
        <f t="shared" ref="Q41:Q43" si="20">(O41-B41)*1000</f>
        <v>-28.899999999998371</v>
      </c>
      <c r="R41" s="8">
        <f t="shared" ref="R41:R43" si="21">(Q41/1000)/B41</f>
        <v>-5.7799999999996743E-3</v>
      </c>
    </row>
    <row r="42" spans="1:18">
      <c r="A42">
        <v>2</v>
      </c>
      <c r="B42" s="4">
        <v>5</v>
      </c>
      <c r="G42" s="2"/>
      <c r="J42" t="str">
        <f t="shared" si="18"/>
        <v>Dil3-5-2-w</v>
      </c>
      <c r="K42" s="2">
        <f t="shared" si="0"/>
        <v>3</v>
      </c>
      <c r="L42">
        <v>11.259499999999999</v>
      </c>
      <c r="M42">
        <v>16.230699999999999</v>
      </c>
      <c r="N42" s="2">
        <f t="shared" si="19"/>
        <v>4.9711999999999996</v>
      </c>
      <c r="O42" s="10">
        <f>N42/1</f>
        <v>4.9711999999999996</v>
      </c>
      <c r="Q42" s="5">
        <f t="shared" si="20"/>
        <v>-28.800000000000381</v>
      </c>
      <c r="R42" s="8">
        <f t="shared" si="21"/>
        <v>-5.7600000000000758E-3</v>
      </c>
    </row>
    <row r="43" spans="1:18">
      <c r="A43">
        <v>3</v>
      </c>
      <c r="B43" s="4">
        <v>5</v>
      </c>
      <c r="G43" s="2"/>
      <c r="J43" t="str">
        <f t="shared" si="18"/>
        <v>Dil3-5-3-w</v>
      </c>
      <c r="K43" s="2">
        <f t="shared" si="0"/>
        <v>3</v>
      </c>
      <c r="L43">
        <v>11.387700000000001</v>
      </c>
      <c r="M43">
        <v>16.358899999999998</v>
      </c>
      <c r="N43" s="2">
        <f t="shared" si="19"/>
        <v>4.9711999999999978</v>
      </c>
      <c r="O43" s="10">
        <f>N43/1</f>
        <v>4.9711999999999978</v>
      </c>
      <c r="Q43" s="5">
        <f t="shared" si="20"/>
        <v>-28.800000000002157</v>
      </c>
      <c r="R43" s="8">
        <f t="shared" si="21"/>
        <v>-5.7600000000004314E-3</v>
      </c>
    </row>
    <row r="44" spans="1:18">
      <c r="B44" s="4"/>
      <c r="R44" s="19"/>
    </row>
    <row r="45" spans="1:18">
      <c r="A45">
        <v>1</v>
      </c>
      <c r="B45" s="4">
        <v>5.5</v>
      </c>
      <c r="C45" s="2">
        <v>50</v>
      </c>
      <c r="D45" s="2" t="s">
        <v>28</v>
      </c>
      <c r="E45" s="2">
        <v>5.5</v>
      </c>
      <c r="F45" s="2">
        <v>2</v>
      </c>
      <c r="G45" s="2" t="s">
        <v>29</v>
      </c>
      <c r="H45" t="s">
        <v>30</v>
      </c>
      <c r="I45">
        <v>5.5</v>
      </c>
      <c r="J45" t="str">
        <f t="shared" ref="J45:J47" si="22">"Dil"&amp;$K$7&amp;"-"&amp;B45&amp;"-"&amp;A45&amp;"-w"</f>
        <v>Dil3-5,5-1-w</v>
      </c>
      <c r="K45" s="2">
        <f t="shared" si="0"/>
        <v>3</v>
      </c>
      <c r="L45">
        <v>11.282400000000001</v>
      </c>
      <c r="M45">
        <v>16.749199999999998</v>
      </c>
      <c r="N45" s="2">
        <f t="shared" ref="N45:N47" si="23">M45-L45</f>
        <v>5.4667999999999974</v>
      </c>
      <c r="O45" s="10">
        <f>N45/1</f>
        <v>5.4667999999999974</v>
      </c>
      <c r="Q45" s="5">
        <f t="shared" ref="Q45:Q47" si="24">(O45-B45)*1000</f>
        <v>-33.200000000002561</v>
      </c>
      <c r="R45" s="8">
        <f t="shared" ref="R45:R47" si="25">(Q45/1000)/B45</f>
        <v>-6.0363636363641024E-3</v>
      </c>
    </row>
    <row r="46" spans="1:18">
      <c r="A46">
        <v>2</v>
      </c>
      <c r="B46" s="4">
        <v>5.5</v>
      </c>
      <c r="G46" s="2"/>
      <c r="J46" t="str">
        <f t="shared" si="22"/>
        <v>Dil3-5,5-2-w</v>
      </c>
      <c r="K46" s="2">
        <f t="shared" si="0"/>
        <v>3</v>
      </c>
      <c r="L46">
        <v>11.5312</v>
      </c>
      <c r="M46">
        <v>16.999500000000001</v>
      </c>
      <c r="N46" s="2">
        <f t="shared" si="23"/>
        <v>5.468300000000001</v>
      </c>
      <c r="O46" s="10">
        <f>N46/1</f>
        <v>5.468300000000001</v>
      </c>
      <c r="Q46" s="5">
        <f t="shared" si="24"/>
        <v>-31.699999999998951</v>
      </c>
      <c r="R46" s="8">
        <f t="shared" si="25"/>
        <v>-5.7636363636361732E-3</v>
      </c>
    </row>
    <row r="47" spans="1:18">
      <c r="A47">
        <v>3</v>
      </c>
      <c r="B47" s="4">
        <v>5.5</v>
      </c>
      <c r="G47" s="2"/>
      <c r="J47" t="str">
        <f t="shared" si="22"/>
        <v>Dil3-5,5-3-w</v>
      </c>
      <c r="K47" s="2">
        <f t="shared" si="0"/>
        <v>3</v>
      </c>
      <c r="L47">
        <v>11.370200000000001</v>
      </c>
      <c r="M47">
        <v>16.833400000000001</v>
      </c>
      <c r="N47" s="2">
        <f t="shared" si="23"/>
        <v>5.4632000000000005</v>
      </c>
      <c r="O47" s="10">
        <f>N47/1</f>
        <v>5.4632000000000005</v>
      </c>
      <c r="Q47" s="5">
        <f t="shared" si="24"/>
        <v>-36.7999999999995</v>
      </c>
      <c r="R47" s="8">
        <f t="shared" si="25"/>
        <v>-6.690909090909E-3</v>
      </c>
    </row>
    <row r="48" spans="1:18">
      <c r="B48" s="4"/>
      <c r="R48" s="19"/>
    </row>
    <row r="49" spans="1:18">
      <c r="A49">
        <v>1</v>
      </c>
      <c r="B49" s="4">
        <v>6</v>
      </c>
      <c r="C49" s="2">
        <v>50</v>
      </c>
      <c r="D49" s="2" t="s">
        <v>28</v>
      </c>
      <c r="E49" s="2">
        <v>6</v>
      </c>
      <c r="F49" s="2">
        <v>2</v>
      </c>
      <c r="G49" s="2" t="s">
        <v>29</v>
      </c>
      <c r="H49" t="s">
        <v>30</v>
      </c>
      <c r="I49">
        <v>6</v>
      </c>
      <c r="J49" t="str">
        <f t="shared" ref="J49:J51" si="26">"Dil"&amp;$K$7&amp;"-"&amp;B49&amp;"-"&amp;A49&amp;"-w"</f>
        <v>Dil3-6-1-w</v>
      </c>
      <c r="K49" s="2">
        <f t="shared" si="0"/>
        <v>3</v>
      </c>
      <c r="L49">
        <v>10.71217</v>
      </c>
      <c r="M49">
        <v>16.676600000000001</v>
      </c>
      <c r="N49" s="2">
        <f t="shared" ref="N49:N51" si="27">M49-L49</f>
        <v>5.9644300000000001</v>
      </c>
      <c r="O49" s="10">
        <f>N49/1</f>
        <v>5.9644300000000001</v>
      </c>
      <c r="Q49" s="5">
        <f t="shared" ref="Q49:Q51" si="28">(O49-B49)*1000</f>
        <v>-35.569999999999879</v>
      </c>
      <c r="R49" s="8">
        <f t="shared" ref="R49:R51" si="29">(Q49/1000)/B49</f>
        <v>-5.9283333333333132E-3</v>
      </c>
    </row>
    <row r="50" spans="1:18">
      <c r="A50">
        <v>2</v>
      </c>
      <c r="B50" s="4">
        <v>6</v>
      </c>
      <c r="G50" s="2"/>
      <c r="J50" t="str">
        <f t="shared" si="26"/>
        <v>Dil3-6-2-w</v>
      </c>
      <c r="K50" s="2">
        <f t="shared" si="0"/>
        <v>3</v>
      </c>
      <c r="L50">
        <v>10.810280000000001</v>
      </c>
      <c r="M50">
        <v>16.776700000000002</v>
      </c>
      <c r="N50" s="2">
        <f t="shared" si="27"/>
        <v>5.9664200000000012</v>
      </c>
      <c r="O50" s="10">
        <f>N50/1</f>
        <v>5.9664200000000012</v>
      </c>
      <c r="Q50" s="5">
        <f t="shared" si="28"/>
        <v>-33.579999999998833</v>
      </c>
      <c r="R50" s="8">
        <f t="shared" si="29"/>
        <v>-5.5966666666664722E-3</v>
      </c>
    </row>
    <row r="51" spans="1:18">
      <c r="A51">
        <v>3</v>
      </c>
      <c r="B51" s="4">
        <v>6</v>
      </c>
      <c r="G51" s="2"/>
      <c r="J51" t="str">
        <f t="shared" si="26"/>
        <v>Dil3-6-3-w</v>
      </c>
      <c r="K51" s="2">
        <f t="shared" si="0"/>
        <v>3</v>
      </c>
      <c r="L51">
        <v>10.703150000000001</v>
      </c>
      <c r="M51">
        <v>16.6676</v>
      </c>
      <c r="N51" s="2">
        <f t="shared" si="27"/>
        <v>5.9644499999999994</v>
      </c>
      <c r="O51" s="10">
        <f>N51/1</f>
        <v>5.9644499999999994</v>
      </c>
      <c r="Q51" s="5">
        <f t="shared" si="28"/>
        <v>-35.550000000000637</v>
      </c>
      <c r="R51" s="8">
        <f t="shared" si="29"/>
        <v>-5.9250000000001064E-3</v>
      </c>
    </row>
    <row r="52" spans="1:18">
      <c r="B52" s="4"/>
      <c r="R52" s="19"/>
    </row>
    <row r="53" spans="1:18">
      <c r="A53">
        <v>1</v>
      </c>
      <c r="B53" s="4">
        <v>7</v>
      </c>
      <c r="C53" s="2">
        <v>50</v>
      </c>
      <c r="D53" s="2" t="s">
        <v>28</v>
      </c>
      <c r="E53" s="2">
        <v>7</v>
      </c>
      <c r="F53" s="2">
        <v>2</v>
      </c>
      <c r="G53" s="2" t="s">
        <v>29</v>
      </c>
      <c r="H53" t="s">
        <v>30</v>
      </c>
      <c r="I53">
        <v>7</v>
      </c>
      <c r="J53" t="str">
        <f t="shared" ref="J53:J55" si="30">"Dil"&amp;$K$7&amp;"-"&amp;B53&amp;"-"&amp;A53&amp;"-w"</f>
        <v>Dil3-7-1-w</v>
      </c>
      <c r="K53" s="2">
        <f t="shared" si="0"/>
        <v>3</v>
      </c>
      <c r="L53">
        <v>10.761329999999999</v>
      </c>
      <c r="M53">
        <v>17.717500000000001</v>
      </c>
      <c r="N53" s="2">
        <f t="shared" ref="N53:N55" si="31">M53-L53</f>
        <v>6.956170000000002</v>
      </c>
      <c r="O53" s="10">
        <f>N53/1</f>
        <v>6.956170000000002</v>
      </c>
      <c r="Q53" s="5">
        <f t="shared" ref="Q53:Q55" si="32">(O53-B53)*1000</f>
        <v>-43.829999999998037</v>
      </c>
      <c r="R53" s="8">
        <f t="shared" ref="R53:R55" si="33">(Q53/1000)/B53</f>
        <v>-6.2614285714282913E-3</v>
      </c>
    </row>
    <row r="54" spans="1:18">
      <c r="A54">
        <v>2</v>
      </c>
      <c r="B54" s="4">
        <v>7</v>
      </c>
      <c r="G54" s="2"/>
      <c r="J54" t="str">
        <f t="shared" si="30"/>
        <v>Dil3-7-2-w</v>
      </c>
      <c r="K54" s="2">
        <f t="shared" si="0"/>
        <v>3</v>
      </c>
      <c r="L54">
        <v>10.749700000000001</v>
      </c>
      <c r="M54">
        <v>17.7118</v>
      </c>
      <c r="N54" s="2">
        <f t="shared" si="31"/>
        <v>6.9620999999999995</v>
      </c>
      <c r="O54" s="10">
        <f>N54/1</f>
        <v>6.9620999999999995</v>
      </c>
      <c r="Q54" s="5">
        <f t="shared" si="32"/>
        <v>-37.900000000000489</v>
      </c>
      <c r="R54" s="8">
        <f t="shared" si="33"/>
        <v>-5.4142857142857838E-3</v>
      </c>
    </row>
    <row r="55" spans="1:18">
      <c r="A55">
        <v>3</v>
      </c>
      <c r="B55" s="4">
        <v>7</v>
      </c>
      <c r="G55" s="2"/>
      <c r="J55" t="str">
        <f t="shared" si="30"/>
        <v>Dil3-7-3-w</v>
      </c>
      <c r="K55" s="2">
        <f t="shared" si="0"/>
        <v>3</v>
      </c>
      <c r="L55">
        <v>10.776590000000001</v>
      </c>
      <c r="M55">
        <v>17.739599999999999</v>
      </c>
      <c r="N55" s="2">
        <f t="shared" si="31"/>
        <v>6.9630099999999988</v>
      </c>
      <c r="O55" s="10">
        <f>N55/1</f>
        <v>6.9630099999999988</v>
      </c>
      <c r="Q55" s="5">
        <f t="shared" si="32"/>
        <v>-36.990000000001189</v>
      </c>
      <c r="R55" s="8">
        <f t="shared" si="33"/>
        <v>-5.2842857142858845E-3</v>
      </c>
    </row>
    <row r="56" spans="1:18">
      <c r="R56" s="19"/>
    </row>
    <row r="59" spans="1:18" ht="21">
      <c r="B59" s="14"/>
    </row>
    <row r="61" spans="1:18" ht="21">
      <c r="B61" s="17"/>
      <c r="C61" s="16"/>
    </row>
    <row r="62" spans="1:18">
      <c r="B62" s="15"/>
      <c r="C62" s="16"/>
    </row>
    <row r="63" spans="1:18" ht="21">
      <c r="B63" s="17"/>
      <c r="C63" s="16"/>
    </row>
    <row r="64" spans="1:18">
      <c r="B64" s="15"/>
      <c r="C64" s="16"/>
    </row>
    <row r="65" spans="1:18">
      <c r="B65" s="15"/>
      <c r="C65" s="16"/>
    </row>
    <row r="66" spans="1:18" s="2" customFormat="1">
      <c r="A66"/>
      <c r="B66" s="15"/>
      <c r="C66" s="16"/>
      <c r="G66"/>
      <c r="H66"/>
      <c r="I66"/>
      <c r="J66"/>
      <c r="K66"/>
      <c r="L66"/>
      <c r="M66"/>
      <c r="N66"/>
      <c r="O66"/>
      <c r="P66"/>
      <c r="Q66"/>
      <c r="R66" s="8"/>
    </row>
    <row r="67" spans="1:18" s="2" customFormat="1">
      <c r="A67"/>
      <c r="B67" s="15"/>
      <c r="C67" s="16"/>
      <c r="G67"/>
      <c r="H67"/>
      <c r="I67"/>
      <c r="J67"/>
      <c r="K67"/>
      <c r="L67"/>
      <c r="M67"/>
      <c r="N67"/>
      <c r="O67"/>
      <c r="P67"/>
      <c r="Q67"/>
      <c r="R67" s="8"/>
    </row>
  </sheetData>
  <conditionalFormatting sqref="Q20:R20">
    <cfRule type="cellIs" priority="127" operator="equal">
      <formula>""""""</formula>
    </cfRule>
  </conditionalFormatting>
  <conditionalFormatting sqref="R8:R27">
    <cfRule type="cellIs" dxfId="143" priority="128" operator="lessThan">
      <formula>-0.0611</formula>
    </cfRule>
    <cfRule type="cellIs" dxfId="142" priority="129" operator="greaterThan">
      <formula>0.061</formula>
    </cfRule>
    <cfRule type="cellIs" dxfId="141" priority="130" operator="between">
      <formula>0.0306</formula>
      <formula>0.0611</formula>
    </cfRule>
    <cfRule type="cellIs" dxfId="140" priority="131" operator="between">
      <formula>-0.0306</formula>
      <formula>-0.061</formula>
    </cfRule>
    <cfRule type="cellIs" dxfId="139" priority="132" operator="between">
      <formula>-0.0106</formula>
      <formula>-0.0305</formula>
    </cfRule>
    <cfRule type="cellIs" dxfId="138" priority="133" operator="between">
      <formula>0.0106</formula>
      <formula>0.0305</formula>
    </cfRule>
    <cfRule type="cellIs" dxfId="137" priority="134" operator="between">
      <formula>-0.0052</formula>
      <formula>-0.0105</formula>
    </cfRule>
    <cfRule type="cellIs" dxfId="136" priority="135" operator="between">
      <formula>0.0052</formula>
      <formula>0.0105</formula>
    </cfRule>
    <cfRule type="cellIs" dxfId="135" priority="136" operator="between">
      <formula>-0.0051</formula>
      <formula>0.0051</formula>
    </cfRule>
  </conditionalFormatting>
  <conditionalFormatting sqref="Q8:Q27">
    <cfRule type="cellIs" dxfId="134" priority="137" operator="greaterThan">
      <formula>55</formula>
    </cfRule>
    <cfRule type="cellIs" dxfId="133" priority="138" operator="lessThan">
      <formula>-55</formula>
    </cfRule>
    <cfRule type="cellIs" dxfId="132" priority="139" operator="between">
      <formula>-35</formula>
      <formula>-56</formula>
    </cfRule>
    <cfRule type="cellIs" dxfId="131" priority="140" operator="between">
      <formula>35</formula>
      <formula>56</formula>
    </cfRule>
    <cfRule type="cellIs" dxfId="130" priority="141" operator="between">
      <formula>-25</formula>
      <formula>-36</formula>
    </cfRule>
    <cfRule type="cellIs" dxfId="129" priority="142" operator="between">
      <formula>25</formula>
      <formula>36</formula>
    </cfRule>
    <cfRule type="cellIs" dxfId="128" priority="143" operator="between">
      <formula>-10</formula>
      <formula>-26</formula>
    </cfRule>
    <cfRule type="cellIs" dxfId="127" priority="144" operator="between">
      <formula>10</formula>
      <formula>26</formula>
    </cfRule>
    <cfRule type="cellIs" dxfId="126" priority="145" operator="between">
      <formula>-10</formula>
      <formula>10</formula>
    </cfRule>
  </conditionalFormatting>
  <conditionalFormatting sqref="R29:R31">
    <cfRule type="cellIs" dxfId="125" priority="109" operator="lessThan">
      <formula>-0.0611</formula>
    </cfRule>
    <cfRule type="cellIs" dxfId="124" priority="110" operator="greaterThan">
      <formula>0.061</formula>
    </cfRule>
    <cfRule type="cellIs" dxfId="123" priority="111" operator="between">
      <formula>0.0306</formula>
      <formula>0.0611</formula>
    </cfRule>
    <cfRule type="cellIs" dxfId="122" priority="112" operator="between">
      <formula>-0.0306</formula>
      <formula>-0.061</formula>
    </cfRule>
    <cfRule type="cellIs" dxfId="121" priority="113" operator="between">
      <formula>-0.0106</formula>
      <formula>-0.0305</formula>
    </cfRule>
    <cfRule type="cellIs" dxfId="120" priority="114" operator="between">
      <formula>0.0106</formula>
      <formula>0.0305</formula>
    </cfRule>
    <cfRule type="cellIs" dxfId="119" priority="115" operator="between">
      <formula>-0.0052</formula>
      <formula>-0.0105</formula>
    </cfRule>
    <cfRule type="cellIs" dxfId="118" priority="116" operator="between">
      <formula>0.0052</formula>
      <formula>0.0105</formula>
    </cfRule>
    <cfRule type="cellIs" dxfId="117" priority="117" operator="between">
      <formula>-0.0051</formula>
      <formula>0.0051</formula>
    </cfRule>
  </conditionalFormatting>
  <conditionalFormatting sqref="Q29:Q31">
    <cfRule type="cellIs" dxfId="116" priority="118" operator="greaterThan">
      <formula>55</formula>
    </cfRule>
    <cfRule type="cellIs" dxfId="115" priority="119" operator="lessThan">
      <formula>-55</formula>
    </cfRule>
    <cfRule type="cellIs" dxfId="114" priority="120" operator="between">
      <formula>-35</formula>
      <formula>-56</formula>
    </cfRule>
    <cfRule type="cellIs" dxfId="113" priority="121" operator="between">
      <formula>35</formula>
      <formula>56</formula>
    </cfRule>
    <cfRule type="cellIs" dxfId="112" priority="122" operator="between">
      <formula>-25</formula>
      <formula>-36</formula>
    </cfRule>
    <cfRule type="cellIs" dxfId="111" priority="123" operator="between">
      <formula>25</formula>
      <formula>36</formula>
    </cfRule>
    <cfRule type="cellIs" dxfId="110" priority="124" operator="between">
      <formula>-10</formula>
      <formula>-26</formula>
    </cfRule>
    <cfRule type="cellIs" dxfId="109" priority="125" operator="between">
      <formula>10</formula>
      <formula>26</formula>
    </cfRule>
    <cfRule type="cellIs" dxfId="108" priority="126" operator="between">
      <formula>-10</formula>
      <formula>10</formula>
    </cfRule>
  </conditionalFormatting>
  <conditionalFormatting sqref="R33:R35">
    <cfRule type="cellIs" dxfId="107" priority="91" operator="lessThan">
      <formula>-0.0611</formula>
    </cfRule>
    <cfRule type="cellIs" dxfId="106" priority="92" operator="greaterThan">
      <formula>0.061</formula>
    </cfRule>
    <cfRule type="cellIs" dxfId="105" priority="93" operator="between">
      <formula>0.0306</formula>
      <formula>0.0611</formula>
    </cfRule>
    <cfRule type="cellIs" dxfId="104" priority="94" operator="between">
      <formula>-0.0306</formula>
      <formula>-0.061</formula>
    </cfRule>
    <cfRule type="cellIs" dxfId="103" priority="95" operator="between">
      <formula>-0.0106</formula>
      <formula>-0.0305</formula>
    </cfRule>
    <cfRule type="cellIs" dxfId="102" priority="96" operator="between">
      <formula>0.0106</formula>
      <formula>0.0305</formula>
    </cfRule>
    <cfRule type="cellIs" dxfId="101" priority="97" operator="between">
      <formula>-0.0052</formula>
      <formula>-0.0105</formula>
    </cfRule>
    <cfRule type="cellIs" dxfId="100" priority="98" operator="between">
      <formula>0.0052</formula>
      <formula>0.0105</formula>
    </cfRule>
    <cfRule type="cellIs" dxfId="99" priority="99" operator="between">
      <formula>-0.0051</formula>
      <formula>0.0051</formula>
    </cfRule>
  </conditionalFormatting>
  <conditionalFormatting sqref="Q33:Q35">
    <cfRule type="cellIs" dxfId="98" priority="100" operator="greaterThan">
      <formula>55</formula>
    </cfRule>
    <cfRule type="cellIs" dxfId="97" priority="101" operator="lessThan">
      <formula>-55</formula>
    </cfRule>
    <cfRule type="cellIs" dxfId="96" priority="102" operator="between">
      <formula>-35</formula>
      <formula>-56</formula>
    </cfRule>
    <cfRule type="cellIs" dxfId="95" priority="103" operator="between">
      <formula>35</formula>
      <formula>56</formula>
    </cfRule>
    <cfRule type="cellIs" dxfId="94" priority="104" operator="between">
      <formula>-25</formula>
      <formula>-36</formula>
    </cfRule>
    <cfRule type="cellIs" dxfId="93" priority="105" operator="between">
      <formula>25</formula>
      <formula>36</formula>
    </cfRule>
    <cfRule type="cellIs" dxfId="92" priority="106" operator="between">
      <formula>-10</formula>
      <formula>-26</formula>
    </cfRule>
    <cfRule type="cellIs" dxfId="91" priority="107" operator="between">
      <formula>10</formula>
      <formula>26</formula>
    </cfRule>
    <cfRule type="cellIs" dxfId="90" priority="108" operator="between">
      <formula>-10</formula>
      <formula>10</formula>
    </cfRule>
  </conditionalFormatting>
  <conditionalFormatting sqref="R37:R39">
    <cfRule type="cellIs" dxfId="89" priority="73" operator="lessThan">
      <formula>-0.0611</formula>
    </cfRule>
    <cfRule type="cellIs" dxfId="88" priority="74" operator="greaterThan">
      <formula>0.061</formula>
    </cfRule>
    <cfRule type="cellIs" dxfId="87" priority="75" operator="between">
      <formula>0.0306</formula>
      <formula>0.0611</formula>
    </cfRule>
    <cfRule type="cellIs" dxfId="86" priority="76" operator="between">
      <formula>-0.0306</formula>
      <formula>-0.061</formula>
    </cfRule>
    <cfRule type="cellIs" dxfId="85" priority="77" operator="between">
      <formula>-0.0106</formula>
      <formula>-0.0305</formula>
    </cfRule>
    <cfRule type="cellIs" dxfId="84" priority="78" operator="between">
      <formula>0.0106</formula>
      <formula>0.0305</formula>
    </cfRule>
    <cfRule type="cellIs" dxfId="83" priority="79" operator="between">
      <formula>-0.0052</formula>
      <formula>-0.0105</formula>
    </cfRule>
    <cfRule type="cellIs" dxfId="82" priority="80" operator="between">
      <formula>0.0052</formula>
      <formula>0.0105</formula>
    </cfRule>
    <cfRule type="cellIs" dxfId="81" priority="81" operator="between">
      <formula>-0.0051</formula>
      <formula>0.0051</formula>
    </cfRule>
  </conditionalFormatting>
  <conditionalFormatting sqref="Q37:Q39">
    <cfRule type="cellIs" dxfId="80" priority="82" operator="greaterThan">
      <formula>55</formula>
    </cfRule>
    <cfRule type="cellIs" dxfId="79" priority="83" operator="lessThan">
      <formula>-55</formula>
    </cfRule>
    <cfRule type="cellIs" dxfId="78" priority="84" operator="between">
      <formula>-35</formula>
      <formula>-56</formula>
    </cfRule>
    <cfRule type="cellIs" dxfId="77" priority="85" operator="between">
      <formula>35</formula>
      <formula>56</formula>
    </cfRule>
    <cfRule type="cellIs" dxfId="76" priority="86" operator="between">
      <formula>-25</formula>
      <formula>-36</formula>
    </cfRule>
    <cfRule type="cellIs" dxfId="75" priority="87" operator="between">
      <formula>25</formula>
      <formula>36</formula>
    </cfRule>
    <cfRule type="cellIs" dxfId="74" priority="88" operator="between">
      <formula>-10</formula>
      <formula>-26</formula>
    </cfRule>
    <cfRule type="cellIs" dxfId="73" priority="89" operator="between">
      <formula>10</formula>
      <formula>26</formula>
    </cfRule>
    <cfRule type="cellIs" dxfId="72" priority="90" operator="between">
      <formula>-10</formula>
      <formula>10</formula>
    </cfRule>
  </conditionalFormatting>
  <conditionalFormatting sqref="R41:R43">
    <cfRule type="cellIs" dxfId="71" priority="55" operator="lessThan">
      <formula>-0.0611</formula>
    </cfRule>
    <cfRule type="cellIs" dxfId="70" priority="56" operator="greaterThan">
      <formula>0.061</formula>
    </cfRule>
    <cfRule type="cellIs" dxfId="69" priority="57" operator="between">
      <formula>0.0306</formula>
      <formula>0.0611</formula>
    </cfRule>
    <cfRule type="cellIs" dxfId="68" priority="58" operator="between">
      <formula>-0.0306</formula>
      <formula>-0.061</formula>
    </cfRule>
    <cfRule type="cellIs" dxfId="67" priority="59" operator="between">
      <formula>-0.0106</formula>
      <formula>-0.0305</formula>
    </cfRule>
    <cfRule type="cellIs" dxfId="66" priority="60" operator="between">
      <formula>0.0106</formula>
      <formula>0.0305</formula>
    </cfRule>
    <cfRule type="cellIs" dxfId="65" priority="61" operator="between">
      <formula>-0.0052</formula>
      <formula>-0.0105</formula>
    </cfRule>
    <cfRule type="cellIs" dxfId="64" priority="62" operator="between">
      <formula>0.0052</formula>
      <formula>0.0105</formula>
    </cfRule>
    <cfRule type="cellIs" dxfId="63" priority="63" operator="between">
      <formula>-0.0051</formula>
      <formula>0.0051</formula>
    </cfRule>
  </conditionalFormatting>
  <conditionalFormatting sqref="Q41:Q43">
    <cfRule type="cellIs" dxfId="62" priority="64" operator="greaterThan">
      <formula>55</formula>
    </cfRule>
    <cfRule type="cellIs" dxfId="61" priority="65" operator="lessThan">
      <formula>-55</formula>
    </cfRule>
    <cfRule type="cellIs" dxfId="60" priority="66" operator="between">
      <formula>-35</formula>
      <formula>-56</formula>
    </cfRule>
    <cfRule type="cellIs" dxfId="59" priority="67" operator="between">
      <formula>35</formula>
      <formula>56</formula>
    </cfRule>
    <cfRule type="cellIs" dxfId="58" priority="68" operator="between">
      <formula>-25</formula>
      <formula>-36</formula>
    </cfRule>
    <cfRule type="cellIs" dxfId="57" priority="69" operator="between">
      <formula>25</formula>
      <formula>36</formula>
    </cfRule>
    <cfRule type="cellIs" dxfId="56" priority="70" operator="between">
      <formula>-10</formula>
      <formula>-26</formula>
    </cfRule>
    <cfRule type="cellIs" dxfId="55" priority="71" operator="between">
      <formula>10</formula>
      <formula>26</formula>
    </cfRule>
    <cfRule type="cellIs" dxfId="54" priority="72" operator="between">
      <formula>-10</formula>
      <formula>10</formula>
    </cfRule>
  </conditionalFormatting>
  <conditionalFormatting sqref="R45:R47">
    <cfRule type="cellIs" dxfId="53" priority="37" operator="lessThan">
      <formula>-0.0611</formula>
    </cfRule>
    <cfRule type="cellIs" dxfId="52" priority="38" operator="greaterThan">
      <formula>0.061</formula>
    </cfRule>
    <cfRule type="cellIs" dxfId="51" priority="39" operator="between">
      <formula>0.0306</formula>
      <formula>0.0611</formula>
    </cfRule>
    <cfRule type="cellIs" dxfId="50" priority="40" operator="between">
      <formula>-0.0306</formula>
      <formula>-0.061</formula>
    </cfRule>
    <cfRule type="cellIs" dxfId="49" priority="41" operator="between">
      <formula>-0.0106</formula>
      <formula>-0.0305</formula>
    </cfRule>
    <cfRule type="cellIs" dxfId="48" priority="42" operator="between">
      <formula>0.0106</formula>
      <formula>0.0305</formula>
    </cfRule>
    <cfRule type="cellIs" dxfId="47" priority="43" operator="between">
      <formula>-0.0052</formula>
      <formula>-0.0105</formula>
    </cfRule>
    <cfRule type="cellIs" dxfId="46" priority="44" operator="between">
      <formula>0.0052</formula>
      <formula>0.0105</formula>
    </cfRule>
    <cfRule type="cellIs" dxfId="45" priority="45" operator="between">
      <formula>-0.0051</formula>
      <formula>0.0051</formula>
    </cfRule>
  </conditionalFormatting>
  <conditionalFormatting sqref="Q45:Q47">
    <cfRule type="cellIs" dxfId="44" priority="46" operator="greaterThan">
      <formula>55</formula>
    </cfRule>
    <cfRule type="cellIs" dxfId="43" priority="47" operator="lessThan">
      <formula>-55</formula>
    </cfRule>
    <cfRule type="cellIs" dxfId="42" priority="48" operator="between">
      <formula>-35</formula>
      <formula>-56</formula>
    </cfRule>
    <cfRule type="cellIs" dxfId="41" priority="49" operator="between">
      <formula>35</formula>
      <formula>56</formula>
    </cfRule>
    <cfRule type="cellIs" dxfId="40" priority="50" operator="between">
      <formula>-25</formula>
      <formula>-36</formula>
    </cfRule>
    <cfRule type="cellIs" dxfId="39" priority="51" operator="between">
      <formula>25</formula>
      <formula>36</formula>
    </cfRule>
    <cfRule type="cellIs" dxfId="38" priority="52" operator="between">
      <formula>-10</formula>
      <formula>-26</formula>
    </cfRule>
    <cfRule type="cellIs" dxfId="37" priority="53" operator="between">
      <formula>10</formula>
      <formula>26</formula>
    </cfRule>
    <cfRule type="cellIs" dxfId="36" priority="54" operator="between">
      <formula>-10</formula>
      <formula>10</formula>
    </cfRule>
  </conditionalFormatting>
  <conditionalFormatting sqref="R49:R51">
    <cfRule type="cellIs" dxfId="35" priority="19" operator="lessThan">
      <formula>-0.0611</formula>
    </cfRule>
    <cfRule type="cellIs" dxfId="34" priority="20" operator="greaterThan">
      <formula>0.061</formula>
    </cfRule>
    <cfRule type="cellIs" dxfId="33" priority="21" operator="between">
      <formula>0.0306</formula>
      <formula>0.0611</formula>
    </cfRule>
    <cfRule type="cellIs" dxfId="32" priority="22" operator="between">
      <formula>-0.0306</formula>
      <formula>-0.061</formula>
    </cfRule>
    <cfRule type="cellIs" dxfId="31" priority="23" operator="between">
      <formula>-0.0106</formula>
      <formula>-0.0305</formula>
    </cfRule>
    <cfRule type="cellIs" dxfId="30" priority="24" operator="between">
      <formula>0.0106</formula>
      <formula>0.0305</formula>
    </cfRule>
    <cfRule type="cellIs" dxfId="29" priority="25" operator="between">
      <formula>-0.0052</formula>
      <formula>-0.0105</formula>
    </cfRule>
    <cfRule type="cellIs" dxfId="28" priority="26" operator="between">
      <formula>0.0052</formula>
      <formula>0.0105</formula>
    </cfRule>
    <cfRule type="cellIs" dxfId="27" priority="27" operator="between">
      <formula>-0.0051</formula>
      <formula>0.0051</formula>
    </cfRule>
  </conditionalFormatting>
  <conditionalFormatting sqref="Q49:Q51">
    <cfRule type="cellIs" dxfId="26" priority="28" operator="greaterThan">
      <formula>55</formula>
    </cfRule>
    <cfRule type="cellIs" dxfId="25" priority="29" operator="lessThan">
      <formula>-55</formula>
    </cfRule>
    <cfRule type="cellIs" dxfId="24" priority="30" operator="between">
      <formula>-35</formula>
      <formula>-56</formula>
    </cfRule>
    <cfRule type="cellIs" dxfId="23" priority="31" operator="between">
      <formula>35</formula>
      <formula>56</formula>
    </cfRule>
    <cfRule type="cellIs" dxfId="22" priority="32" operator="between">
      <formula>-25</formula>
      <formula>-36</formula>
    </cfRule>
    <cfRule type="cellIs" dxfId="21" priority="33" operator="between">
      <formula>25</formula>
      <formula>36</formula>
    </cfRule>
    <cfRule type="cellIs" dxfId="20" priority="34" operator="between">
      <formula>-10</formula>
      <formula>-26</formula>
    </cfRule>
    <cfRule type="cellIs" dxfId="19" priority="35" operator="between">
      <formula>10</formula>
      <formula>26</formula>
    </cfRule>
    <cfRule type="cellIs" dxfId="18" priority="36" operator="between">
      <formula>-10</formula>
      <formula>10</formula>
    </cfRule>
  </conditionalFormatting>
  <conditionalFormatting sqref="R53:R55">
    <cfRule type="cellIs" dxfId="17" priority="1" operator="lessThan">
      <formula>-0.0611</formula>
    </cfRule>
    <cfRule type="cellIs" dxfId="16" priority="2" operator="greaterThan">
      <formula>0.061</formula>
    </cfRule>
    <cfRule type="cellIs" dxfId="15" priority="3" operator="between">
      <formula>0.0306</formula>
      <formula>0.0611</formula>
    </cfRule>
    <cfRule type="cellIs" dxfId="14" priority="4" operator="between">
      <formula>-0.0306</formula>
      <formula>-0.061</formula>
    </cfRule>
    <cfRule type="cellIs" dxfId="13" priority="5" operator="between">
      <formula>-0.0106</formula>
      <formula>-0.0305</formula>
    </cfRule>
    <cfRule type="cellIs" dxfId="12" priority="6" operator="between">
      <formula>0.0106</formula>
      <formula>0.0305</formula>
    </cfRule>
    <cfRule type="cellIs" dxfId="11" priority="7" operator="between">
      <formula>-0.0052</formula>
      <formula>-0.0105</formula>
    </cfRule>
    <cfRule type="cellIs" dxfId="10" priority="8" operator="between">
      <formula>0.0052</formula>
      <formula>0.0105</formula>
    </cfRule>
    <cfRule type="cellIs" dxfId="9" priority="9" operator="between">
      <formula>-0.0051</formula>
      <formula>0.0051</formula>
    </cfRule>
  </conditionalFormatting>
  <conditionalFormatting sqref="Q53:Q55">
    <cfRule type="cellIs" dxfId="8" priority="10" operator="greaterThan">
      <formula>55</formula>
    </cfRule>
    <cfRule type="cellIs" dxfId="7" priority="11" operator="lessThan">
      <formula>-55</formula>
    </cfRule>
    <cfRule type="cellIs" dxfId="6" priority="12" operator="between">
      <formula>-35</formula>
      <formula>-56</formula>
    </cfRule>
    <cfRule type="cellIs" dxfId="5" priority="13" operator="between">
      <formula>35</formula>
      <formula>56</formula>
    </cfRule>
    <cfRule type="cellIs" dxfId="4" priority="14" operator="between">
      <formula>-25</formula>
      <formula>-36</formula>
    </cfRule>
    <cfRule type="cellIs" dxfId="3" priority="15" operator="between">
      <formula>25</formula>
      <formula>36</formula>
    </cfRule>
    <cfRule type="cellIs" dxfId="2" priority="16" operator="between">
      <formula>-10</formula>
      <formula>-26</formula>
    </cfRule>
    <cfRule type="cellIs" dxfId="1" priority="17" operator="between">
      <formula>10</formula>
      <formula>26</formula>
    </cfRule>
    <cfRule type="cellIs" dxfId="0" priority="18" operator="between">
      <formula>-10</formula>
      <formula>10</formula>
    </cfRule>
  </conditionalFormatting>
  <pageMargins left="0.7" right="0.7" top="0.75" bottom="0.75" header="0.3" footer="0.3"/>
  <pageSetup paperSize="9" scale="49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44C8FDE42297341BBE0AA12D94E7447" ma:contentTypeVersion="13" ma:contentTypeDescription="Ein neues Dokument erstellen." ma:contentTypeScope="" ma:versionID="ffdff7242db7825418dd9ec6f7091f6b">
  <xsd:schema xmlns:xsd="http://www.w3.org/2001/XMLSchema" xmlns:xs="http://www.w3.org/2001/XMLSchema" xmlns:p="http://schemas.microsoft.com/office/2006/metadata/properties" xmlns:ns3="a87570a8-f909-490c-b5ea-826312a284b5" xmlns:ns4="95a06f07-3f33-4f36-94f3-aaf778d851cb" targetNamespace="http://schemas.microsoft.com/office/2006/metadata/properties" ma:root="true" ma:fieldsID="e1b4911c7c9c50a4ea9743b6d2693bce" ns3:_="" ns4:_="">
    <xsd:import namespace="a87570a8-f909-490c-b5ea-826312a284b5"/>
    <xsd:import namespace="95a06f07-3f33-4f36-94f3-aaf778d851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570a8-f909-490c-b5ea-826312a28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06f07-3f33-4f36-94f3-aaf778d85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B78713-6EE4-4D6A-A363-CA864F6F33F7}"/>
</file>

<file path=customXml/itemProps2.xml><?xml version="1.0" encoding="utf-8"?>
<ds:datastoreItem xmlns:ds="http://schemas.openxmlformats.org/officeDocument/2006/customXml" ds:itemID="{10F1554A-DEA7-492A-B561-EB295351C503}"/>
</file>

<file path=customXml/itemProps3.xml><?xml version="1.0" encoding="utf-8"?>
<ds:datastoreItem xmlns:ds="http://schemas.openxmlformats.org/officeDocument/2006/customXml" ds:itemID="{133E2A7F-6FFB-42D8-A398-824046DAC6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Eith</cp:lastModifiedBy>
  <cp:revision/>
  <dcterms:created xsi:type="dcterms:W3CDTF">2015-06-05T18:19:34Z</dcterms:created>
  <dcterms:modified xsi:type="dcterms:W3CDTF">2025-04-10T11:20:50Z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0x010100144C8FDE42297341BBE0AA12D94E7447</vt:lpwstr>
  </property>
</Properties>
</file>