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8_{8EBDB4CC-F8EC-4DB6-BB8C-0C82703ACB6E}" xr6:coauthVersionLast="36" xr6:coauthVersionMax="36" xr10:uidLastSave="{00000000-0000-0000-0000-000000000000}"/>
  <bookViews>
    <workbookView xWindow="0" yWindow="0" windowWidth="28800" windowHeight="10410" xr2:uid="{D1A74A70-07DF-446D-BCC5-439454EDA8AF}"/>
  </bookViews>
  <sheets>
    <sheet name="Stocksolutions" sheetId="1" r:id="rId1"/>
    <sheet name="Ru(bpy)3 Cl2 6 H2O" sheetId="2" r:id="rId2"/>
    <sheet name="Na2S2O8" sheetId="3" r:id="rId3"/>
    <sheet name="pH CO3" sheetId="4" r:id="rId4"/>
    <sheet name="overview" sheetId="5" r:id="rId5"/>
    <sheet name="overview for robo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3" i="4"/>
  <c r="C8" i="4"/>
  <c r="C16" i="1" l="1"/>
  <c r="F16" i="1" s="1"/>
  <c r="C5" i="4"/>
  <c r="B5" i="4"/>
  <c r="C22" i="1"/>
  <c r="F22" i="1" s="1"/>
  <c r="B4" i="2" l="1"/>
  <c r="C4" i="1"/>
  <c r="F4" i="1" s="1"/>
  <c r="C4" i="2" l="1"/>
  <c r="B4" i="4" l="1"/>
  <c r="C21" i="1"/>
  <c r="F21" i="1" s="1"/>
  <c r="B3" i="4"/>
  <c r="C9" i="4" l="1"/>
  <c r="G3" i="5"/>
  <c r="D9" i="4" l="1"/>
  <c r="G4" i="5"/>
  <c r="C4" i="4"/>
  <c r="C3" i="4"/>
  <c r="I3" i="5" l="1"/>
  <c r="D8" i="4"/>
  <c r="E9" i="4"/>
  <c r="B2" i="3"/>
  <c r="B3" i="3"/>
  <c r="B4" i="3"/>
  <c r="B2" i="2"/>
  <c r="B3" i="2"/>
  <c r="C20" i="1"/>
  <c r="F20" i="1" s="1"/>
  <c r="C15" i="1"/>
  <c r="F15" i="1" s="1"/>
  <c r="C14" i="1"/>
  <c r="F14" i="1" s="1"/>
  <c r="C10" i="1"/>
  <c r="F10" i="1" s="1"/>
  <c r="C9" i="1"/>
  <c r="F9" i="1" s="1"/>
  <c r="C8" i="1"/>
  <c r="F8" i="1" s="1"/>
  <c r="C3" i="1"/>
  <c r="F3" i="1" s="1"/>
  <c r="C2" i="1"/>
  <c r="F2" i="1" s="1"/>
  <c r="C8" i="3" l="1"/>
  <c r="E4" i="5" s="1"/>
  <c r="C7" i="3"/>
  <c r="E3" i="5" s="1"/>
  <c r="C8" i="2"/>
  <c r="C4" i="5" s="1"/>
  <c r="C7" i="2"/>
  <c r="C3" i="5" s="1"/>
  <c r="F4" i="5"/>
  <c r="F4" i="6"/>
  <c r="D14" i="4"/>
  <c r="E14" i="4" s="1"/>
  <c r="I4" i="5"/>
  <c r="D13" i="4"/>
  <c r="E13" i="4" s="1"/>
  <c r="C2" i="2"/>
  <c r="C3" i="2"/>
  <c r="D7" i="2"/>
  <c r="E7" i="2" s="1"/>
  <c r="D8" i="3"/>
  <c r="E8" i="3" s="1"/>
  <c r="D8" i="2" l="1"/>
  <c r="E8" i="2" s="1"/>
  <c r="B4" i="5" s="1"/>
  <c r="D7" i="3"/>
  <c r="E7" i="3" s="1"/>
  <c r="H4" i="5"/>
  <c r="H4" i="6"/>
  <c r="H3" i="5"/>
  <c r="H3" i="6"/>
  <c r="D3" i="5"/>
  <c r="D3" i="6"/>
  <c r="D4" i="5"/>
  <c r="D4" i="6"/>
  <c r="B3" i="5"/>
  <c r="B3" i="6"/>
  <c r="E8" i="4"/>
  <c r="B4" i="6" l="1"/>
  <c r="J4" i="6" s="1"/>
  <c r="J4" i="5"/>
  <c r="F3" i="5"/>
  <c r="J3" i="5" s="1"/>
  <c r="F3" i="6"/>
  <c r="J3" i="6" s="1"/>
</calcChain>
</file>

<file path=xl/sharedStrings.xml><?xml version="1.0" encoding="utf-8"?>
<sst xmlns="http://schemas.openxmlformats.org/spreadsheetml/2006/main" count="93" uniqueCount="43">
  <si>
    <t>[Ru(bpy)3]Cl2 * 6 H2O</t>
  </si>
  <si>
    <t>M [g/mol]</t>
  </si>
  <si>
    <t>Na2S2O8</t>
  </si>
  <si>
    <t>Na2CO3</t>
  </si>
  <si>
    <t>NaHCO3</t>
  </si>
  <si>
    <t>c (stock solution) [M]</t>
  </si>
  <si>
    <t>V (stock) [L]</t>
  </si>
  <si>
    <t>n (reagent) [mol]</t>
  </si>
  <si>
    <t>m (reagent) [g]</t>
  </si>
  <si>
    <t>colour code</t>
  </si>
  <si>
    <t>chemical</t>
  </si>
  <si>
    <t>needed values</t>
  </si>
  <si>
    <t>relevnat results</t>
  </si>
  <si>
    <t>additional infos</t>
  </si>
  <si>
    <t>c (in reaction) [M]</t>
  </si>
  <si>
    <t>df [-]</t>
  </si>
  <si>
    <t>V (reaction total) [L]</t>
  </si>
  <si>
    <t>V (stock solution) [L]</t>
  </si>
  <si>
    <t>references to other pages</t>
  </si>
  <si>
    <t>Reaction</t>
  </si>
  <si>
    <t>V (Ru) [L]</t>
  </si>
  <si>
    <t>V (Na2S2O8) [L]</t>
  </si>
  <si>
    <t>V water</t>
  </si>
  <si>
    <t>V (total)</t>
  </si>
  <si>
    <t>CO3</t>
  </si>
  <si>
    <t>c (stock solution, base) [M]</t>
  </si>
  <si>
    <t>c (stock solution, acid) [M]</t>
  </si>
  <si>
    <t>c (in reaction, acid) [M]</t>
  </si>
  <si>
    <t>V (stock solution, acid) [L]</t>
  </si>
  <si>
    <t>c (in reaction, base) [M]</t>
  </si>
  <si>
    <t>V (stock solution, base) [L]</t>
  </si>
  <si>
    <t xml:space="preserve">pH </t>
  </si>
  <si>
    <t>pH</t>
  </si>
  <si>
    <t>V(pH acid)</t>
  </si>
  <si>
    <t>V(pH base)</t>
  </si>
  <si>
    <t>used solution</t>
  </si>
  <si>
    <t>I</t>
  </si>
  <si>
    <t>II</t>
  </si>
  <si>
    <t>III</t>
  </si>
  <si>
    <t>Ru II</t>
  </si>
  <si>
    <t>Ox III</t>
  </si>
  <si>
    <t>NaHCO3 II</t>
  </si>
  <si>
    <t>Na2CO3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</si>
</sst>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0.000E+00"/>
    <numFmt numFmtId="165" formatCode="0.0000E+00"/>
    <numFmt numFmtId="166" formatCode="0.000"/>
    <numFmt numFmtId="167" formatCode="0.0"/>
    <numFmt numFmtId="168" formatCode="0.00000"/>
    <numFmt numFmtId="169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66" fontId="0" fillId="3" borderId="0" xfId="0" applyNumberFormat="1" applyFill="1"/>
    <xf numFmtId="165" fontId="0" fillId="4" borderId="0" xfId="0" applyNumberFormat="1" applyFill="1"/>
    <xf numFmtId="11" fontId="1" fillId="2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67" fontId="0" fillId="0" borderId="0" xfId="0" applyNumberFormat="1"/>
    <xf numFmtId="167" fontId="0" fillId="4" borderId="0" xfId="0" applyNumberFormat="1" applyFill="1"/>
    <xf numFmtId="1" fontId="0" fillId="0" borderId="0" xfId="0" applyNumberFormat="1"/>
    <xf numFmtId="0" fontId="2" fillId="0" borderId="0" xfId="0" applyFont="1"/>
    <xf numFmtId="11" fontId="0" fillId="0" borderId="0" xfId="0" quotePrefix="1" applyNumberFormat="1"/>
    <xf numFmtId="0" fontId="0" fillId="0" borderId="0" xfId="0" applyFill="1"/>
    <xf numFmtId="168" fontId="0" fillId="0" borderId="0" xfId="0" applyNumberFormat="1"/>
    <xf numFmtId="165" fontId="0" fillId="5" borderId="0" xfId="0" applyNumberFormat="1" applyFill="1"/>
    <xf numFmtId="165" fontId="0" fillId="0" borderId="0" xfId="0" quotePrefix="1" applyNumberFormat="1"/>
    <xf numFmtId="169" fontId="0" fillId="0" borderId="0" xfId="1" applyNumberFormat="1" applyFont="1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 indent="1"/>
    </xf>
  </cellXfs>
  <cellStyles count="2">
    <cellStyle name="Komma" xfId="1" builtinId="3"/>
    <cellStyle name="Standard" xfId="0" builtinId="0"/>
  </cellStyles>
  <dxfs count="22"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F956-D8EC-4C64-84F9-C03011D5DBCB}">
  <dimension ref="A1:I27"/>
  <sheetViews>
    <sheetView tabSelected="1" workbookViewId="0">
      <selection activeCell="E5" sqref="E5"/>
    </sheetView>
  </sheetViews>
  <sheetFormatPr baseColWidth="10" defaultRowHeight="15" x14ac:dyDescent="0.25"/>
  <cols>
    <col min="1" max="2" width="11.42578125" style="1"/>
    <col min="3" max="3" width="16.28515625" style="1" bestFit="1" customWidth="1"/>
    <col min="4" max="4" width="19.7109375" style="1" bestFit="1" customWidth="1"/>
    <col min="5" max="5" width="11.42578125" style="1"/>
    <col min="6" max="6" width="14.28515625" style="1" bestFit="1" customWidth="1"/>
    <col min="7" max="8" width="11.42578125" style="1"/>
    <col min="9" max="9" width="24" style="1" bestFit="1" customWidth="1"/>
    <col min="10" max="16384" width="11.42578125" style="1"/>
  </cols>
  <sheetData>
    <row r="1" spans="1:9" x14ac:dyDescent="0.25">
      <c r="A1" s="8" t="s">
        <v>0</v>
      </c>
      <c r="C1" s="1" t="s">
        <v>7</v>
      </c>
      <c r="D1" s="9" t="s">
        <v>5</v>
      </c>
      <c r="E1" s="9" t="s">
        <v>6</v>
      </c>
      <c r="F1" s="10" t="s">
        <v>8</v>
      </c>
    </row>
    <row r="2" spans="1:9" x14ac:dyDescent="0.25">
      <c r="A2" s="1" t="s">
        <v>1</v>
      </c>
      <c r="B2" s="6">
        <v>748.62</v>
      </c>
      <c r="C2" s="1">
        <f>E2*D2</f>
        <v>0</v>
      </c>
      <c r="D2" s="1">
        <v>4.0000000000000003E-5</v>
      </c>
      <c r="E2" s="7">
        <v>0</v>
      </c>
      <c r="F2" s="5">
        <f>C2*$B$2</f>
        <v>0</v>
      </c>
      <c r="G2" s="6"/>
      <c r="I2" s="1" t="s">
        <v>9</v>
      </c>
    </row>
    <row r="3" spans="1:9" x14ac:dyDescent="0.25">
      <c r="B3" s="6"/>
      <c r="C3" s="1">
        <f>E3*D3</f>
        <v>2.0000000000000003E-6</v>
      </c>
      <c r="D3" s="1">
        <v>2.0000000000000001E-4</v>
      </c>
      <c r="E3" s="7">
        <v>0.01</v>
      </c>
      <c r="F3" s="5">
        <f>C3*$B$2</f>
        <v>1.4972400000000002E-3</v>
      </c>
      <c r="I3" s="13" t="s">
        <v>10</v>
      </c>
    </row>
    <row r="4" spans="1:9" x14ac:dyDescent="0.25">
      <c r="B4" s="6"/>
      <c r="C4" s="1">
        <f>E4*D4</f>
        <v>0</v>
      </c>
      <c r="D4" s="1">
        <v>1E-3</v>
      </c>
      <c r="E4" s="7">
        <v>0</v>
      </c>
      <c r="F4" s="5">
        <f>C4*$B$2</f>
        <v>0</v>
      </c>
      <c r="I4" s="9" t="s">
        <v>11</v>
      </c>
    </row>
    <row r="5" spans="1:9" x14ac:dyDescent="0.25">
      <c r="B5" s="6"/>
      <c r="E5" s="7"/>
      <c r="F5" s="5"/>
      <c r="I5" s="10" t="s">
        <v>12</v>
      </c>
    </row>
    <row r="6" spans="1:9" x14ac:dyDescent="0.25">
      <c r="B6" s="6"/>
      <c r="E6" s="7"/>
      <c r="F6" s="5"/>
      <c r="I6" s="1" t="s">
        <v>13</v>
      </c>
    </row>
    <row r="7" spans="1:9" x14ac:dyDescent="0.25">
      <c r="A7" s="8" t="s">
        <v>2</v>
      </c>
      <c r="B7" s="6"/>
      <c r="C7" s="1" t="s">
        <v>7</v>
      </c>
      <c r="D7" s="9" t="s">
        <v>5</v>
      </c>
      <c r="E7" s="11" t="s">
        <v>6</v>
      </c>
      <c r="F7" s="12" t="s">
        <v>8</v>
      </c>
      <c r="I7" s="15" t="s">
        <v>18</v>
      </c>
    </row>
    <row r="8" spans="1:9" x14ac:dyDescent="0.25">
      <c r="A8" s="1" t="s">
        <v>1</v>
      </c>
      <c r="B8" s="6">
        <v>238.09</v>
      </c>
      <c r="C8" s="1">
        <f>E8*D8</f>
        <v>0</v>
      </c>
      <c r="D8" s="1">
        <v>0.03</v>
      </c>
      <c r="E8" s="7">
        <v>0</v>
      </c>
      <c r="F8" s="5">
        <f>C8*$B$8</f>
        <v>0</v>
      </c>
    </row>
    <row r="9" spans="1:9" x14ac:dyDescent="0.25">
      <c r="B9" s="6"/>
      <c r="C9" s="1">
        <f>E9*D9</f>
        <v>0</v>
      </c>
      <c r="D9" s="1">
        <v>0.06</v>
      </c>
      <c r="E9" s="7">
        <v>0</v>
      </c>
      <c r="F9" s="5">
        <f t="shared" ref="F9:F10" si="0">C9*$B$8</f>
        <v>0</v>
      </c>
    </row>
    <row r="10" spans="1:9" x14ac:dyDescent="0.25">
      <c r="B10" s="6"/>
      <c r="C10" s="1">
        <f>E10*D10</f>
        <v>1.8E-3</v>
      </c>
      <c r="D10" s="1">
        <v>0.12</v>
      </c>
      <c r="E10" s="7">
        <v>1.4999999999999999E-2</v>
      </c>
      <c r="F10" s="5">
        <f t="shared" si="0"/>
        <v>0.428562</v>
      </c>
    </row>
    <row r="11" spans="1:9" x14ac:dyDescent="0.25">
      <c r="B11" s="6"/>
      <c r="F11" s="5"/>
    </row>
    <row r="12" spans="1:9" x14ac:dyDescent="0.25">
      <c r="B12" s="6"/>
      <c r="F12" s="5"/>
    </row>
    <row r="13" spans="1:9" x14ac:dyDescent="0.25">
      <c r="A13" s="8" t="s">
        <v>3</v>
      </c>
      <c r="B13" s="6"/>
      <c r="C13" s="1" t="s">
        <v>7</v>
      </c>
      <c r="D13" s="9" t="s">
        <v>5</v>
      </c>
      <c r="E13" s="9" t="s">
        <v>6</v>
      </c>
      <c r="F13" s="12" t="s">
        <v>8</v>
      </c>
    </row>
    <row r="14" spans="1:9" x14ac:dyDescent="0.25">
      <c r="A14" s="1" t="s">
        <v>1</v>
      </c>
      <c r="B14" s="6">
        <v>105.988</v>
      </c>
      <c r="C14" s="1">
        <f>E14*D14</f>
        <v>0</v>
      </c>
      <c r="D14" s="1">
        <v>1</v>
      </c>
      <c r="E14" s="7">
        <v>0</v>
      </c>
      <c r="F14" s="5">
        <f>C14*$B$14</f>
        <v>0</v>
      </c>
    </row>
    <row r="15" spans="1:9" x14ac:dyDescent="0.25">
      <c r="B15" s="6"/>
      <c r="C15" s="1">
        <f>E15*D15</f>
        <v>3.0000000000000001E-3</v>
      </c>
      <c r="D15" s="1">
        <v>0.3</v>
      </c>
      <c r="E15" s="7">
        <v>0.01</v>
      </c>
      <c r="F15" s="5">
        <f>C15*$B$14</f>
        <v>0.31796400000000002</v>
      </c>
    </row>
    <row r="16" spans="1:9" x14ac:dyDescent="0.25">
      <c r="B16" s="6"/>
      <c r="C16" s="1">
        <f>E16*D16</f>
        <v>0</v>
      </c>
      <c r="D16" s="1">
        <v>0.05</v>
      </c>
      <c r="E16" s="7">
        <v>0</v>
      </c>
      <c r="F16" s="5">
        <f>C16*$B$14</f>
        <v>0</v>
      </c>
    </row>
    <row r="17" spans="1:7" x14ac:dyDescent="0.25">
      <c r="B17" s="6"/>
      <c r="F17" s="5"/>
    </row>
    <row r="18" spans="1:7" x14ac:dyDescent="0.25">
      <c r="B18" s="6"/>
      <c r="F18" s="5"/>
    </row>
    <row r="19" spans="1:7" x14ac:dyDescent="0.25">
      <c r="A19" s="8" t="s">
        <v>4</v>
      </c>
      <c r="B19" s="6"/>
      <c r="C19" s="1" t="s">
        <v>7</v>
      </c>
      <c r="D19" s="9" t="s">
        <v>5</v>
      </c>
      <c r="E19" s="9" t="s">
        <v>6</v>
      </c>
      <c r="F19" s="12" t="s">
        <v>8</v>
      </c>
    </row>
    <row r="20" spans="1:7" x14ac:dyDescent="0.25">
      <c r="A20" s="1" t="s">
        <v>1</v>
      </c>
      <c r="B20" s="6">
        <v>84.006</v>
      </c>
      <c r="C20" s="1">
        <f>E20*D20</f>
        <v>0</v>
      </c>
      <c r="D20" s="1">
        <v>0.72</v>
      </c>
      <c r="E20" s="7">
        <v>0</v>
      </c>
      <c r="F20" s="5">
        <f>C20*$B$20</f>
        <v>0</v>
      </c>
    </row>
    <row r="21" spans="1:7" x14ac:dyDescent="0.25">
      <c r="C21" s="1">
        <f>E21*D21</f>
        <v>0.01</v>
      </c>
      <c r="D21" s="1">
        <v>1</v>
      </c>
      <c r="E21" s="7">
        <v>0.01</v>
      </c>
      <c r="F21" s="5">
        <f>C21*$B$20</f>
        <v>0.84006000000000003</v>
      </c>
    </row>
    <row r="22" spans="1:7" x14ac:dyDescent="0.25">
      <c r="C22" s="1">
        <f>E22*D22</f>
        <v>0</v>
      </c>
      <c r="D22" s="1">
        <v>0.05</v>
      </c>
      <c r="E22" s="7">
        <v>0</v>
      </c>
      <c r="F22" s="5">
        <f>C22*$B$20</f>
        <v>0</v>
      </c>
      <c r="G22" s="6"/>
    </row>
    <row r="27" spans="1:7" x14ac:dyDescent="0.25">
      <c r="B27" s="22"/>
      <c r="C2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B201-66F0-40DA-96CE-34A508DB9E27}">
  <dimension ref="A1:E8"/>
  <sheetViews>
    <sheetView workbookViewId="0">
      <selection activeCell="B9" sqref="B9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16</v>
      </c>
    </row>
    <row r="2" spans="1:5" x14ac:dyDescent="0.25">
      <c r="A2" t="s">
        <v>36</v>
      </c>
      <c r="B2" s="1">
        <f>Stocksolutions!D2</f>
        <v>4.0000000000000003E-5</v>
      </c>
      <c r="C2" s="6">
        <f>B2*1000000</f>
        <v>40</v>
      </c>
      <c r="D2">
        <v>8.5000000000000006E-3</v>
      </c>
    </row>
    <row r="3" spans="1:5" x14ac:dyDescent="0.25">
      <c r="A3" t="s">
        <v>37</v>
      </c>
      <c r="B3" s="1">
        <f>Stocksolutions!D3</f>
        <v>2.0000000000000001E-4</v>
      </c>
      <c r="C3" s="6">
        <f t="shared" ref="C3:C4" si="0">B3*1000000</f>
        <v>200</v>
      </c>
    </row>
    <row r="4" spans="1:5" x14ac:dyDescent="0.25">
      <c r="A4" t="s">
        <v>38</v>
      </c>
      <c r="B4" s="1">
        <f>Stocksolutions!D4</f>
        <v>1E-3</v>
      </c>
      <c r="C4" s="6">
        <f t="shared" si="0"/>
        <v>1000</v>
      </c>
    </row>
    <row r="6" spans="1:5" x14ac:dyDescent="0.25">
      <c r="A6" t="s">
        <v>19</v>
      </c>
      <c r="B6" s="2" t="s">
        <v>14</v>
      </c>
      <c r="C6" s="14" t="s">
        <v>5</v>
      </c>
      <c r="D6" t="s">
        <v>15</v>
      </c>
      <c r="E6" s="3" t="s">
        <v>17</v>
      </c>
    </row>
    <row r="7" spans="1:5" x14ac:dyDescent="0.25">
      <c r="A7" s="21">
        <v>1</v>
      </c>
      <c r="B7" s="1">
        <v>1.0000000000000001E-5</v>
      </c>
      <c r="C7" s="1">
        <f>$B$3</f>
        <v>2.0000000000000001E-4</v>
      </c>
      <c r="D7" s="1">
        <f t="shared" ref="D7:D8" si="1">B7/C7</f>
        <v>0.05</v>
      </c>
      <c r="E7" s="4">
        <f t="shared" ref="E7:E8" si="2">D7*$D$2</f>
        <v>4.2500000000000003E-4</v>
      </c>
    </row>
    <row r="8" spans="1:5" x14ac:dyDescent="0.25">
      <c r="A8" s="21">
        <v>2</v>
      </c>
      <c r="B8" s="1">
        <v>1.0000000000000001E-5</v>
      </c>
      <c r="C8" s="1">
        <f>$B$3</f>
        <v>2.0000000000000001E-4</v>
      </c>
      <c r="D8" s="1">
        <f t="shared" si="1"/>
        <v>0.05</v>
      </c>
      <c r="E8" s="4">
        <f t="shared" si="2"/>
        <v>4.2500000000000003E-4</v>
      </c>
    </row>
  </sheetData>
  <conditionalFormatting sqref="E7:E8">
    <cfRule type="cellIs" dxfId="21" priority="5" operator="greaterThan">
      <formula>0.00085</formula>
    </cfRule>
    <cfRule type="cellIs" dxfId="20" priority="6" operator="lessThan">
      <formula>0.0002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2A7-3505-458C-A435-7D1EBD276E66}">
  <dimension ref="A1:E14"/>
  <sheetViews>
    <sheetView workbookViewId="0">
      <selection activeCell="C21" sqref="C21"/>
    </sheetView>
  </sheetViews>
  <sheetFormatPr baseColWidth="10" defaultRowHeight="15" x14ac:dyDescent="0.25"/>
  <cols>
    <col min="2" max="3" width="19.7109375" bestFit="1" customWidth="1"/>
    <col min="5" max="5" width="19.28515625" bestFit="1" customWidth="1"/>
  </cols>
  <sheetData>
    <row r="1" spans="1:5" x14ac:dyDescent="0.25">
      <c r="B1" s="14" t="s">
        <v>5</v>
      </c>
      <c r="D1" t="s">
        <v>16</v>
      </c>
    </row>
    <row r="2" spans="1:5" x14ac:dyDescent="0.25">
      <c r="B2" s="1">
        <f>Stocksolutions!D8</f>
        <v>0.03</v>
      </c>
      <c r="D2">
        <v>8.5000000000000006E-3</v>
      </c>
    </row>
    <row r="3" spans="1:5" x14ac:dyDescent="0.25">
      <c r="B3" s="1">
        <f>Stocksolutions!D9</f>
        <v>0.06</v>
      </c>
    </row>
    <row r="4" spans="1:5" x14ac:dyDescent="0.25">
      <c r="B4" s="1">
        <f>Stocksolutions!D10</f>
        <v>0.12</v>
      </c>
    </row>
    <row r="6" spans="1:5" x14ac:dyDescent="0.25">
      <c r="A6" t="s">
        <v>19</v>
      </c>
      <c r="B6" s="2" t="s">
        <v>14</v>
      </c>
      <c r="C6" s="14" t="s">
        <v>5</v>
      </c>
      <c r="D6" t="s">
        <v>15</v>
      </c>
      <c r="E6" s="3" t="s">
        <v>17</v>
      </c>
    </row>
    <row r="7" spans="1:5" x14ac:dyDescent="0.25">
      <c r="A7">
        <v>1</v>
      </c>
      <c r="B7" s="1">
        <v>6.0000000000000001E-3</v>
      </c>
      <c r="C7" s="1">
        <f>$B$4</f>
        <v>0.12</v>
      </c>
      <c r="D7" s="1">
        <f>B7/C7</f>
        <v>0.05</v>
      </c>
      <c r="E7" s="4">
        <f>D7*$D$2</f>
        <v>4.2500000000000003E-4</v>
      </c>
    </row>
    <row r="8" spans="1:5" x14ac:dyDescent="0.25">
      <c r="A8">
        <v>2</v>
      </c>
      <c r="B8" s="1">
        <v>6.0000000000000001E-3</v>
      </c>
      <c r="C8" s="1">
        <f t="shared" ref="C8" si="0">$B$4</f>
        <v>0.12</v>
      </c>
      <c r="D8" s="1">
        <f>B8/C8</f>
        <v>0.05</v>
      </c>
      <c r="E8" s="4">
        <f>D8*$D$2</f>
        <v>4.2500000000000003E-4</v>
      </c>
    </row>
    <row r="9" spans="1:5" ht="18.75" x14ac:dyDescent="0.3">
      <c r="C9" s="19"/>
    </row>
    <row r="10" spans="1:5" ht="18.75" x14ac:dyDescent="0.3">
      <c r="C10" s="19"/>
    </row>
    <row r="11" spans="1:5" ht="18.75" x14ac:dyDescent="0.3">
      <c r="C11" s="19"/>
    </row>
    <row r="12" spans="1:5" ht="18.75" x14ac:dyDescent="0.3">
      <c r="C12" s="19"/>
    </row>
    <row r="13" spans="1:5" ht="18.75" x14ac:dyDescent="0.3">
      <c r="C13" s="19"/>
    </row>
    <row r="14" spans="1:5" ht="18.75" x14ac:dyDescent="0.3">
      <c r="C14" s="19"/>
    </row>
  </sheetData>
  <conditionalFormatting sqref="E7:E8">
    <cfRule type="cellIs" dxfId="17" priority="3" operator="greaterThan">
      <formula>0.00085</formula>
    </cfRule>
    <cfRule type="cellIs" dxfId="16" priority="4" operator="lessThan">
      <formula>0.0002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BB8-4EC2-412A-BA83-8AFDFDB77A43}">
  <dimension ref="A2:F14"/>
  <sheetViews>
    <sheetView workbookViewId="0">
      <selection activeCell="C14" sqref="C14"/>
    </sheetView>
  </sheetViews>
  <sheetFormatPr baseColWidth="10" defaultRowHeight="15" x14ac:dyDescent="0.25"/>
  <cols>
    <col min="2" max="2" width="24.42578125" bestFit="1" customWidth="1"/>
    <col min="3" max="3" width="29.28515625" customWidth="1"/>
    <col min="5" max="5" width="24.5703125" bestFit="1" customWidth="1"/>
  </cols>
  <sheetData>
    <row r="2" spans="1:6" x14ac:dyDescent="0.25">
      <c r="A2" t="s">
        <v>24</v>
      </c>
      <c r="B2" s="14" t="s">
        <v>26</v>
      </c>
      <c r="C2" s="14" t="s">
        <v>25</v>
      </c>
      <c r="D2" t="s">
        <v>16</v>
      </c>
    </row>
    <row r="3" spans="1:6" x14ac:dyDescent="0.25">
      <c r="B3" s="1">
        <f>Stocksolutions!D20</f>
        <v>0.72</v>
      </c>
      <c r="C3" s="1">
        <f>Stocksolutions!D14</f>
        <v>1</v>
      </c>
      <c r="D3">
        <v>8.5000000000000006E-3</v>
      </c>
    </row>
    <row r="4" spans="1:6" x14ac:dyDescent="0.25">
      <c r="B4" s="1">
        <f>Stocksolutions!D21</f>
        <v>1</v>
      </c>
      <c r="C4" s="1">
        <f>Stocksolutions!D15</f>
        <v>0.3</v>
      </c>
    </row>
    <row r="5" spans="1:6" x14ac:dyDescent="0.25">
      <c r="B5" s="1">
        <f>Stocksolutions!D22</f>
        <v>0.05</v>
      </c>
      <c r="C5" s="1">
        <f>Stocksolutions!D16</f>
        <v>0.05</v>
      </c>
    </row>
    <row r="7" spans="1:6" x14ac:dyDescent="0.25">
      <c r="A7" t="s">
        <v>19</v>
      </c>
      <c r="B7" s="2" t="s">
        <v>27</v>
      </c>
      <c r="C7" s="14" t="s">
        <v>26</v>
      </c>
      <c r="D7" t="s">
        <v>15</v>
      </c>
      <c r="E7" s="3" t="s">
        <v>28</v>
      </c>
      <c r="F7" s="3" t="s">
        <v>31</v>
      </c>
    </row>
    <row r="8" spans="1:6" x14ac:dyDescent="0.25">
      <c r="A8">
        <v>1</v>
      </c>
      <c r="B8" s="1">
        <v>8.8550000000000004E-2</v>
      </c>
      <c r="C8" s="1">
        <f>$B$4</f>
        <v>1</v>
      </c>
      <c r="D8" s="1">
        <f t="shared" ref="D8" si="0">B8/C8</f>
        <v>8.8550000000000004E-2</v>
      </c>
      <c r="E8" s="1">
        <f>D8*$D$3</f>
        <v>7.5267500000000007E-4</v>
      </c>
      <c r="F8" s="16">
        <v>9.1999999999999993</v>
      </c>
    </row>
    <row r="9" spans="1:6" x14ac:dyDescent="0.25">
      <c r="A9">
        <v>2</v>
      </c>
      <c r="B9" s="1">
        <v>7.0790000000000006E-2</v>
      </c>
      <c r="C9" s="1">
        <f t="shared" ref="C9" si="1">$B$4</f>
        <v>1</v>
      </c>
      <c r="D9" s="1">
        <f t="shared" ref="D9" si="2">B9/C9</f>
        <v>7.0790000000000006E-2</v>
      </c>
      <c r="E9" s="1">
        <f t="shared" ref="E9" si="3">D9*$D$3</f>
        <v>6.0171500000000006E-4</v>
      </c>
      <c r="F9" s="16">
        <v>9.6</v>
      </c>
    </row>
    <row r="10" spans="1:6" x14ac:dyDescent="0.25">
      <c r="A10" s="21"/>
      <c r="B10" s="1"/>
      <c r="C10" s="1"/>
      <c r="D10" s="1"/>
      <c r="E10" s="4"/>
    </row>
    <row r="12" spans="1:6" x14ac:dyDescent="0.25">
      <c r="A12" t="s">
        <v>19</v>
      </c>
      <c r="B12" s="2" t="s">
        <v>29</v>
      </c>
      <c r="C12" s="14" t="s">
        <v>25</v>
      </c>
      <c r="D12" t="s">
        <v>15</v>
      </c>
      <c r="E12" s="3" t="s">
        <v>30</v>
      </c>
      <c r="F12" s="17" t="s">
        <v>32</v>
      </c>
    </row>
    <row r="13" spans="1:6" x14ac:dyDescent="0.25">
      <c r="A13">
        <v>1</v>
      </c>
      <c r="B13" s="1">
        <v>1.1445500000000001E-2</v>
      </c>
      <c r="C13" s="1">
        <f>$C$4</f>
        <v>0.3</v>
      </c>
      <c r="D13" s="1">
        <f t="shared" ref="D13:D14" si="4">B13/C13</f>
        <v>3.8151666666666674E-2</v>
      </c>
      <c r="E13" s="1">
        <f>D13*$D$3</f>
        <v>3.2428916666666675E-4</v>
      </c>
      <c r="F13" s="16">
        <v>9.1999999999999993</v>
      </c>
    </row>
    <row r="14" spans="1:6" x14ac:dyDescent="0.25">
      <c r="A14">
        <v>2</v>
      </c>
      <c r="B14" s="1">
        <v>2.9208000000000001E-2</v>
      </c>
      <c r="C14" s="1">
        <f>$C$4</f>
        <v>0.3</v>
      </c>
      <c r="D14" s="1">
        <f t="shared" si="4"/>
        <v>9.7360000000000002E-2</v>
      </c>
      <c r="E14" s="1">
        <f t="shared" ref="E14" si="5">D14*$D$3</f>
        <v>8.2756000000000008E-4</v>
      </c>
      <c r="F14" s="16">
        <v>9.6</v>
      </c>
    </row>
  </sheetData>
  <conditionalFormatting sqref="E8:E9">
    <cfRule type="cellIs" dxfId="13" priority="15" operator="greaterThan">
      <formula>0.00085</formula>
    </cfRule>
    <cfRule type="cellIs" dxfId="12" priority="16" operator="lessThan">
      <formula>0.0002</formula>
    </cfRule>
  </conditionalFormatting>
  <conditionalFormatting sqref="E13:E14">
    <cfRule type="cellIs" dxfId="11" priority="13" operator="greaterThan">
      <formula>0.00085</formula>
    </cfRule>
    <cfRule type="cellIs" dxfId="10" priority="14" operator="lessThan">
      <formula>0.0002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E163-3653-44FB-9A44-83BF5D0CC356}">
  <dimension ref="A2:N10"/>
  <sheetViews>
    <sheetView workbookViewId="0">
      <selection activeCell="A5" sqref="A5:J10"/>
    </sheetView>
  </sheetViews>
  <sheetFormatPr baseColWidth="10" defaultRowHeight="15" x14ac:dyDescent="0.25"/>
  <sheetData>
    <row r="2" spans="1:14" x14ac:dyDescent="0.25">
      <c r="A2" t="s">
        <v>19</v>
      </c>
      <c r="B2" s="14" t="s">
        <v>20</v>
      </c>
      <c r="C2" s="14" t="s">
        <v>35</v>
      </c>
      <c r="D2" s="14" t="s">
        <v>21</v>
      </c>
      <c r="E2" s="14" t="s">
        <v>35</v>
      </c>
      <c r="F2" s="14" t="s">
        <v>33</v>
      </c>
      <c r="G2" s="14" t="s">
        <v>35</v>
      </c>
      <c r="H2" s="14" t="s">
        <v>34</v>
      </c>
      <c r="I2" s="14" t="s">
        <v>35</v>
      </c>
      <c r="J2" s="3" t="s">
        <v>22</v>
      </c>
      <c r="N2" t="s">
        <v>23</v>
      </c>
    </row>
    <row r="3" spans="1:14" x14ac:dyDescent="0.25">
      <c r="A3">
        <v>1</v>
      </c>
      <c r="B3" s="1">
        <f>'Ru(bpy)3 Cl2 6 H2O'!E7</f>
        <v>4.2500000000000003E-4</v>
      </c>
      <c r="C3" s="1">
        <f>'Ru(bpy)3 Cl2 6 H2O'!C7</f>
        <v>2.0000000000000001E-4</v>
      </c>
      <c r="D3" s="1">
        <f>Na2S2O8!E7</f>
        <v>4.2500000000000003E-4</v>
      </c>
      <c r="E3" s="1">
        <f>Na2S2O8!C7</f>
        <v>0.12</v>
      </c>
      <c r="F3" s="20">
        <f>'pH CO3'!E8</f>
        <v>7.5267500000000007E-4</v>
      </c>
      <c r="G3" s="20">
        <f>'pH CO3'!C8</f>
        <v>1</v>
      </c>
      <c r="H3" s="1">
        <f>'pH CO3'!E13</f>
        <v>3.2428916666666675E-4</v>
      </c>
      <c r="I3" s="1">
        <f>'pH CO3'!C13</f>
        <v>0.3</v>
      </c>
      <c r="J3" s="4">
        <f t="shared" ref="J3:J7" si="0">$N$3-SUM(B3,D3,F3,H3)</f>
        <v>6.5730358333333343E-3</v>
      </c>
      <c r="K3" s="18"/>
      <c r="N3" s="1">
        <v>8.5000000000000006E-3</v>
      </c>
    </row>
    <row r="4" spans="1:14" x14ac:dyDescent="0.25">
      <c r="A4">
        <v>2</v>
      </c>
      <c r="B4" s="1">
        <f>'Ru(bpy)3 Cl2 6 H2O'!E8</f>
        <v>4.2500000000000003E-4</v>
      </c>
      <c r="C4" s="1">
        <f>'Ru(bpy)3 Cl2 6 H2O'!C8</f>
        <v>2.0000000000000001E-4</v>
      </c>
      <c r="D4" s="1">
        <f>Na2S2O8!E8</f>
        <v>4.2500000000000003E-4</v>
      </c>
      <c r="E4" s="1">
        <f>Na2S2O8!C8</f>
        <v>0.12</v>
      </c>
      <c r="F4" s="20">
        <f>'pH CO3'!E9</f>
        <v>6.0171500000000006E-4</v>
      </c>
      <c r="G4" s="20">
        <f>'pH CO3'!C9</f>
        <v>1</v>
      </c>
      <c r="H4" s="1">
        <f>'pH CO3'!E14</f>
        <v>8.2756000000000008E-4</v>
      </c>
      <c r="I4" s="1">
        <f>'pH CO3'!C14</f>
        <v>0.3</v>
      </c>
      <c r="J4" s="4">
        <f t="shared" si="0"/>
        <v>6.2207249999999999E-3</v>
      </c>
      <c r="K4" s="18"/>
      <c r="L4" s="1"/>
    </row>
    <row r="5" spans="1:14" x14ac:dyDescent="0.25">
      <c r="B5" s="1"/>
      <c r="C5" s="1"/>
      <c r="D5" s="1"/>
      <c r="E5" s="1"/>
      <c r="F5" s="20"/>
      <c r="G5" s="20"/>
      <c r="H5" s="1"/>
      <c r="I5" s="1"/>
      <c r="J5" s="4"/>
      <c r="K5" s="18"/>
      <c r="L5" s="1"/>
    </row>
    <row r="6" spans="1:14" x14ac:dyDescent="0.25">
      <c r="B6" s="1"/>
      <c r="C6" s="1"/>
      <c r="D6" s="1"/>
      <c r="E6" s="1"/>
      <c r="F6" s="20"/>
      <c r="G6" s="20"/>
      <c r="H6" s="1"/>
      <c r="I6" s="1"/>
      <c r="J6" s="4"/>
      <c r="K6" s="18"/>
      <c r="L6" s="1"/>
    </row>
    <row r="7" spans="1:14" x14ac:dyDescent="0.25">
      <c r="B7" s="1"/>
      <c r="C7" s="1"/>
      <c r="D7" s="1"/>
      <c r="E7" s="1"/>
      <c r="F7" s="20"/>
      <c r="G7" s="20"/>
      <c r="H7" s="1"/>
      <c r="I7" s="1"/>
      <c r="J7" s="4"/>
      <c r="K7" s="18"/>
    </row>
    <row r="8" spans="1:14" x14ac:dyDescent="0.25">
      <c r="B8" s="1"/>
      <c r="C8" s="1"/>
      <c r="D8" s="1"/>
      <c r="E8" s="1"/>
      <c r="F8" s="20"/>
      <c r="G8" s="20"/>
      <c r="H8" s="1"/>
      <c r="I8" s="1"/>
      <c r="J8" s="4"/>
      <c r="K8" s="18"/>
    </row>
    <row r="9" spans="1:14" x14ac:dyDescent="0.25">
      <c r="B9" s="1"/>
      <c r="C9" s="1"/>
      <c r="D9" s="1"/>
      <c r="E9" s="1"/>
      <c r="F9" s="20"/>
      <c r="G9" s="20"/>
      <c r="H9" s="1"/>
      <c r="I9" s="1"/>
      <c r="J9" s="4"/>
      <c r="K9" s="18"/>
    </row>
    <row r="10" spans="1:14" x14ac:dyDescent="0.25">
      <c r="A10" s="26"/>
      <c r="B10" s="1"/>
      <c r="C10" s="1"/>
      <c r="D10" s="1"/>
      <c r="E10" s="1"/>
      <c r="F10" s="20"/>
      <c r="G10" s="20"/>
      <c r="H10" s="1"/>
      <c r="I10" s="1"/>
      <c r="J10" s="4"/>
    </row>
  </sheetData>
  <conditionalFormatting sqref="C3:C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0">
    <cfRule type="colorScale" priority="20">
      <colorScale>
        <cfvo type="min"/>
        <cfvo type="percentile" val="50"/>
        <cfvo type="max"/>
        <color rgb="FFF8696B"/>
        <color theme="9" tint="0.39997558519241921"/>
        <color theme="0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DF71-415B-4D66-A71B-5AB3F8FBB102}">
  <dimension ref="A2:N23"/>
  <sheetViews>
    <sheetView workbookViewId="0">
      <selection activeCell="F8" sqref="F8"/>
    </sheetView>
  </sheetViews>
  <sheetFormatPr baseColWidth="10" defaultRowHeight="15" x14ac:dyDescent="0.25"/>
  <cols>
    <col min="1" max="1" width="11.42578125" style="25"/>
    <col min="2" max="2" width="17.42578125" customWidth="1"/>
  </cols>
  <sheetData>
    <row r="2" spans="1:14" x14ac:dyDescent="0.25">
      <c r="A2" s="25" t="s">
        <v>19</v>
      </c>
      <c r="B2" s="23" t="s">
        <v>20</v>
      </c>
      <c r="C2" s="23" t="s">
        <v>35</v>
      </c>
      <c r="D2" s="23" t="s">
        <v>21</v>
      </c>
      <c r="E2" s="23" t="s">
        <v>35</v>
      </c>
      <c r="F2" s="23" t="s">
        <v>33</v>
      </c>
      <c r="G2" s="23" t="s">
        <v>35</v>
      </c>
      <c r="H2" s="23" t="s">
        <v>34</v>
      </c>
      <c r="I2" s="23" t="s">
        <v>35</v>
      </c>
      <c r="J2" s="12" t="s">
        <v>22</v>
      </c>
      <c r="N2" t="s">
        <v>23</v>
      </c>
    </row>
    <row r="3" spans="1:14" x14ac:dyDescent="0.25">
      <c r="A3" s="25">
        <v>1</v>
      </c>
      <c r="B3" s="5">
        <f>'Ru(bpy)3 Cl2 6 H2O'!E7</f>
        <v>4.2500000000000003E-4</v>
      </c>
      <c r="C3" s="5" t="s">
        <v>39</v>
      </c>
      <c r="D3" s="5">
        <f>Na2S2O8!E7</f>
        <v>4.2500000000000003E-4</v>
      </c>
      <c r="E3" s="5" t="s">
        <v>40</v>
      </c>
      <c r="F3" s="24">
        <f>'pH CO3'!E8</f>
        <v>7.5267500000000007E-4</v>
      </c>
      <c r="G3" s="24" t="s">
        <v>41</v>
      </c>
      <c r="H3" s="5">
        <f>'pH CO3'!E13</f>
        <v>3.2428916666666675E-4</v>
      </c>
      <c r="I3" s="5" t="s">
        <v>42</v>
      </c>
      <c r="J3" s="5">
        <f t="shared" ref="J3:J7" si="0">$N$3-SUM(B3,D3,F3,H3)</f>
        <v>6.5730358333333343E-3</v>
      </c>
      <c r="K3" s="18"/>
      <c r="N3" s="1">
        <v>8.5000000000000006E-3</v>
      </c>
    </row>
    <row r="4" spans="1:14" x14ac:dyDescent="0.25">
      <c r="A4" s="25">
        <v>2</v>
      </c>
      <c r="B4" s="5">
        <f>'Ru(bpy)3 Cl2 6 H2O'!E8</f>
        <v>4.2500000000000003E-4</v>
      </c>
      <c r="C4" s="5" t="s">
        <v>39</v>
      </c>
      <c r="D4" s="5">
        <f>Na2S2O8!E8</f>
        <v>4.2500000000000003E-4</v>
      </c>
      <c r="E4" s="5" t="s">
        <v>40</v>
      </c>
      <c r="F4" s="24">
        <f>'pH CO3'!E9</f>
        <v>6.0171500000000006E-4</v>
      </c>
      <c r="G4" s="24" t="s">
        <v>41</v>
      </c>
      <c r="H4" s="5">
        <f>'pH CO3'!E14</f>
        <v>8.2756000000000008E-4</v>
      </c>
      <c r="I4" s="5" t="s">
        <v>42</v>
      </c>
      <c r="J4" s="5">
        <f t="shared" si="0"/>
        <v>6.2207249999999999E-3</v>
      </c>
      <c r="K4" s="18"/>
      <c r="L4" s="1"/>
    </row>
    <row r="5" spans="1:14" x14ac:dyDescent="0.25">
      <c r="B5" s="5"/>
      <c r="C5" s="5"/>
      <c r="D5" s="5"/>
      <c r="E5" s="5"/>
      <c r="F5" s="24"/>
      <c r="G5" s="24"/>
      <c r="H5" s="5"/>
      <c r="I5" s="5"/>
      <c r="J5" s="5"/>
      <c r="K5" s="18"/>
      <c r="L5" s="1"/>
    </row>
    <row r="6" spans="1:14" x14ac:dyDescent="0.25">
      <c r="B6" s="5"/>
      <c r="C6" s="5"/>
      <c r="D6" s="5"/>
      <c r="E6" s="5"/>
      <c r="F6" s="24"/>
      <c r="G6" s="24"/>
      <c r="H6" s="5"/>
      <c r="I6" s="5"/>
      <c r="J6" s="5"/>
      <c r="K6" s="18"/>
      <c r="L6" s="1"/>
    </row>
    <row r="7" spans="1:14" x14ac:dyDescent="0.25">
      <c r="B7" s="5"/>
      <c r="C7" s="5"/>
      <c r="D7" s="5"/>
      <c r="E7" s="5"/>
      <c r="F7" s="24"/>
      <c r="G7" s="24"/>
      <c r="H7" s="5"/>
      <c r="I7" s="5"/>
      <c r="J7" s="5"/>
      <c r="K7" s="18"/>
    </row>
    <row r="8" spans="1:14" x14ac:dyDescent="0.25">
      <c r="B8" s="5"/>
      <c r="C8" s="5"/>
      <c r="D8" s="5"/>
      <c r="E8" s="5"/>
      <c r="F8" s="24"/>
      <c r="G8" s="24"/>
      <c r="H8" s="5"/>
      <c r="I8" s="5"/>
      <c r="J8" s="5"/>
      <c r="K8" s="18"/>
    </row>
    <row r="9" spans="1:14" x14ac:dyDescent="0.25">
      <c r="B9" s="5"/>
      <c r="C9" s="5"/>
      <c r="D9" s="5"/>
      <c r="E9" s="5"/>
      <c r="F9" s="24"/>
      <c r="G9" s="24"/>
      <c r="H9" s="5"/>
      <c r="I9" s="5"/>
      <c r="J9" s="5"/>
      <c r="K9" s="18"/>
    </row>
    <row r="10" spans="1:14" x14ac:dyDescent="0.25">
      <c r="A10" s="27"/>
      <c r="B10" s="5"/>
      <c r="C10" s="5"/>
      <c r="D10" s="5"/>
      <c r="E10" s="5"/>
      <c r="F10" s="24"/>
      <c r="G10" s="24"/>
      <c r="H10" s="5"/>
      <c r="I10" s="5"/>
      <c r="J10" s="5"/>
      <c r="K10" s="18"/>
    </row>
    <row r="11" spans="1:14" x14ac:dyDescent="0.25">
      <c r="B11" s="5"/>
      <c r="C11" s="5"/>
      <c r="D11" s="5"/>
      <c r="E11" s="5"/>
      <c r="F11" s="24"/>
      <c r="G11" s="24"/>
      <c r="H11" s="5"/>
      <c r="I11" s="5"/>
      <c r="J11" s="5"/>
      <c r="K11" s="18"/>
    </row>
    <row r="12" spans="1:14" x14ac:dyDescent="0.25">
      <c r="B12" s="5"/>
      <c r="C12" s="5"/>
      <c r="D12" s="5"/>
      <c r="E12" s="5"/>
      <c r="F12" s="24"/>
      <c r="G12" s="24"/>
      <c r="H12" s="5"/>
      <c r="I12" s="5"/>
      <c r="J12" s="5"/>
    </row>
    <row r="13" spans="1:14" x14ac:dyDescent="0.25">
      <c r="B13" s="5"/>
      <c r="C13" s="5"/>
      <c r="D13" s="5"/>
      <c r="E13" s="5"/>
      <c r="F13" s="24"/>
      <c r="G13" s="24"/>
      <c r="H13" s="5"/>
      <c r="I13" s="5"/>
      <c r="J13" s="5"/>
    </row>
    <row r="14" spans="1:14" x14ac:dyDescent="0.25">
      <c r="B14" s="5"/>
      <c r="C14" s="5"/>
      <c r="D14" s="5"/>
      <c r="E14" s="5"/>
      <c r="F14" s="24"/>
      <c r="G14" s="24"/>
      <c r="H14" s="5"/>
      <c r="I14" s="5"/>
      <c r="J14" s="5"/>
    </row>
    <row r="15" spans="1:14" x14ac:dyDescent="0.25">
      <c r="B15" s="5"/>
      <c r="C15" s="5"/>
      <c r="D15" s="5"/>
      <c r="E15" s="5"/>
      <c r="F15" s="24"/>
      <c r="G15" s="24"/>
      <c r="H15" s="5"/>
      <c r="I15" s="5"/>
      <c r="J15" s="5"/>
    </row>
    <row r="16" spans="1:14" x14ac:dyDescent="0.25">
      <c r="B16" s="5"/>
      <c r="C16" s="5"/>
      <c r="D16" s="5"/>
      <c r="E16" s="5"/>
      <c r="F16" s="24"/>
      <c r="G16" s="24"/>
      <c r="H16" s="5"/>
      <c r="I16" s="5"/>
      <c r="J16" s="5"/>
    </row>
    <row r="17" spans="2:10" x14ac:dyDescent="0.25">
      <c r="B17" s="5"/>
      <c r="C17" s="5"/>
      <c r="D17" s="5"/>
      <c r="E17" s="5"/>
      <c r="F17" s="24"/>
      <c r="G17" s="24"/>
      <c r="H17" s="5"/>
      <c r="I17" s="5"/>
      <c r="J17" s="5"/>
    </row>
    <row r="18" spans="2:10" x14ac:dyDescent="0.25">
      <c r="B18" s="5"/>
      <c r="C18" s="5"/>
      <c r="D18" s="5"/>
      <c r="E18" s="5"/>
      <c r="F18" s="24"/>
      <c r="G18" s="24"/>
      <c r="H18" s="5"/>
      <c r="I18" s="5"/>
      <c r="J18" s="5"/>
    </row>
    <row r="19" spans="2:10" x14ac:dyDescent="0.25">
      <c r="B19" s="5"/>
      <c r="C19" s="5"/>
      <c r="D19" s="5"/>
      <c r="E19" s="5"/>
      <c r="F19" s="24"/>
      <c r="G19" s="24"/>
      <c r="H19" s="5"/>
      <c r="I19" s="5"/>
      <c r="J19" s="5"/>
    </row>
    <row r="20" spans="2:10" x14ac:dyDescent="0.25">
      <c r="B20" s="5"/>
      <c r="C20" s="5"/>
      <c r="D20" s="5"/>
      <c r="E20" s="5"/>
      <c r="F20" s="24"/>
      <c r="G20" s="24"/>
      <c r="H20" s="5"/>
      <c r="I20" s="5"/>
      <c r="J20" s="5"/>
    </row>
    <row r="21" spans="2:10" x14ac:dyDescent="0.25">
      <c r="B21" s="5"/>
      <c r="C21" s="5"/>
      <c r="D21" s="5"/>
      <c r="E21" s="5"/>
      <c r="F21" s="24"/>
      <c r="G21" s="24"/>
      <c r="H21" s="5"/>
      <c r="I21" s="5"/>
      <c r="J21" s="5"/>
    </row>
    <row r="22" spans="2:10" x14ac:dyDescent="0.25">
      <c r="B22" s="5"/>
      <c r="C22" s="5"/>
      <c r="D22" s="5"/>
      <c r="E22" s="5"/>
      <c r="F22" s="24"/>
      <c r="G22" s="24"/>
      <c r="H22" s="5"/>
      <c r="I22" s="5"/>
      <c r="J22" s="5"/>
    </row>
    <row r="23" spans="2:10" x14ac:dyDescent="0.25">
      <c r="B23" s="5"/>
      <c r="C23" s="5"/>
      <c r="D23" s="5"/>
      <c r="E23" s="5"/>
      <c r="F23" s="24"/>
      <c r="G23" s="24"/>
      <c r="H23" s="5"/>
      <c r="I23" s="5"/>
      <c r="J23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Stocksolutions</vt:lpstr>
      <vt:lpstr>Ru(bpy)3 Cl2 6 H2O</vt:lpstr>
      <vt:lpstr>Na2S2O8</vt:lpstr>
      <vt:lpstr>pH CO3</vt:lpstr>
      <vt:lpstr>overview</vt:lpstr>
      <vt:lpstr>overview for robot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2024-08-01T14:41:08Z</dcterms:created>
  <dcterms:modified xsi:type="dcterms:W3CDTF">2025-02-03T08:27:03Z</dcterms:modified>
</cp:coreProperties>
</file>