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Kim Dongyi\Desktop\"/>
    </mc:Choice>
  </mc:AlternateContent>
  <xr:revisionPtr revIDLastSave="0" documentId="13_ncr:1_{61248614-7143-4E1C-8E44-8558A6ECE9B2}" xr6:coauthVersionLast="45" xr6:coauthVersionMax="45" xr10:uidLastSave="{00000000-0000-0000-0000-000000000000}"/>
  <bookViews>
    <workbookView xWindow="28690" yWindow="-110" windowWidth="29020" windowHeight="15580" xr2:uid="{00000000-000D-0000-FFFF-FFFF00000000}"/>
  </bookViews>
  <sheets>
    <sheet name="Sheet1" sheetId="1" r:id="rId1"/>
    <sheet name="Sheet2" sheetId="2" r:id="rId2"/>
    <sheet name="Sheet3" sheetId="3" r:id="rId3"/>
    <sheet name="Sheet4" sheetId="6" r:id="rId4"/>
    <sheet name="Sheet5" sheetId="5" r:id="rId5"/>
    <sheet name="Sheet7" sheetId="7" r:id="rId6"/>
  </sheets>
  <definedNames>
    <definedName name="_xlnm._FilterDatabase" localSheetId="0" hidden="1">Sheet1!$A$1:$T$4115</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7" l="1"/>
  <c r="I2" i="7"/>
  <c r="I7" i="7"/>
  <c r="I6" i="7"/>
  <c r="I5" i="7"/>
  <c r="I4" i="7"/>
  <c r="H7" i="7"/>
  <c r="H6" i="7"/>
  <c r="H4" i="7"/>
  <c r="H3" i="7"/>
  <c r="H5" i="7"/>
  <c r="H2" i="7"/>
  <c r="D8" i="5"/>
  <c r="C8" i="5"/>
  <c r="D13" i="5"/>
  <c r="D12" i="5"/>
  <c r="D11" i="5"/>
  <c r="D10" i="5"/>
  <c r="D9" i="5"/>
  <c r="D7" i="5"/>
  <c r="D6" i="5"/>
  <c r="D5" i="5"/>
  <c r="D4" i="5"/>
  <c r="D3" i="5"/>
  <c r="D2" i="5"/>
  <c r="C13" i="5"/>
  <c r="C12" i="5"/>
  <c r="C11" i="5"/>
  <c r="C10" i="5"/>
  <c r="C9" i="5"/>
  <c r="C7" i="5"/>
  <c r="C6" i="5"/>
  <c r="C5" i="5"/>
  <c r="C4" i="5"/>
  <c r="C3" i="5"/>
  <c r="B13" i="5"/>
  <c r="B12" i="5"/>
  <c r="B11" i="5"/>
  <c r="E11" i="5"/>
  <c r="B10" i="5"/>
  <c r="B9" i="5"/>
  <c r="B7" i="5"/>
  <c r="B6" i="5"/>
  <c r="E6" i="5"/>
  <c r="B5" i="5"/>
  <c r="B4" i="5"/>
  <c r="B3" i="5"/>
  <c r="C2" i="5"/>
  <c r="B2" i="5"/>
  <c r="B8" i="5"/>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4" i="5"/>
  <c r="H4" i="5"/>
  <c r="E9" i="5"/>
  <c r="H9" i="5"/>
  <c r="E13" i="5"/>
  <c r="H13" i="5"/>
  <c r="G6" i="5"/>
  <c r="G11" i="5"/>
  <c r="E2" i="5"/>
  <c r="H2" i="5"/>
  <c r="E5" i="5"/>
  <c r="G5" i="5"/>
  <c r="E10" i="5"/>
  <c r="G10" i="5"/>
  <c r="G2" i="5"/>
  <c r="G4" i="5"/>
  <c r="G9" i="5"/>
  <c r="G13" i="5"/>
  <c r="H10" i="5"/>
  <c r="H6" i="5"/>
  <c r="H11" i="5"/>
  <c r="E12" i="5"/>
  <c r="H12" i="5"/>
  <c r="E7" i="5"/>
  <c r="F7" i="5"/>
  <c r="E3" i="5"/>
  <c r="H3" i="5"/>
  <c r="F11" i="5"/>
  <c r="F6" i="5"/>
  <c r="F10" i="5"/>
  <c r="F13" i="5"/>
  <c r="F9" i="5"/>
  <c r="F4" i="5"/>
  <c r="E8" i="5"/>
  <c r="G8" i="5"/>
  <c r="F5" i="5"/>
  <c r="H5" i="5"/>
  <c r="G12" i="5"/>
  <c r="F2" i="5"/>
  <c r="H7" i="5"/>
  <c r="F12" i="5"/>
  <c r="G7" i="5"/>
  <c r="G3" i="5"/>
  <c r="F3" i="5"/>
  <c r="H8" i="5"/>
  <c r="F8" i="5"/>
</calcChain>
</file>

<file path=xl/sharedStrings.xml><?xml version="1.0" encoding="utf-8"?>
<sst xmlns="http://schemas.openxmlformats.org/spreadsheetml/2006/main" count="36777" uniqueCount="8418">
  <si>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</si>
  <si>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</si>
  <si>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</si>
  <si>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</si>
  <si>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</si>
  <si>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</si>
  <si>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</si>
  <si>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</si>
  <si>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</si>
  <si>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</si>
  <si>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</si>
  <si>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</si>
  <si>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</si>
  <si>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</si>
  <si>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</si>
  <si>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</si>
  <si>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</si>
  <si>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</si>
  <si>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</si>
  <si>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</si>
  <si>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</si>
  <si>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</si>
  <si>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</si>
  <si>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</si>
  <si>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</si>
  <si>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</si>
  <si>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</si>
  <si>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</si>
  <si>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</si>
  <si>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</si>
  <si>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</si>
  <si>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</si>
  <si>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</si>
  <si>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</si>
  <si>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</si>
  <si>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</si>
  <si>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</si>
  <si>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</si>
  <si>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</si>
  <si>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</si>
  <si>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</si>
  <si>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</si>
  <si>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</si>
  <si>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</si>
  <si>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</si>
  <si>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</si>
  <si>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</si>
  <si>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</si>
  <si>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</si>
  <si>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</si>
  <si>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</si>
  <si>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</si>
  <si>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</si>
  <si>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</si>
  <si>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</si>
  <si>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</si>
  <si>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</si>
  <si>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</si>
  <si>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</si>
  <si>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</si>
  <si>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</si>
  <si>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</si>
  <si>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</si>
  <si>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</si>
  <si>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</si>
  <si>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</si>
  <si>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</si>
  <si>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</si>
  <si>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</si>
  <si>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</si>
  <si>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</si>
  <si>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</si>
  <si>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</si>
  <si>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</si>
  <si>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</si>
  <si>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</si>
  <si>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</si>
  <si>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</si>
  <si>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</si>
  <si>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</si>
  <si>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</si>
  <si>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</si>
  <si>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</si>
  <si>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</si>
  <si>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</si>
  <si>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</si>
  <si>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</si>
  <si>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</si>
  <si>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</si>
  <si>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</si>
  <si>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</si>
  <si>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</si>
  <si>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</si>
  <si>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</si>
  <si>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</si>
  <si>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</si>
  <si>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</si>
  <si>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</si>
  <si>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</si>
  <si>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</si>
  <si>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</si>
  <si>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</si>
  <si>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</si>
  <si>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</si>
  <si>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</si>
  <si>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</si>
  <si>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</si>
  <si>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</si>
  <si>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</si>
  <si>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</si>
  <si>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</si>
  <si>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</si>
  <si>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</si>
  <si>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</si>
  <si>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</si>
  <si>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</si>
  <si>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</si>
  <si>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</si>
  <si>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</si>
  <si>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</si>
  <si>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</si>
  <si>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</si>
  <si>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</si>
  <si>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</si>
  <si>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</si>
  <si>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</si>
  <si>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</si>
  <si>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</si>
  <si>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</si>
  <si>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</si>
  <si>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</si>
  <si>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</si>
  <si>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</si>
  <si>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</si>
  <si>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</si>
  <si>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</si>
  <si>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</si>
  <si>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</si>
  <si>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</si>
  <si>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</si>
  <si>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</si>
  <si>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</si>
  <si>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</si>
  <si>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</si>
  <si>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</si>
  <si>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</si>
  <si>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</si>
  <si>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</si>
  <si>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</si>
  <si>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</si>
  <si>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</si>
  <si>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</si>
  <si>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</si>
  <si>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</si>
  <si>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</si>
  <si>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</si>
  <si>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</si>
  <si>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</si>
  <si>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</si>
  <si>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</si>
  <si>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</si>
  <si>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</si>
  <si>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</si>
  <si>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</si>
  <si>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</si>
  <si>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</si>
  <si>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</si>
  <si>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</si>
  <si>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</si>
  <si>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</si>
  <si>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</si>
  <si>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</si>
  <si>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</si>
  <si>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</si>
  <si>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</si>
  <si>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</si>
  <si>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</si>
  <si>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</si>
  <si>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</si>
  <si>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</si>
  <si>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</si>
  <si>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</si>
  <si>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</si>
  <si>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</si>
  <si>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</si>
  <si>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</si>
  <si>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</si>
  <si>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</si>
  <si>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</si>
  <si>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</si>
  <si>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</si>
  <si>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</si>
  <si>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</si>
  <si>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</si>
  <si>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</si>
  <si>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</si>
  <si>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</si>
  <si>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</si>
  <si>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</si>
  <si>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</si>
  <si>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</si>
  <si>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</si>
  <si>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</si>
  <si>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</si>
  <si>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</si>
  <si>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</si>
  <si>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</si>
  <si>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</si>
  <si>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</si>
  <si>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</si>
  <si>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</si>
  <si>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</si>
  <si>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</si>
  <si>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</si>
  <si>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</si>
  <si>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</si>
  <si>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</si>
  <si>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</si>
  <si>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</si>
  <si>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</si>
  <si>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</si>
  <si>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</si>
  <si>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</si>
  <si>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</si>
  <si>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</si>
  <si>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</si>
  <si>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</si>
  <si>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</si>
  <si>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</si>
  <si>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</si>
  <si>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</si>
  <si>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</si>
  <si>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</si>
  <si>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</si>
  <si>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</si>
  <si>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</si>
  <si>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</si>
  <si>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</si>
  <si>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</si>
  <si>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</si>
  <si>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</si>
  <si>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</si>
  <si>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</si>
  <si>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</si>
  <si>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</si>
  <si>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</si>
  <si>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</si>
  <si>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</si>
  <si>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</si>
  <si>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</si>
  <si>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</si>
  <si>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</si>
  <si>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</si>
  <si>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</si>
  <si>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</si>
  <si>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</si>
  <si>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</si>
  <si>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</si>
  <si>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</si>
  <si>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</si>
  <si>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</si>
  <si>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</si>
  <si>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</si>
  <si>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</si>
  <si>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</si>
  <si>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</si>
  <si>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</si>
  <si>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</si>
  <si>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</si>
  <si>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</si>
  <si>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</si>
  <si>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</si>
  <si>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</si>
  <si>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</si>
  <si>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</si>
  <si>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</si>
  <si>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</si>
  <si>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</si>
  <si>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</si>
  <si>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</si>
  <si>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</si>
  <si>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</si>
  <si>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</si>
  <si>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</si>
  <si>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</si>
  <si>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</si>
  <si>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</si>
  <si>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</si>
  <si>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</si>
  <si>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</si>
  <si>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</si>
  <si>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</si>
  <si>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</si>
  <si>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</si>
  <si>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</si>
  <si>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</si>
  <si>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</si>
  <si>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</si>
  <si>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</si>
  <si>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</si>
  <si>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</si>
  <si>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</si>
  <si>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</si>
  <si>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</si>
  <si>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</si>
  <si>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</si>
  <si>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</si>
  <si>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</si>
  <si>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</si>
  <si>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</si>
  <si>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</si>
  <si>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</si>
  <si>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</si>
  <si>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</si>
  <si>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</si>
  <si>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</si>
  <si>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</si>
  <si>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</si>
  <si>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</si>
  <si>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</si>
  <si>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</si>
  <si>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</si>
  <si>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</si>
  <si>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</si>
  <si>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</si>
  <si>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</si>
  <si>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</si>
  <si>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</si>
  <si>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</si>
  <si>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</si>
  <si>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</si>
  <si>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</si>
  <si>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</si>
  <si>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</si>
  <si>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</si>
  <si>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</si>
  <si>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</si>
  <si>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</si>
  <si>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</si>
  <si>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</si>
  <si>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</si>
  <si>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</si>
  <si>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</si>
  <si>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</si>
  <si>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</si>
  <si>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</si>
  <si>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</si>
  <si>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</si>
  <si>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</si>
  <si>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</si>
  <si>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</si>
  <si>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</si>
  <si>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</si>
  <si>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</si>
  <si>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</si>
  <si>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</si>
  <si>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</si>
  <si>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</si>
  <si>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</si>
  <si>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</si>
  <si>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</si>
  <si>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</si>
  <si>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</si>
  <si>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</si>
  <si>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</si>
  <si>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</si>
  <si>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</si>
  <si>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</si>
  <si>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</si>
  <si>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</si>
  <si>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</si>
  <si>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</si>
  <si>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</si>
  <si>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</si>
  <si>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</si>
  <si>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</si>
  <si>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</si>
  <si>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</si>
  <si>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</si>
  <si>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</si>
  <si>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</si>
  <si>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</si>
  <si>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</si>
  <si>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</si>
  <si>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</si>
  <si>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</si>
  <si>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</si>
  <si>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</si>
  <si>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</si>
  <si>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</si>
  <si>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</si>
  <si>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</si>
  <si>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</si>
  <si>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</si>
  <si>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</si>
  <si>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</si>
  <si>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</si>
  <si>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</si>
  <si>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</si>
  <si>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</si>
  <si>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</si>
  <si>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</si>
  <si>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</si>
  <si>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</si>
  <si>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</si>
  <si>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</si>
  <si>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</si>
  <si>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</si>
  <si>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</si>
  <si>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</si>
  <si>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</si>
  <si>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</si>
  <si>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</si>
  <si>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</si>
  <si>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</si>
  <si>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</si>
  <si>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</si>
  <si>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</si>
  <si>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</si>
  <si>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</si>
  <si>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</si>
  <si>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</si>
  <si>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</si>
  <si>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</si>
  <si>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</si>
  <si>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</si>
  <si>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</si>
  <si>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</si>
  <si>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</si>
  <si>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</si>
  <si>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</si>
  <si>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</si>
  <si>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</si>
  <si>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</si>
  <si>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</si>
  <si>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</si>
  <si>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</si>
  <si>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</si>
  <si>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</si>
  <si>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</si>
  <si>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</si>
  <si>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</si>
  <si>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</si>
  <si>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</si>
  <si>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</si>
  <si>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</si>
  <si>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</si>
  <si>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</si>
  <si>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</si>
  <si>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</si>
  <si>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</si>
  <si>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</si>
  <si>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</si>
  <si>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</si>
  <si>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</si>
  <si>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</si>
  <si>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</si>
  <si>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</si>
  <si>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</si>
  <si>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</si>
  <si>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</si>
  <si>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</si>
  <si>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</si>
  <si>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</si>
  <si>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</si>
  <si>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</si>
  <si>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</si>
  <si>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</si>
  <si>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</si>
  <si>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</si>
  <si>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</si>
  <si>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</si>
  <si>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</si>
  <si>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</si>
  <si>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</si>
  <si>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</si>
  <si>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</si>
  <si>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</si>
  <si>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</si>
  <si>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</si>
  <si>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</si>
  <si>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</si>
  <si>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</si>
  <si>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</si>
  <si>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</si>
  <si>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</si>
  <si>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</si>
  <si>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</si>
  <si>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</si>
  <si>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</si>
  <si>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</si>
  <si>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</si>
  <si>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</si>
  <si>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</si>
  <si>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</si>
  <si>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</si>
  <si>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</si>
  <si>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</si>
  <si>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</si>
  <si>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</si>
  <si>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</si>
  <si>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</si>
  <si>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</si>
  <si>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</si>
  <si>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</si>
  <si>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</si>
  <si>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</si>
  <si>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</si>
  <si>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</si>
  <si>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</si>
  <si>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</si>
  <si>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</si>
  <si>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</si>
  <si>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</si>
  <si>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</si>
  <si>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</si>
  <si>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</si>
  <si>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</si>
  <si>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</si>
  <si>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</si>
  <si>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</si>
  <si>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</si>
  <si>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</si>
  <si>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</si>
  <si>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</si>
  <si>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</si>
  <si>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</si>
  <si>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</si>
  <si>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</si>
  <si>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</si>
  <si>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</si>
  <si>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</si>
  <si>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</si>
  <si>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</si>
  <si>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</si>
  <si>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</si>
  <si>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</si>
  <si>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</si>
  <si>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</si>
  <si>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</si>
  <si>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</si>
  <si>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</si>
  <si>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</si>
  <si>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</si>
  <si>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</si>
  <si>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</si>
  <si>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</si>
  <si>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</si>
  <si>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</si>
  <si>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</si>
  <si>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</si>
  <si>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</si>
  <si>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</si>
  <si>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</si>
  <si>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</si>
  <si>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</si>
  <si>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</si>
  <si>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</si>
  <si>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</si>
  <si>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</si>
  <si>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</si>
  <si>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</si>
  <si>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</si>
  <si>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</si>
  <si>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</si>
  <si>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</si>
  <si>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</si>
  <si>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</si>
  <si>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</si>
  <si>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</si>
  <si>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</si>
  <si>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</si>
  <si>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</si>
  <si>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</si>
  <si>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</si>
  <si>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</si>
  <si>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</si>
  <si>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</si>
  <si>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</si>
  <si>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</si>
  <si>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</si>
  <si>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</si>
  <si>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</si>
  <si>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</si>
  <si>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</si>
  <si>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</si>
  <si>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</si>
  <si>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</si>
  <si>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</si>
  <si>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</si>
  <si>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</si>
  <si>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</si>
  <si>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</si>
  <si>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</si>
  <si>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</si>
  <si>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</si>
  <si>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</si>
  <si>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</si>
  <si>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</si>
  <si>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</si>
  <si>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</si>
  <si>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</si>
  <si>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</si>
  <si>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</si>
  <si>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</si>
  <si>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</si>
  <si>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</si>
  <si>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</si>
  <si>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</si>
  <si>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</si>
  <si>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</si>
  <si>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</si>
  <si>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</si>
  <si>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</si>
  <si>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</si>
  <si>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</si>
  <si>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</si>
  <si>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</si>
  <si>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</si>
  <si>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</si>
  <si>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</si>
  <si>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</si>
  <si>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</si>
  <si>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</si>
  <si>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</si>
  <si>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</si>
  <si>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</si>
  <si>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</si>
  <si>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</si>
  <si>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</si>
  <si>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</si>
  <si>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</si>
  <si>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</si>
  <si>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</si>
  <si>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</si>
  <si>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</si>
  <si>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</si>
  <si>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</si>
  <si>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</si>
  <si>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</si>
  <si>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</si>
  <si>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</si>
  <si>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</si>
  <si>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</si>
  <si>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</si>
  <si>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</si>
  <si>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</si>
  <si>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</si>
  <si>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</si>
  <si>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</si>
  <si>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</si>
  <si>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</si>
  <si>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</si>
  <si>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</si>
  <si>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</si>
  <si>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</si>
  <si>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</si>
  <si>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</si>
  <si>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</si>
  <si>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</si>
  <si>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</si>
  <si>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</si>
  <si>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</si>
  <si>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</si>
  <si>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</si>
  <si>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</si>
  <si>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</si>
  <si>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</si>
  <si>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</si>
  <si>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</si>
  <si>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</si>
  <si>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</si>
  <si>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</si>
  <si>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</si>
  <si>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</si>
  <si>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</si>
  <si>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</si>
  <si>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</si>
  <si>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</si>
  <si>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</si>
  <si>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</si>
  <si>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</si>
  <si>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</si>
  <si>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</si>
  <si>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</si>
  <si>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</si>
  <si>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</si>
  <si>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</si>
  <si>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</si>
  <si>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</si>
  <si>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</si>
  <si>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</si>
  <si>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</si>
  <si>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</si>
  <si>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</si>
  <si>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</si>
  <si>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</si>
  <si>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</si>
  <si>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</si>
  <si>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</si>
  <si>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</si>
  <si>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</si>
  <si>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</si>
  <si>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</si>
  <si>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</si>
  <si>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</si>
  <si>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</si>
  <si>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</si>
  <si>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</si>
  <si>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</si>
  <si>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</si>
  <si>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</si>
  <si>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</si>
  <si>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</si>
  <si>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</si>
  <si>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</si>
  <si>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</si>
  <si>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</si>
  <si>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</si>
  <si>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</si>
  <si>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</si>
  <si>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</si>
  <si>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</si>
  <si>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</si>
  <si>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</si>
  <si>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</si>
  <si>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</si>
  <si>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</si>
  <si>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</si>
  <si>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</si>
  <si>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</si>
  <si>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</si>
  <si>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</si>
  <si>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</si>
  <si>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</si>
  <si>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</si>
  <si>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</si>
  <si>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</si>
  <si>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</si>
  <si>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</si>
  <si>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</si>
  <si>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</si>
  <si>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</si>
  <si>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</si>
  <si>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</si>
  <si>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</si>
  <si>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</si>
  <si>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</si>
  <si>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</si>
  <si>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</si>
  <si>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</si>
  <si>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</si>
  <si>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</si>
  <si>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</si>
  <si>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</si>
  <si>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</si>
  <si>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</si>
  <si>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</si>
  <si>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</si>
  <si>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</si>
  <si>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</si>
  <si>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</si>
  <si>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</si>
  <si>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</si>
  <si>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</si>
  <si>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</si>
  <si>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</si>
  <si>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</si>
  <si>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</si>
  <si>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</si>
  <si>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</si>
  <si>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</si>
  <si>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</si>
  <si>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</si>
  <si>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</si>
  <si>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</si>
  <si>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</si>
  <si>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</si>
  <si>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</si>
  <si>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</si>
  <si>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</si>
  <si>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</si>
  <si>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</si>
  <si>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</si>
  <si>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</si>
  <si>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</si>
  <si>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</si>
  <si>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</si>
  <si>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</si>
  <si>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</si>
  <si>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</si>
  <si>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</si>
  <si>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</si>
  <si>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</si>
  <si>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</si>
  <si>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</si>
  <si>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</si>
  <si>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</si>
  <si>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</si>
  <si>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</si>
  <si>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</si>
  <si>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</si>
  <si>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</si>
  <si>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</si>
  <si>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</si>
  <si>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</si>
  <si>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</si>
  <si>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</si>
  <si>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</si>
  <si>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</si>
  <si>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</si>
  <si>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</si>
  <si>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</si>
  <si>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</si>
  <si>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</si>
  <si>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</si>
  <si>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</si>
  <si>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</si>
  <si>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</si>
  <si>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</si>
  <si>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</si>
  <si>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</si>
  <si>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</si>
  <si>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</si>
  <si>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</si>
  <si>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</si>
  <si>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</si>
  <si>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</si>
  <si>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</si>
  <si>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</si>
  <si>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</si>
  <si>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</si>
  <si>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</si>
  <si>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</si>
  <si>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</si>
  <si>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</si>
  <si>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</si>
  <si>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</si>
  <si>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</si>
  <si>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</si>
  <si>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</si>
  <si>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</si>
  <si>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</si>
  <si>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</si>
  <si>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</si>
  <si>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</si>
  <si>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</si>
  <si>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</si>
  <si>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</si>
  <si>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</si>
  <si>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</si>
  <si>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</si>
  <si>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</si>
  <si>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</si>
  <si>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</si>
  <si>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</si>
  <si>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</si>
  <si>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</si>
  <si>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</si>
  <si>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</si>
  <si>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</si>
  <si>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</si>
  <si>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</si>
  <si>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</si>
  <si>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</si>
  <si>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</si>
  <si>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</si>
  <si>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</si>
  <si>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</si>
  <si>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</si>
  <si>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</si>
  <si>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</si>
  <si>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</si>
  <si>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</si>
  <si>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</si>
  <si>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</si>
  <si>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</si>
  <si>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</si>
  <si>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</si>
  <si>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</si>
  <si>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</si>
  <si>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</si>
  <si>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</si>
  <si>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</si>
  <si>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</si>
  <si>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</si>
  <si>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</si>
  <si>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</si>
  <si>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</si>
  <si>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</si>
  <si>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</si>
  <si>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</si>
  <si>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</si>
  <si>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</si>
  <si>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</si>
  <si>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</si>
  <si>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</si>
  <si>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</si>
  <si>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</si>
  <si>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</si>
  <si>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</si>
  <si>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</si>
  <si>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</si>
  <si>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</si>
  <si>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</si>
  <si>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</si>
  <si>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</si>
  <si>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</si>
  <si>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</si>
  <si>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</si>
  <si>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</si>
  <si>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</si>
  <si>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</si>
  <si>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</si>
  <si>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</si>
  <si>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</si>
  <si>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</si>
  <si>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</si>
  <si>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</si>
  <si>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</si>
  <si>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</si>
  <si>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</si>
  <si>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</si>
  <si>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</si>
  <si>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</si>
  <si>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</si>
  <si>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</si>
  <si>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</si>
  <si>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</si>
  <si>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</si>
  <si>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</si>
  <si>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</si>
  <si>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</si>
  <si>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</si>
  <si>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</si>
  <si>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</si>
  <si>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</si>
  <si>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</si>
  <si>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</si>
  <si>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</si>
  <si>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</si>
  <si>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</si>
  <si>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</si>
  <si>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</si>
  <si>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</si>
  <si>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</si>
  <si>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</si>
  <si>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</si>
  <si>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</si>
  <si>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</si>
  <si>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</si>
  <si>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</si>
  <si>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</si>
  <si>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</si>
  <si>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</si>
  <si>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</si>
  <si>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</si>
  <si>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</si>
  <si>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</si>
  <si>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</si>
  <si>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</si>
  <si>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</si>
  <si>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</si>
  <si>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</si>
  <si>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</si>
  <si>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</si>
  <si>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</si>
  <si>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</si>
  <si>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</si>
  <si>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</si>
  <si>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</si>
  <si>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</si>
  <si>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</si>
  <si>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</si>
  <si>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</si>
  <si>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</si>
  <si>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</si>
  <si>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</si>
  <si>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</si>
  <si>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</si>
  <si>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</si>
  <si>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</si>
  <si>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</si>
  <si>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</si>
  <si>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</si>
  <si>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</si>
  <si>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</si>
  <si>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</si>
  <si>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</si>
  <si>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</si>
  <si>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</si>
  <si>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</si>
  <si>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</si>
  <si>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</si>
  <si>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</si>
  <si>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</si>
  <si>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</si>
  <si>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</si>
  <si>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</si>
  <si>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</si>
  <si>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</si>
  <si>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</si>
  <si>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</si>
  <si>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</si>
  <si>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</si>
  <si>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</si>
  <si>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</si>
  <si>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</si>
  <si>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</si>
  <si>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</si>
  <si>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</si>
  <si>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</si>
  <si>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</si>
  <si>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</si>
  <si>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</si>
  <si>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</si>
  <si>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</si>
  <si>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</si>
  <si>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</si>
  <si>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</si>
  <si>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</si>
  <si>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</si>
  <si>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</si>
  <si>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</si>
  <si>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</si>
  <si>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</si>
  <si>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</si>
  <si>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</si>
  <si>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</si>
  <si>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</si>
  <si>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</si>
  <si>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</si>
  <si>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</si>
  <si>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</si>
  <si>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</si>
  <si>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</si>
  <si>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</si>
  <si>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</si>
  <si>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</si>
  <si>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</si>
  <si>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</si>
  <si>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</si>
  <si>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</si>
  <si>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</si>
  <si>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</si>
  <si>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</si>
  <si>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</si>
  <si>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</si>
  <si>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</si>
  <si>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</si>
  <si>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</si>
  <si>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</si>
  <si>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</si>
  <si>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</si>
  <si>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</si>
  <si>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</si>
  <si>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</si>
  <si>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</si>
  <si>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</si>
  <si>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</si>
  <si>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</si>
  <si>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</si>
  <si>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</si>
  <si>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</si>
  <si>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</si>
  <si>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</si>
  <si>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</si>
  <si>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</si>
  <si>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</si>
  <si>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</si>
  <si>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</si>
  <si>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</si>
  <si>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</si>
  <si>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</si>
  <si>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</si>
  <si>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</si>
  <si>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</si>
  <si>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</si>
  <si>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</si>
  <si>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</si>
  <si>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</si>
  <si>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</si>
  <si>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</si>
  <si>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</si>
  <si>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</si>
  <si>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</si>
  <si>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</si>
  <si>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</si>
  <si>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</si>
  <si>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</si>
  <si>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</si>
  <si>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</si>
  <si>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</si>
  <si>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</si>
  <si>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</si>
  <si>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</si>
  <si>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</si>
  <si>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</si>
  <si>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</si>
  <si>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</si>
  <si>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</si>
  <si>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</si>
  <si>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</si>
  <si>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</si>
  <si>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</si>
  <si>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</si>
  <si>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</si>
  <si>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</si>
  <si>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</si>
  <si>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</si>
  <si>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</si>
  <si>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</si>
  <si>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</si>
  <si>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</si>
  <si>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</si>
  <si>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</si>
  <si>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</si>
  <si>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</si>
  <si>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</si>
  <si>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</si>
  <si>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</si>
  <si>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</si>
  <si>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</si>
  <si>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</si>
  <si>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</si>
  <si>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</si>
  <si>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</si>
  <si>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</si>
  <si>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</si>
  <si>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</si>
  <si>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</si>
  <si>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</si>
  <si>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</si>
  <si>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</si>
  <si>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</si>
  <si>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</si>
  <si>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</si>
  <si>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</si>
  <si>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</si>
  <si>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</si>
  <si>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</si>
  <si>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</si>
  <si>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</si>
  <si>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</si>
  <si>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</si>
  <si>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</si>
  <si>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</si>
  <si>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</si>
  <si>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</si>
  <si>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</si>
  <si>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</si>
  <si>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</si>
  <si>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</si>
  <si>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</si>
  <si>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</si>
  <si>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</si>
  <si>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</si>
  <si>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</si>
  <si>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</si>
  <si>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</si>
  <si>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</si>
  <si>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</si>
  <si>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</si>
  <si>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</si>
  <si>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</si>
  <si>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</si>
  <si>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</si>
  <si>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</si>
  <si>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</si>
  <si>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</si>
  <si>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</si>
  <si>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</si>
  <si>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</si>
  <si>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</si>
  <si>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</si>
  <si>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</si>
  <si>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</si>
  <si>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</si>
  <si>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</si>
  <si>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</si>
  <si>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</si>
  <si>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</si>
  <si>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</si>
  <si>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</si>
  <si>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</si>
  <si>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</si>
  <si>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</si>
  <si>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</si>
  <si>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</si>
  <si>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</si>
  <si>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</si>
  <si>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</si>
  <si>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</si>
  <si>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</si>
  <si>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</si>
  <si>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</si>
  <si>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</si>
  <si>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</si>
  <si>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</si>
  <si>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</si>
  <si>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</si>
  <si>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</si>
  <si>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</si>
  <si>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</si>
  <si>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</si>
  <si>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</si>
  <si>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</si>
  <si>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</si>
  <si>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</si>
  <si>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</si>
  <si>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</si>
  <si>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</si>
  <si>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</si>
  <si>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</si>
  <si>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</si>
  <si>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</si>
  <si>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</si>
  <si>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</si>
  <si>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</si>
  <si>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</si>
  <si>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</si>
  <si>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</si>
  <si>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</si>
  <si>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</si>
  <si>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</si>
  <si>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</si>
  <si>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</si>
  <si>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</si>
  <si>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</si>
  <si>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</si>
  <si>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</si>
  <si>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</si>
  <si>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</si>
  <si>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</si>
  <si>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</si>
  <si>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</si>
  <si>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</si>
  <si>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</si>
  <si>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</si>
  <si>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</si>
  <si>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</si>
  <si>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</si>
  <si>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</si>
  <si>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</si>
  <si>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</si>
  <si>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</si>
  <si>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</si>
  <si>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</si>
  <si>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</si>
  <si>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</si>
  <si>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</si>
  <si>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</si>
  <si>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</si>
  <si>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</si>
  <si>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</si>
  <si>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</si>
  <si>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</si>
  <si>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</si>
  <si>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</si>
  <si>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</si>
  <si>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</si>
  <si>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</si>
  <si>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</si>
  <si>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</si>
  <si>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</si>
  <si>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</si>
  <si>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</si>
  <si>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</si>
  <si>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</si>
  <si>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</si>
  <si>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</si>
  <si>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</si>
  <si>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</si>
  <si>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</si>
  <si>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</si>
  <si>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</si>
  <si>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</si>
  <si>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</si>
  <si>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</si>
  <si>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</si>
  <si>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</si>
  <si>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</si>
  <si>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</si>
  <si>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</si>
  <si>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</si>
  <si>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</si>
  <si>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</si>
  <si>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</si>
  <si>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</si>
  <si>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</si>
  <si>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</si>
  <si>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</si>
  <si>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</si>
  <si>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</si>
  <si>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</si>
  <si>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</si>
  <si>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</si>
  <si>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</si>
  <si>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</si>
  <si>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</si>
  <si>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</si>
  <si>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</si>
  <si>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</si>
  <si>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</si>
  <si>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</si>
  <si>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</si>
  <si>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</si>
  <si>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</si>
  <si>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</si>
  <si>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</si>
  <si>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</si>
  <si>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</si>
  <si>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</si>
  <si>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</si>
  <si>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</si>
  <si>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</si>
  <si>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</si>
  <si>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</si>
  <si>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</si>
  <si>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</si>
  <si>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</si>
  <si>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</si>
  <si>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</si>
  <si>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</si>
  <si>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</si>
  <si>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</si>
  <si>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</si>
  <si>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</si>
  <si>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</si>
  <si>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</si>
  <si>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</si>
  <si>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</si>
  <si>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</si>
  <si>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</si>
  <si>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</si>
  <si>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</si>
  <si>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</si>
  <si>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</si>
  <si>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</si>
  <si>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</si>
  <si>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</si>
  <si>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</si>
  <si>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</si>
  <si>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</si>
  <si>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</si>
  <si>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</si>
  <si>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</si>
  <si>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</si>
  <si>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</si>
  <si>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</si>
  <si>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</si>
  <si>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</si>
  <si>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</si>
  <si>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</si>
  <si>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</si>
  <si>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</si>
  <si>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</si>
  <si>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</si>
  <si>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</si>
  <si>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</si>
  <si>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</si>
  <si>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</si>
  <si>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</si>
  <si>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</si>
  <si>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</si>
  <si>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</si>
  <si>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</si>
  <si>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</si>
  <si>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</si>
  <si>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</si>
  <si>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</si>
  <si>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</si>
  <si>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</si>
  <si>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</si>
  <si>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</si>
  <si>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</si>
  <si>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</si>
  <si>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</si>
  <si>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</si>
  <si>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</si>
  <si>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</si>
  <si>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</si>
  <si>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</si>
  <si>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</si>
  <si>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</si>
  <si>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</si>
  <si>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</si>
  <si>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</si>
  <si>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</si>
  <si>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</si>
  <si>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</si>
  <si>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</si>
  <si>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</si>
  <si>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</si>
  <si>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</si>
  <si>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</si>
  <si>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</si>
  <si>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</si>
  <si>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</si>
  <si>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</si>
  <si>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</si>
  <si>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</si>
  <si>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</si>
  <si>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</si>
  <si>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</si>
  <si>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</si>
  <si>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</si>
  <si>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</si>
  <si>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</si>
  <si>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</si>
  <si>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</si>
  <si>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</si>
  <si>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</si>
  <si>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</si>
  <si>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</si>
  <si>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</si>
  <si>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</si>
  <si>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</si>
  <si>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</si>
  <si>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</si>
  <si>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</si>
  <si>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</si>
  <si>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</si>
  <si>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</si>
  <si>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</si>
  <si>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</si>
  <si>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</si>
  <si>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</si>
  <si>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</si>
  <si>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</si>
  <si>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</si>
  <si>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</si>
  <si>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</si>
  <si>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</si>
  <si>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</si>
  <si>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</si>
  <si>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</si>
  <si>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</si>
  <si>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</si>
  <si>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</si>
  <si>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</si>
  <si>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</si>
  <si>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</si>
  <si>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</si>
  <si>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</si>
  <si>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</si>
  <si>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</si>
  <si>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</si>
  <si>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</si>
  <si>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</si>
  <si>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</si>
  <si>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</si>
  <si>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</si>
  <si>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</si>
  <si>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</si>
  <si>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</si>
  <si>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</si>
  <si>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</si>
  <si>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</si>
  <si>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</si>
  <si>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</si>
  <si>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</si>
  <si>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</si>
  <si>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</si>
  <si>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</si>
  <si>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</si>
  <si>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</si>
  <si>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</si>
  <si>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</si>
  <si>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</si>
  <si>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</si>
  <si>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</si>
  <si>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</si>
  <si>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</si>
  <si>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</si>
  <si>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</si>
  <si>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</si>
  <si>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</si>
  <si>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</si>
  <si>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</si>
  <si>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</si>
  <si>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</si>
  <si>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</si>
  <si>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</si>
  <si>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</si>
  <si>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</si>
  <si>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</si>
  <si>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</si>
  <si>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</si>
  <si>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</si>
  <si>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</si>
  <si>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</si>
  <si>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</si>
  <si>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</si>
  <si>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</si>
  <si>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</si>
  <si>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</si>
  <si>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</si>
  <si>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</si>
  <si>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</si>
  <si>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</si>
  <si>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</si>
  <si>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</si>
  <si>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</si>
  <si>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</si>
  <si>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</si>
  <si>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</si>
  <si>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</si>
  <si>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</si>
  <si>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</si>
  <si>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</si>
  <si>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</si>
  <si>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</si>
  <si>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</si>
  <si>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</si>
  <si>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</si>
  <si>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</si>
  <si>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</si>
  <si>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</si>
  <si>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</si>
  <si>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</si>
  <si>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</si>
  <si>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</si>
  <si>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</si>
  <si>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</si>
  <si>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</si>
  <si>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</si>
  <si>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</si>
  <si>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</si>
  <si>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</si>
  <si>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</si>
  <si>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</si>
  <si>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</si>
  <si>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</si>
  <si>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</si>
  <si>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</si>
  <si>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</si>
  <si>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</si>
  <si>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</si>
  <si>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</si>
  <si>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</si>
  <si>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</si>
  <si>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</si>
  <si>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</si>
  <si>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</si>
  <si>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</si>
  <si>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</si>
  <si>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</si>
  <si>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</si>
  <si>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</si>
  <si>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</si>
  <si>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</si>
  <si>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</si>
  <si>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</si>
  <si>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</si>
  <si>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</si>
  <si>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</si>
  <si>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</si>
  <si>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</si>
  <si>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</si>
  <si>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</si>
  <si>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</si>
  <si>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</si>
  <si>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</si>
  <si>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</si>
  <si>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</si>
  <si>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</si>
  <si>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</si>
  <si>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</si>
  <si>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</si>
  <si>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</si>
  <si>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</si>
  <si>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</si>
  <si>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</si>
  <si>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</si>
  <si>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</si>
  <si>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</si>
  <si>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</si>
  <si>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</si>
  <si>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</si>
  <si>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</si>
  <si>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</si>
  <si>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</si>
  <si>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</si>
  <si>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</si>
  <si>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</si>
  <si>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</si>
  <si>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</si>
  <si>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</si>
  <si>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</si>
  <si>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</si>
  <si>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</si>
  <si>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</si>
  <si>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</si>
  <si>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</si>
  <si>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</si>
  <si>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</si>
  <si>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</si>
  <si>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</si>
  <si>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</si>
  <si>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</si>
  <si>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</si>
  <si>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</si>
  <si>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</si>
  <si>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</si>
  <si>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</si>
  <si>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</si>
  <si>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</si>
  <si>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</si>
  <si>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</si>
  <si>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</si>
  <si>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</si>
  <si>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</si>
  <si>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</si>
  <si>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</si>
  <si>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</si>
  <si>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</si>
  <si>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</si>
  <si>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</si>
  <si>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</si>
  <si>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</si>
  <si>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</si>
  <si>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</si>
  <si>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</si>
  <si>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</si>
  <si>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</si>
  <si>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</si>
  <si>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</si>
  <si>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</si>
  <si>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</si>
  <si>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</si>
  <si>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</si>
  <si>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</si>
  <si>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</si>
  <si>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</si>
  <si>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</si>
  <si>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</si>
  <si>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</si>
  <si>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</si>
  <si>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</si>
  <si>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</si>
  <si>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</si>
  <si>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</si>
  <si>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</si>
  <si>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</si>
  <si>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</si>
  <si>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</si>
  <si>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</si>
  <si>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</si>
  <si>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</si>
  <si>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</si>
  <si>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</si>
  <si>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</si>
  <si>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</si>
  <si>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</si>
  <si>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</si>
  <si>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</si>
  <si>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</si>
  <si>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</si>
  <si>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</si>
  <si>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</si>
  <si>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</si>
  <si>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</si>
  <si>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</si>
  <si>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</si>
  <si>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</si>
  <si>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</si>
  <si>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</si>
  <si>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</si>
  <si>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</si>
  <si>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</si>
  <si>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</si>
  <si>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</si>
  <si>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</si>
  <si>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</si>
  <si>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</si>
  <si>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</si>
  <si>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</si>
  <si>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</si>
  <si>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</si>
  <si>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</si>
  <si>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</si>
  <si>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</si>
  <si>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</si>
  <si>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</si>
  <si>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</si>
  <si>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</si>
  <si>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</si>
  <si>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</si>
  <si>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</si>
  <si>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</si>
  <si>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</si>
  <si>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</si>
  <si>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</si>
  <si>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</si>
  <si>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</si>
  <si>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</si>
  <si>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</si>
  <si>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</si>
  <si>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</si>
  <si>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</si>
  <si>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</si>
  <si>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</si>
  <si>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</si>
  <si>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</si>
  <si>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</si>
  <si>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</si>
  <si>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</si>
  <si>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</si>
  <si>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</si>
  <si>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</si>
  <si>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</si>
  <si>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</si>
  <si>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</si>
  <si>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</si>
  <si>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</si>
  <si>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</si>
  <si>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</si>
  <si>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</si>
  <si>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</si>
  <si>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</si>
  <si>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</si>
  <si>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</si>
  <si>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</si>
  <si>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</si>
  <si>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</si>
  <si>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</si>
  <si>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</si>
  <si>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</si>
  <si>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</si>
  <si>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</si>
  <si>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</si>
  <si>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</si>
  <si>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</si>
  <si>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</si>
  <si>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</si>
  <si>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</si>
  <si>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</si>
  <si>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</si>
  <si>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</si>
  <si>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</si>
  <si>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</si>
  <si>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</si>
  <si>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</si>
  <si>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</si>
  <si>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</si>
  <si>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</si>
  <si>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</si>
  <si>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</si>
  <si>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</si>
  <si>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</si>
  <si>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</si>
  <si>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</si>
  <si>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</si>
  <si>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</si>
  <si>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</si>
  <si>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</si>
  <si>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</si>
  <si>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</si>
  <si>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</si>
  <si>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</si>
  <si>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</si>
  <si>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</si>
  <si>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</si>
  <si>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</si>
  <si>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</si>
  <si>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</si>
  <si>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</si>
  <si>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</si>
  <si>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</si>
  <si>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</si>
  <si>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</si>
  <si>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</si>
  <si>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</si>
  <si>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</si>
  <si>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</si>
  <si>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</si>
  <si>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</si>
  <si>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</si>
  <si>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</si>
  <si>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</si>
  <si>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</si>
  <si>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</si>
  <si>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</si>
  <si>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</si>
  <si>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</si>
  <si>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</si>
  <si>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</si>
  <si>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</si>
  <si>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</si>
  <si>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</si>
  <si>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</si>
  <si>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</si>
  <si>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</si>
  <si>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</si>
  <si>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</si>
  <si>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</si>
  <si>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</si>
  <si>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</si>
  <si>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</si>
  <si>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</si>
  <si>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</si>
  <si>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</si>
  <si>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</si>
  <si>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</si>
  <si>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</si>
  <si>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</si>
  <si>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</si>
  <si>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</si>
  <si>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</si>
  <si>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</si>
  <si>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</si>
  <si>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</si>
  <si>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</si>
  <si>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</si>
  <si>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</si>
  <si>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</si>
  <si>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</si>
  <si>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</si>
  <si>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</si>
  <si>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</si>
  <si>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</si>
  <si>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</si>
  <si>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</si>
  <si>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</si>
  <si>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</si>
  <si>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</si>
  <si>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</si>
  <si>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</si>
  <si>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</si>
  <si>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</si>
  <si>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</si>
  <si>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</si>
  <si>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</si>
  <si>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</si>
  <si>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</si>
  <si>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</si>
  <si>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</si>
  <si>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</si>
  <si>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</si>
  <si>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</si>
  <si>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</si>
  <si>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</si>
  <si>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</si>
  <si>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</si>
  <si>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</si>
  <si>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</si>
  <si>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</si>
  <si>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</si>
  <si>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</si>
  <si>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</si>
  <si>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</si>
  <si>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</si>
  <si>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</si>
  <si>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</si>
  <si>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</si>
  <si>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</si>
  <si>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</si>
  <si>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</si>
  <si>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</si>
  <si>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</si>
  <si>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</si>
  <si>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</si>
  <si>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</si>
  <si>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</si>
  <si>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</si>
  <si>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</si>
  <si>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</si>
  <si>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</si>
  <si>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</si>
  <si>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</si>
  <si>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</si>
  <si>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</si>
  <si>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</si>
  <si>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</si>
  <si>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</si>
  <si>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</si>
  <si>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</si>
  <si>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</si>
  <si>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</si>
  <si>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</si>
  <si>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</si>
  <si>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</si>
  <si>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</si>
  <si>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</si>
  <si>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</si>
  <si>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</si>
  <si>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</si>
  <si>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</si>
  <si>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</si>
  <si>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</si>
  <si>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</si>
  <si>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</si>
  <si>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</si>
  <si>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</si>
  <si>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</si>
  <si>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</si>
  <si>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</si>
  <si>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</si>
  <si>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</si>
  <si>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</si>
  <si>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</si>
  <si>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</si>
  <si>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</si>
  <si>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</si>
  <si>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</si>
  <si>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</si>
  <si>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</si>
  <si>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</si>
  <si>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</si>
  <si>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</si>
  <si>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</si>
  <si>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</si>
  <si>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</si>
  <si>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</si>
  <si>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</si>
  <si>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</si>
  <si>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</si>
  <si>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</si>
  <si>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</si>
  <si>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</si>
  <si>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</si>
  <si>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</si>
  <si>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</si>
  <si>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</si>
  <si>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</si>
  <si>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</si>
  <si>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</si>
  <si>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</si>
  <si>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</si>
  <si>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</si>
  <si>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</si>
  <si>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</si>
  <si>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</si>
  <si>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</si>
  <si>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</si>
  <si>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</si>
  <si>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</si>
  <si>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</si>
  <si>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</si>
  <si>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</si>
  <si>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</si>
  <si>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</si>
  <si>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</si>
  <si>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</si>
  <si>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</si>
  <si>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</si>
  <si>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</si>
  <si>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</si>
  <si>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</si>
  <si>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</si>
  <si>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</si>
  <si>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</si>
  <si>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</si>
  <si>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</si>
  <si>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</si>
  <si>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</si>
  <si>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</si>
  <si>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</si>
  <si>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</si>
  <si>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</si>
  <si>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</si>
  <si>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</si>
  <si>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</si>
  <si>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</si>
  <si>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</si>
  <si>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</si>
  <si>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</si>
  <si>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</si>
  <si>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</si>
  <si>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</si>
  <si>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</si>
  <si>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</si>
  <si>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</si>
  <si>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</si>
  <si>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</si>
  <si>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</si>
  <si>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</si>
  <si>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</si>
  <si>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</si>
  <si>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</si>
  <si>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</si>
  <si>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</si>
  <si>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</si>
  <si>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</si>
  <si>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</si>
  <si>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</si>
  <si>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</si>
  <si>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</si>
  <si>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</si>
  <si>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</si>
  <si>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</si>
  <si>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</si>
  <si>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</si>
  <si>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</si>
  <si>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</si>
  <si>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</si>
  <si>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</si>
  <si>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</si>
  <si>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</si>
  <si>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</si>
  <si>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</si>
  <si>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</si>
  <si>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</si>
  <si>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</si>
  <si>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</si>
  <si>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</si>
  <si>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</si>
  <si>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</si>
  <si>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</si>
  <si>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</si>
  <si>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</si>
  <si>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</si>
  <si>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</si>
  <si>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</si>
  <si>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</si>
  <si>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</si>
  <si>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</si>
  <si>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</si>
  <si>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</si>
  <si>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</si>
  <si>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</si>
  <si>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</si>
  <si>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</si>
  <si>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</si>
  <si>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</si>
  <si>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</si>
  <si>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</si>
  <si>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</si>
  <si>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</si>
  <si>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</si>
  <si>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</si>
  <si>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</si>
  <si>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</si>
  <si>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</si>
  <si>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</si>
  <si>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</si>
  <si>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</si>
  <si>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</si>
  <si>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</si>
  <si>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</si>
  <si>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</si>
  <si>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</si>
  <si>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</si>
  <si>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</si>
  <si>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</si>
  <si>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</si>
  <si>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</si>
  <si>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</si>
  <si>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</si>
  <si>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</si>
  <si>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</si>
  <si>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</si>
  <si>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</si>
  <si>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</si>
  <si>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</si>
  <si>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</si>
  <si>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</si>
  <si>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</si>
  <si>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</si>
  <si>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</si>
  <si>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</si>
  <si>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</si>
  <si>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</si>
  <si>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</si>
  <si>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</si>
  <si>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</si>
  <si>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</si>
  <si>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</si>
  <si>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</si>
  <si>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</si>
  <si>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</si>
  <si>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</si>
  <si>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</si>
  <si>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</si>
  <si>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</si>
  <si>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</si>
  <si>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</si>
  <si>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</si>
  <si>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</si>
  <si>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</si>
  <si>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</si>
  <si>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</si>
  <si>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</si>
  <si>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</si>
  <si>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</si>
  <si>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</si>
  <si>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</si>
  <si>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</si>
  <si>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</si>
  <si>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</si>
  <si>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</si>
  <si>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</si>
  <si>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</si>
  <si>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</si>
  <si>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</si>
  <si>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</si>
  <si>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</si>
  <si>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</si>
  <si>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</si>
  <si>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</si>
  <si>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</si>
  <si>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</si>
  <si>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</si>
  <si>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</si>
  <si>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</si>
  <si>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</si>
  <si>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</si>
  <si>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</si>
  <si>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</si>
  <si>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</si>
  <si>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</si>
  <si>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</si>
  <si>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</si>
  <si>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</si>
  <si>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</si>
  <si>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</si>
  <si>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</si>
  <si>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</si>
  <si>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</si>
  <si>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</si>
  <si>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</si>
  <si>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</si>
  <si>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</si>
  <si>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</si>
  <si>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</si>
  <si>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</si>
  <si>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</si>
  <si>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</si>
  <si>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</si>
  <si>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</si>
  <si>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</si>
  <si>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</si>
  <si>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</si>
  <si>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</si>
  <si>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</si>
  <si>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</si>
  <si>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</si>
  <si>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</si>
  <si>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</si>
  <si>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</si>
  <si>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</si>
  <si>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</si>
  <si>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</si>
  <si>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</si>
  <si>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</si>
  <si>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</si>
  <si>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</si>
  <si>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</si>
  <si>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</si>
  <si>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</si>
  <si>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</si>
  <si>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</si>
  <si>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</si>
  <si>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</si>
  <si>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</si>
  <si>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</si>
  <si>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</si>
  <si>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</si>
  <si>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</si>
  <si>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</si>
  <si>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</si>
  <si>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</si>
  <si>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</si>
  <si>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</si>
  <si>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</si>
  <si>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</si>
  <si>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</si>
  <si>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</si>
  <si>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</si>
  <si>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</si>
  <si>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</si>
  <si>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</si>
  <si>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</si>
  <si>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</si>
  <si>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</si>
  <si>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</si>
  <si>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</si>
  <si>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</si>
  <si>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</si>
  <si>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</si>
  <si>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</si>
  <si>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</si>
  <si>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</si>
  <si>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</si>
  <si>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</si>
  <si>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</si>
  <si>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</si>
  <si>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</si>
  <si>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</si>
  <si>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</si>
  <si>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</si>
  <si>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</si>
  <si>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</si>
  <si>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</si>
  <si>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</si>
  <si>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</si>
  <si>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</si>
  <si>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</si>
  <si>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</si>
  <si>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</si>
  <si>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</si>
  <si>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</si>
  <si>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</si>
  <si>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</si>
  <si>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</si>
  <si>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</si>
  <si>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</si>
  <si>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</si>
  <si>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</si>
  <si>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</si>
  <si>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</si>
  <si>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</si>
  <si>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</si>
  <si>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</si>
  <si>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</si>
  <si>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</si>
  <si>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</si>
  <si>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</si>
  <si>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</si>
  <si>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</si>
  <si>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</si>
  <si>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</si>
  <si>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</si>
  <si>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</si>
  <si>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</si>
  <si>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</si>
  <si>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</si>
  <si>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</si>
  <si>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</si>
  <si>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</si>
  <si>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</si>
  <si>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</si>
  <si>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</si>
  <si>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</si>
  <si>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</si>
  <si>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</si>
  <si>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</si>
  <si>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</si>
  <si>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</si>
  <si>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</si>
  <si>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</si>
  <si>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</si>
  <si>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</si>
  <si>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</si>
  <si>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</si>
  <si>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</si>
  <si>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</si>
  <si>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</si>
  <si>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</si>
  <si>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</si>
  <si>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</si>
  <si>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</si>
  <si>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</si>
  <si>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</si>
  <si>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</si>
  <si>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</si>
  <si>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</si>
  <si>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</si>
  <si>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</si>
  <si>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</si>
  <si>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</si>
  <si>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</si>
  <si>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</si>
  <si>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</si>
  <si>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</si>
  <si>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</si>
  <si>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</si>
  <si>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</si>
  <si>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</si>
  <si>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</si>
  <si>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</si>
  <si>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</si>
  <si>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</si>
  <si>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</si>
  <si>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</si>
  <si>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</si>
  <si>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</si>
  <si>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</si>
  <si>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</si>
  <si>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</si>
  <si>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</si>
  <si>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</si>
  <si>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</si>
  <si>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</si>
  <si>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</si>
  <si>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</si>
  <si>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</si>
  <si>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</si>
  <si>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</si>
  <si>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</si>
  <si>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</si>
  <si>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</si>
  <si>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</si>
  <si>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</si>
  <si>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</si>
  <si>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</si>
  <si>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</si>
  <si>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</si>
  <si>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</si>
  <si>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</si>
  <si>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</si>
  <si>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</si>
  <si>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</si>
  <si>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</si>
  <si>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</si>
  <si>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</si>
  <si>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</si>
  <si>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</si>
  <si>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</si>
  <si>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</si>
  <si>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</si>
  <si>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</si>
  <si>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</si>
  <si>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</si>
  <si>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</si>
  <si>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</si>
  <si>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</si>
  <si>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</si>
  <si>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</si>
  <si>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</si>
  <si>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</si>
  <si>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</si>
  <si>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</si>
  <si>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</si>
  <si>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</si>
  <si>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</si>
  <si>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</si>
  <si>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</si>
  <si>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</si>
  <si>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</si>
  <si>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</si>
  <si>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</si>
  <si>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</si>
  <si>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</si>
  <si>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</si>
  <si>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</si>
  <si>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</si>
  <si>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</si>
  <si>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</si>
  <si>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</si>
  <si>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</si>
  <si>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</si>
  <si>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</si>
  <si>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</si>
  <si>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</si>
  <si>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</si>
  <si>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</si>
  <si>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</si>
  <si>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</si>
  <si>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</si>
  <si>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</si>
  <si>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</si>
  <si>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</si>
  <si>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</si>
  <si>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</si>
  <si>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</si>
  <si>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</si>
  <si>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</si>
  <si>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</si>
  <si>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</si>
  <si>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</si>
  <si>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</si>
  <si>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</si>
  <si>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</si>
  <si>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</si>
  <si>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</si>
  <si>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</si>
  <si>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</si>
  <si>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</si>
  <si>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</si>
  <si>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</si>
  <si>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</si>
  <si>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</si>
  <si>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</si>
  <si>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</si>
  <si>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</si>
  <si>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</si>
  <si>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</si>
  <si>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</si>
  <si>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</si>
  <si>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</si>
  <si>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</si>
  <si>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</si>
  <si>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</si>
  <si>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</si>
  <si>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</si>
  <si>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</si>
  <si>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</si>
  <si>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</si>
  <si>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</si>
  <si>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</si>
  <si>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</si>
  <si>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</si>
  <si>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</si>
  <si>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</si>
  <si>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</si>
  <si>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</si>
  <si>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</si>
  <si>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</si>
  <si>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</si>
  <si>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</si>
  <si>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</si>
  <si>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</si>
  <si>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</si>
  <si>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</si>
  <si>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</si>
  <si>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</si>
  <si>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</si>
  <si>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</si>
  <si>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</si>
  <si>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</si>
  <si>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</si>
  <si>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</si>
  <si>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</si>
  <si>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</si>
  <si>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</si>
  <si>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</si>
  <si>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</si>
  <si>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</si>
  <si>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</si>
  <si>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</si>
  <si>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</si>
  <si>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</si>
  <si>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</si>
  <si>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</si>
  <si>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</si>
  <si>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</si>
  <si>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</si>
  <si>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</si>
  <si>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</si>
  <si>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</si>
  <si>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</si>
  <si>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</si>
  <si>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</si>
  <si>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</si>
  <si>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</si>
  <si>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</si>
  <si>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</si>
  <si>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</si>
  <si>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</si>
  <si>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</si>
  <si>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</si>
  <si>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</si>
  <si>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</si>
  <si>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</si>
  <si>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</si>
  <si>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</si>
  <si>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</si>
  <si>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</si>
  <si>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</si>
  <si>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</si>
  <si>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</si>
  <si>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</si>
  <si>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</si>
  <si>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</si>
  <si>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</si>
  <si>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</si>
  <si>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</si>
  <si>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</si>
  <si>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</si>
  <si>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</si>
  <si>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</si>
  <si>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</si>
  <si>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</si>
  <si>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</si>
  <si>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</si>
  <si>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</si>
  <si>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</si>
  <si>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</si>
  <si>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</si>
  <si>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</si>
  <si>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</si>
  <si>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</si>
  <si>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</si>
  <si>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</si>
  <si>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</si>
  <si>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</si>
  <si>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</si>
  <si>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</si>
  <si>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</si>
  <si>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</si>
  <si>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</si>
  <si>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</si>
  <si>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</si>
  <si>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</si>
  <si>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</si>
  <si>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</si>
  <si>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</si>
  <si>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</si>
  <si>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</si>
  <si>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</si>
  <si>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</si>
  <si>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</si>
  <si>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</si>
  <si>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</si>
  <si>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</si>
  <si>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</si>
  <si>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</si>
  <si>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</si>
  <si>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</si>
  <si>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</si>
  <si>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</si>
  <si>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</si>
  <si>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</si>
  <si>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</si>
  <si>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</si>
  <si>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</si>
  <si>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</si>
  <si>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</si>
  <si>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</si>
  <si>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</si>
  <si>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</si>
  <si>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</si>
  <si>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</si>
  <si>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</si>
  <si>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</si>
  <si>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</si>
  <si>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</si>
  <si>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</si>
  <si>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</si>
  <si>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</si>
  <si>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</si>
  <si>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</si>
  <si>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</si>
  <si>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</si>
  <si>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</si>
  <si>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</si>
  <si>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</si>
  <si>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</si>
  <si>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</si>
  <si>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</si>
  <si>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</si>
  <si>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</si>
  <si>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</si>
  <si>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</si>
  <si>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</si>
  <si>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</si>
  <si>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</si>
  <si>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</si>
  <si>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</si>
  <si>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</si>
  <si>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</si>
  <si>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</si>
  <si>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</si>
  <si>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</si>
  <si>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</si>
  <si>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</si>
  <si>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</si>
  <si>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</si>
  <si>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</si>
  <si>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</si>
  <si>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</si>
  <si>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</si>
  <si>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</si>
  <si>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</si>
  <si>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</si>
  <si>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</si>
  <si>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</si>
  <si>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</si>
  <si>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</si>
  <si>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</si>
  <si>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</si>
  <si>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</si>
  <si>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</si>
  <si>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</si>
  <si>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</si>
  <si>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</si>
  <si>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</si>
  <si>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</si>
  <si>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</si>
  <si>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</si>
  <si>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</si>
  <si>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</si>
  <si>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</si>
  <si>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</si>
  <si>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</si>
  <si>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</si>
  <si>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</si>
  <si>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</si>
  <si>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</si>
  <si>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</si>
  <si>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</si>
  <si>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</si>
  <si>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</si>
  <si>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</si>
  <si>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</si>
  <si>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</si>
  <si>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</si>
  <si>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</si>
  <si>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</si>
  <si>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</si>
  <si>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</si>
  <si>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</si>
  <si>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</si>
  <si>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</si>
  <si>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</si>
  <si>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</si>
  <si>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</si>
  <si>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</si>
  <si>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</si>
  <si>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</si>
  <si>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</si>
  <si>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</si>
  <si>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</si>
  <si>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</si>
  <si>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</si>
  <si>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</si>
  <si>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</si>
  <si>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</si>
  <si>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</si>
  <si>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</si>
  <si>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</si>
  <si>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</si>
  <si>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</si>
  <si>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</si>
  <si>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</si>
  <si>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</si>
  <si>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</si>
  <si>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</si>
  <si>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</si>
  <si>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</si>
  <si>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</si>
  <si>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</si>
  <si>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</si>
  <si>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</si>
  <si>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</si>
  <si>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</si>
  <si>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</si>
  <si>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</si>
  <si>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</si>
  <si>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</si>
  <si>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</si>
  <si>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</si>
  <si>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</si>
  <si>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</si>
  <si>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</si>
  <si>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</si>
  <si>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</si>
  <si>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</si>
  <si>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</si>
  <si>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</si>
  <si>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</si>
  <si>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</si>
  <si>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</si>
  <si>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</si>
  <si>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</si>
  <si>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</si>
  <si>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</si>
  <si>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</si>
  <si>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</si>
  <si>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</si>
  <si>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</si>
  <si>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</si>
  <si>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</si>
  <si>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</si>
  <si>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</si>
  <si>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</si>
  <si>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</si>
  <si>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</si>
  <si>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</si>
  <si>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</si>
  <si>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</si>
  <si>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</si>
  <si>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</si>
  <si>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</si>
  <si>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</si>
  <si>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</si>
  <si>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</si>
  <si>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</si>
  <si>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</si>
  <si>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</si>
  <si>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</si>
  <si>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</si>
  <si>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</si>
  <si>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</si>
  <si>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</si>
  <si>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</si>
  <si>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</si>
  <si>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</si>
  <si>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</si>
  <si>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</si>
  <si>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</si>
  <si>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</si>
  <si>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</si>
  <si>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</si>
  <si>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</si>
  <si>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</si>
  <si>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</si>
  <si>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</si>
  <si>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</si>
  <si>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</si>
  <si>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</si>
  <si>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</si>
  <si>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</si>
  <si>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</si>
  <si>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</si>
  <si>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</si>
  <si>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</si>
  <si>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</si>
  <si>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</si>
  <si>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</si>
  <si>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</si>
  <si>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</si>
  <si>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</si>
  <si>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</si>
  <si>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</si>
  <si>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</si>
  <si>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</si>
  <si>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</si>
  <si>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</si>
  <si>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</si>
  <si>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</si>
  <si>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</si>
  <si>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</si>
  <si>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</si>
  <si>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</si>
  <si>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</si>
  <si>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</si>
  <si>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</si>
  <si>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</si>
  <si>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</si>
  <si>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</si>
  <si>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</si>
  <si>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</si>
  <si>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</si>
  <si>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</si>
  <si>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</si>
  <si>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</si>
  <si>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</si>
  <si>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</si>
  <si>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</si>
  <si>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</si>
  <si>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</si>
  <si>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</si>
  <si>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</si>
  <si>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</si>
  <si>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</si>
  <si>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</si>
  <si>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</si>
  <si>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</si>
  <si>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</si>
  <si>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</si>
  <si>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</si>
  <si>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</si>
  <si>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</si>
  <si>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</si>
  <si>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</si>
  <si>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</si>
  <si>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</si>
  <si>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</si>
  <si>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</si>
  <si>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</si>
  <si>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</si>
  <si>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</si>
  <si>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</si>
  <si>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</si>
  <si>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</si>
  <si>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</si>
  <si>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</si>
  <si>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</si>
  <si>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</si>
  <si>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</si>
  <si>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</si>
  <si>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</si>
  <si>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</si>
  <si>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</si>
  <si>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</si>
  <si>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</si>
  <si>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</si>
  <si>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</si>
  <si>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</si>
  <si>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</si>
  <si>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</si>
  <si>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</si>
  <si>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</si>
  <si>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</si>
  <si>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</si>
  <si>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</si>
  <si>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</si>
  <si>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</si>
  <si>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</si>
  <si>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</si>
  <si>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</si>
  <si>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</si>
  <si>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</si>
  <si>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</si>
  <si>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</si>
  <si>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</si>
  <si>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</si>
  <si>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</si>
  <si>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</si>
  <si>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</si>
  <si>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</si>
  <si>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</si>
  <si>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</si>
  <si>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</si>
  <si>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</si>
  <si>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</si>
  <si>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</si>
  <si>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</si>
  <si>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</si>
  <si>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</si>
  <si>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</si>
  <si>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</si>
  <si>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</si>
  <si>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</si>
  <si>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</si>
  <si>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</si>
  <si>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</si>
  <si>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</si>
  <si>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</si>
  <si>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</si>
  <si>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</si>
  <si>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</si>
  <si>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</si>
  <si>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</si>
  <si>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</si>
  <si>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</si>
  <si>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</si>
  <si>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</si>
  <si>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</si>
  <si>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</si>
  <si>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</si>
  <si>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</si>
  <si>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</si>
  <si>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</si>
  <si>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</si>
  <si>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</si>
  <si>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</si>
  <si>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</si>
  <si>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</si>
  <si>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</si>
  <si>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</si>
  <si>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</si>
  <si>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</si>
  <si>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</si>
  <si>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</si>
  <si>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</si>
  <si>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</si>
  <si>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</si>
  <si>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</si>
  <si>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</si>
  <si>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</si>
  <si>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</si>
  <si>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</si>
  <si>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</si>
  <si>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</si>
  <si>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</si>
  <si>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</si>
  <si>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</si>
  <si>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</si>
  <si>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</si>
  <si>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</si>
  <si>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</si>
  <si>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</si>
  <si>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</si>
  <si>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</si>
  <si>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</si>
  <si>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</si>
  <si>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</si>
  <si>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</si>
  <si>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</si>
  <si>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</si>
  <si>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</si>
  <si>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</si>
  <si>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</si>
  <si>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</si>
  <si>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</si>
  <si>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</si>
  <si>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</si>
  <si>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</si>
  <si>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</si>
  <si>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</si>
  <si>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</si>
  <si>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</si>
  <si>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</si>
  <si>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</si>
  <si>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</si>
  <si>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</si>
  <si>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</si>
  <si>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</si>
  <si>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</si>
  <si>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</si>
  <si>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</si>
  <si>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</si>
  <si>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</si>
  <si>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</si>
  <si>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</si>
  <si>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</si>
  <si>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</si>
  <si>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</si>
  <si>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</si>
  <si>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</si>
  <si>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</si>
  <si>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</si>
  <si>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</si>
  <si>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</si>
  <si>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</si>
  <si>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</si>
  <si>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</si>
  <si>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</si>
  <si>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</si>
  <si>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</si>
  <si>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</si>
  <si>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</si>
  <si>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</si>
  <si>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</si>
  <si>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</si>
  <si>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</si>
  <si>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</si>
  <si>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</si>
  <si>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</si>
  <si>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</si>
  <si>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</si>
  <si>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</si>
  <si>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</si>
  <si>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</si>
  <si>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</si>
  <si>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</si>
  <si>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</si>
  <si>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</si>
  <si>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</si>
  <si>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</si>
  <si>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</si>
  <si>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</si>
  <si>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</si>
  <si>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</si>
  <si>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</si>
  <si>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</si>
  <si>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</si>
  <si>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</si>
  <si>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</si>
  <si>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</si>
  <si>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</si>
  <si>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</si>
  <si>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</si>
  <si>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</si>
  <si>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</si>
  <si>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</si>
  <si>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</si>
  <si>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</si>
  <si>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</si>
  <si>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</si>
  <si>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</si>
  <si>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</si>
  <si>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</si>
  <si>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</si>
  <si>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</si>
  <si>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</si>
  <si>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</si>
  <si>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</si>
  <si>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</si>
  <si>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</si>
  <si>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</si>
  <si>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</si>
  <si>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</si>
  <si>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</si>
  <si>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</si>
  <si>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</si>
  <si>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</si>
  <si>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</si>
  <si>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</si>
  <si>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</si>
  <si>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</si>
  <si>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</si>
  <si>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</si>
  <si>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</si>
  <si>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</si>
  <si>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</si>
  <si>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</si>
  <si>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</si>
  <si>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</si>
  <si>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</si>
  <si>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</si>
  <si>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</si>
  <si>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</si>
  <si>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</si>
  <si>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</si>
  <si>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</si>
  <si>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</si>
  <si>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</si>
  <si>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</si>
  <si>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</si>
  <si>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</si>
  <si>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</si>
  <si>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</si>
  <si>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</si>
  <si>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</si>
  <si>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</si>
  <si>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</si>
  <si>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</si>
  <si>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</si>
  <si>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</si>
  <si>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</si>
  <si>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</si>
  <si>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</si>
  <si>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</si>
  <si>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</si>
  <si>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</si>
  <si>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</si>
  <si>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</si>
  <si>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</si>
  <si>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</si>
  <si>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</si>
  <si>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</si>
  <si>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</si>
  <si>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</si>
  <si>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</si>
  <si>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</si>
  <si>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</si>
  <si>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</si>
  <si>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</si>
  <si>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</si>
  <si>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</si>
  <si>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</si>
  <si>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</si>
  <si>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</si>
  <si>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</si>
  <si>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</si>
  <si>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</si>
  <si>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</si>
  <si>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</si>
  <si>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</si>
  <si>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</si>
  <si>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</si>
  <si>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</si>
  <si>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</si>
  <si>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</si>
  <si>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</si>
  <si>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</si>
  <si>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</si>
  <si>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</si>
  <si>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</si>
  <si>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</si>
  <si>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</si>
  <si>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</si>
  <si>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</si>
  <si>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</si>
  <si>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</si>
  <si>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</si>
  <si>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</si>
  <si>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</si>
  <si>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</si>
  <si>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</si>
  <si>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</si>
  <si>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</si>
  <si>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</si>
  <si>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</si>
  <si>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</si>
  <si>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</si>
  <si>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</si>
  <si>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</si>
  <si>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</si>
  <si>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</si>
  <si>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</si>
  <si>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</si>
  <si>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</si>
  <si>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</si>
  <si>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</si>
  <si>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</si>
  <si>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</si>
  <si>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</si>
  <si>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</si>
  <si>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</si>
  <si>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</si>
  <si>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</si>
  <si>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</si>
  <si>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</si>
  <si>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</si>
  <si>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</si>
  <si>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</si>
  <si>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</si>
  <si>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</si>
  <si>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</si>
  <si>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</si>
  <si>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</si>
  <si>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</si>
  <si>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</si>
  <si>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</si>
  <si>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</si>
  <si>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</si>
  <si>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</si>
  <si>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</si>
  <si>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</si>
  <si>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</si>
  <si>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</si>
  <si>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</si>
  <si>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</si>
  <si>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</si>
  <si>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</si>
  <si>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</si>
  <si>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</si>
  <si>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</si>
  <si>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</si>
  <si>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</si>
  <si>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</si>
  <si>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</si>
  <si>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</si>
  <si>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</si>
  <si>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</si>
  <si>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</si>
  <si>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</si>
  <si>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</si>
  <si>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</si>
  <si>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</si>
  <si>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</si>
  <si>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</si>
  <si>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</si>
  <si>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</si>
  <si>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</si>
  <si>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</si>
  <si>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</si>
  <si>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</si>
  <si>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</si>
  <si>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</si>
  <si>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</si>
  <si>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</si>
  <si>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</si>
  <si>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</si>
  <si>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</si>
  <si>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</si>
  <si>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</si>
  <si>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</si>
  <si>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</si>
  <si>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</si>
  <si>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</si>
  <si>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</si>
  <si>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</si>
  <si>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</si>
  <si>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</si>
  <si>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</si>
  <si>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</si>
  <si>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</si>
  <si>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</si>
  <si>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</si>
  <si>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</si>
  <si>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</si>
  <si>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</si>
  <si>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</si>
  <si>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</si>
  <si>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</si>
  <si>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</si>
  <si>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</si>
  <si>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</si>
  <si>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</si>
  <si>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</si>
  <si>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</si>
  <si>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</si>
  <si>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</si>
  <si>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</si>
  <si>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</si>
  <si>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</si>
  <si>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</si>
  <si>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</si>
  <si>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</si>
  <si>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</si>
  <si>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</si>
  <si>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</si>
  <si>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</si>
  <si>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</si>
  <si>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</si>
  <si>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</si>
  <si>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</si>
  <si>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</si>
  <si>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</si>
  <si>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</si>
  <si>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</si>
  <si>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</si>
  <si>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</si>
  <si>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</si>
  <si>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</si>
  <si>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</si>
  <si>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</si>
  <si>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</si>
  <si>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</si>
  <si>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</si>
  <si>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</si>
  <si>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</si>
  <si>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</si>
  <si>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</si>
  <si>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</si>
  <si>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</si>
  <si>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</si>
  <si>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</si>
  <si>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</si>
  <si>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</si>
  <si>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</si>
  <si>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</si>
  <si>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</si>
  <si>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</si>
  <si>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</si>
  <si>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</si>
  <si>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</si>
  <si>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</si>
  <si>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</si>
  <si>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</si>
  <si>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</si>
  <si>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</si>
  <si>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</si>
  <si>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</si>
  <si>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</si>
  <si>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</si>
  <si>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</si>
  <si>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</si>
  <si>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</si>
  <si>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</si>
  <si>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</si>
  <si>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</si>
  <si>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</si>
  <si>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</si>
  <si>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</si>
  <si>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</si>
  <si>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</si>
  <si>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</si>
  <si>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</si>
  <si>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</si>
  <si>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</si>
  <si>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</si>
  <si>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</si>
  <si>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</si>
  <si>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</si>
  <si>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</si>
  <si>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</si>
  <si>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</si>
  <si>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</si>
  <si>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</si>
  <si>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</si>
  <si>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</si>
  <si>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</si>
  <si>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</si>
  <si>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</si>
  <si>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</si>
  <si>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</si>
  <si>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</si>
  <si>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</si>
  <si>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</si>
  <si>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</si>
  <si>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</si>
  <si>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</si>
  <si>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</si>
  <si>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</si>
  <si>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</si>
  <si>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</si>
  <si>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</si>
  <si>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</si>
  <si>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</si>
  <si>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</si>
  <si>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</si>
  <si>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</si>
  <si>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</si>
  <si>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</si>
  <si>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</si>
  <si>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</si>
  <si>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</si>
  <si>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</si>
  <si>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</si>
  <si>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</si>
  <si>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</si>
  <si>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</si>
  <si>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</si>
  <si>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</si>
  <si>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</si>
  <si>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</si>
  <si>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</si>
  <si>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</si>
  <si>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</si>
  <si>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</si>
  <si>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</si>
  <si>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</si>
  <si>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</si>
  <si>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</si>
  <si>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</si>
  <si>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</si>
  <si>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</si>
  <si>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</si>
  <si>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</si>
  <si>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</si>
  <si>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</si>
  <si>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</si>
  <si>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</si>
  <si>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</si>
  <si>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</si>
  <si>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</si>
  <si>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</si>
  <si>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</si>
  <si>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</si>
  <si>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</si>
  <si>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</si>
  <si>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</si>
  <si>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</si>
  <si>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</si>
  <si>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</si>
  <si>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</si>
  <si>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</si>
  <si>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</si>
  <si>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</si>
  <si>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</si>
  <si>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</si>
  <si>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</si>
  <si>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</si>
  <si>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</si>
  <si>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</si>
  <si>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</si>
  <si>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</si>
  <si>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</si>
  <si>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</si>
  <si>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</si>
  <si>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</si>
  <si>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</si>
  <si>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</si>
  <si>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</si>
  <si>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</si>
  <si>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</si>
  <si>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</si>
  <si>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</si>
  <si>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</si>
  <si>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</si>
  <si>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</si>
  <si>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</si>
  <si>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</si>
  <si>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</si>
  <si>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</si>
  <si>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</si>
  <si>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</si>
  <si>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</si>
  <si>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</si>
  <si>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</si>
  <si>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</si>
  <si>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</si>
  <si>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</si>
  <si>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</si>
  <si>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</si>
  <si>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</si>
  <si>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</si>
  <si>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</si>
  <si>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</si>
  <si>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</si>
  <si>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</si>
  <si>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</si>
  <si>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</si>
  <si>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</si>
  <si>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</si>
  <si>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</si>
  <si>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</si>
  <si>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</si>
  <si>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</si>
  <si>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</si>
  <si>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</si>
  <si>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</si>
  <si>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</si>
  <si>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</si>
  <si>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</si>
  <si>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</si>
  <si>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</si>
  <si>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</si>
  <si>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</si>
  <si>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</si>
  <si>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</si>
  <si>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</si>
  <si>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</si>
  <si>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</si>
  <si>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</si>
  <si>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</si>
  <si>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</si>
  <si>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</si>
  <si>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</si>
  <si>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</si>
  <si>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</si>
  <si>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</si>
  <si>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</si>
  <si>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</si>
  <si>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</si>
  <si>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</si>
  <si>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</si>
  <si>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</si>
  <si>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</si>
  <si>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</si>
  <si>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</si>
  <si>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</si>
  <si>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</si>
  <si>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</si>
  <si>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</si>
  <si>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</si>
  <si>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</si>
  <si>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</si>
  <si>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</si>
  <si>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</si>
  <si>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</si>
  <si>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</si>
  <si>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</si>
  <si>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</si>
  <si>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</si>
  <si>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</si>
  <si>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</si>
  <si>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</si>
  <si>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</si>
  <si>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</si>
  <si>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</si>
  <si>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</si>
  <si>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</si>
  <si>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</si>
  <si>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</si>
  <si>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</si>
  <si>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</si>
  <si>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</si>
  <si>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</si>
  <si>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</si>
  <si>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</si>
  <si>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</si>
  <si>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</si>
  <si>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</si>
  <si>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</si>
  <si>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</si>
  <si>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</si>
  <si>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</si>
  <si>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</si>
  <si>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</si>
  <si>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</si>
  <si>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</si>
  <si>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</si>
  <si>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</si>
  <si>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</si>
  <si>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</si>
  <si>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</si>
  <si>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</si>
  <si>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</si>
  <si>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</si>
  <si>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</si>
  <si>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</si>
  <si>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</si>
  <si>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</si>
  <si>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</si>
  <si>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</si>
  <si>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</si>
  <si>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</si>
  <si>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</si>
  <si>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</si>
  <si>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</si>
  <si>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</si>
  <si>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</si>
  <si>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</si>
  <si>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</si>
  <si>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</si>
  <si>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</si>
  <si>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</si>
  <si>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</si>
  <si>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</si>
  <si>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</si>
  <si>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</si>
  <si>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</si>
  <si>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</si>
  <si>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</si>
  <si>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</si>
  <si>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</si>
  <si>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</si>
  <si>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</si>
  <si>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</si>
  <si>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</si>
  <si>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</si>
  <si>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</si>
  <si>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</si>
  <si>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</si>
  <si>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</si>
  <si>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</si>
  <si>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</si>
  <si>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</si>
  <si>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</si>
  <si>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</si>
  <si>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</si>
  <si>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</si>
  <si>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</si>
  <si>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</si>
  <si>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</si>
  <si>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</si>
  <si>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</si>
  <si>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</si>
  <si>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</si>
  <si>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</si>
  <si>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</si>
  <si>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</si>
  <si>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</si>
  <si>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</si>
  <si>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</si>
  <si>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</si>
  <si>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</si>
  <si>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</si>
  <si>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</si>
  <si>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</si>
  <si>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</si>
  <si>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</si>
  <si>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</si>
  <si>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</si>
  <si>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</si>
  <si>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</si>
  <si>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</si>
  <si>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</si>
  <si>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</si>
  <si>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</si>
  <si>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</si>
  <si>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</si>
  <si>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</si>
  <si>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</si>
  <si>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</si>
  <si>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</si>
  <si>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</si>
  <si>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</si>
  <si>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</si>
  <si>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</si>
  <si>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</si>
  <si>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</si>
  <si>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</si>
  <si>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</si>
  <si>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</si>
  <si>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</si>
  <si>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</si>
  <si>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</si>
  <si>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</si>
  <si>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</si>
  <si>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</si>
  <si>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</si>
  <si>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</si>
  <si>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</si>
  <si>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</si>
  <si>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</si>
  <si>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</si>
  <si>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</si>
  <si>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</si>
  <si>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</si>
  <si>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</si>
  <si>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</si>
  <si>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</si>
  <si>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</si>
  <si>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</si>
  <si>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</si>
  <si>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</si>
  <si>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</si>
  <si>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</si>
  <si>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</si>
  <si>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</si>
  <si>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</si>
  <si>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</si>
  <si>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</si>
  <si>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</si>
  <si>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</si>
  <si>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</si>
  <si>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</si>
  <si>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</si>
  <si>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</si>
  <si>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</si>
  <si>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</si>
  <si>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</si>
  <si>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</si>
  <si>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</si>
  <si>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</si>
  <si>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</si>
  <si>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</si>
  <si>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</si>
  <si>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</si>
  <si>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</si>
  <si>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</si>
  <si>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</si>
  <si>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</si>
  <si>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</si>
  <si>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</si>
  <si>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</si>
  <si>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</si>
  <si>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</si>
  <si>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</si>
  <si>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</si>
  <si>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</si>
  <si>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</si>
  <si>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</si>
  <si>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</si>
  <si>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</si>
  <si>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</si>
  <si>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</si>
  <si>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</si>
  <si>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</si>
  <si>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</si>
  <si>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</si>
  <si>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</si>
  <si>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</si>
  <si>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</si>
  <si>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</si>
  <si>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</si>
  <si>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</si>
  <si>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</si>
  <si>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</si>
  <si>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</si>
  <si>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</si>
  <si>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</si>
  <si>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</si>
  <si>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</si>
  <si>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</si>
  <si>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</si>
  <si>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</si>
  <si>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</si>
  <si>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</si>
  <si>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</si>
  <si>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</si>
  <si>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</si>
  <si>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</si>
  <si>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</si>
  <si>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</si>
  <si>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</si>
  <si>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</si>
  <si>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</si>
  <si>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</si>
  <si>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</si>
  <si>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</si>
  <si>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</si>
  <si>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</si>
  <si>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</si>
  <si>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</si>
  <si>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</si>
  <si>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</si>
  <si>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</si>
  <si>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</si>
  <si>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</si>
  <si>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</si>
  <si>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</si>
  <si>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</si>
  <si>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</si>
  <si>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</si>
  <si>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</si>
  <si>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</si>
  <si>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</si>
  <si>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</si>
  <si>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</si>
  <si>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</si>
  <si>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</si>
  <si>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</si>
  <si>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</si>
  <si>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</si>
  <si>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</si>
  <si>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</si>
  <si>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</si>
  <si>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</si>
  <si>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</si>
  <si>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</si>
  <si>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</si>
  <si>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</si>
  <si>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</si>
  <si>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</si>
  <si>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</si>
  <si>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</si>
  <si>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</si>
  <si>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</si>
  <si>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</si>
  <si>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</si>
  <si>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</si>
  <si>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</si>
  <si>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</si>
  <si>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</si>
  <si>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</si>
  <si>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</si>
  <si>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</si>
  <si>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</si>
  <si>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</si>
  <si>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</si>
  <si>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</si>
  <si>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</si>
  <si>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</si>
  <si>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</si>
  <si>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</si>
  <si>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</si>
  <si>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</si>
  <si>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</si>
  <si>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</si>
  <si>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</si>
  <si>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</si>
  <si>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</si>
  <si>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</si>
  <si>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</si>
  <si>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</si>
  <si>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</si>
  <si>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</si>
  <si>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</si>
  <si>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</si>
  <si>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</si>
  <si>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</si>
  <si>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</si>
  <si>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</si>
  <si>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</si>
  <si>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</si>
  <si>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</si>
  <si>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</si>
  <si>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</si>
  <si>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</si>
  <si>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</si>
  <si>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</si>
  <si>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</si>
  <si>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</si>
  <si>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</si>
  <si>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</si>
  <si>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</si>
  <si>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</si>
  <si>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</si>
  <si>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</si>
  <si>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</si>
  <si>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</si>
  <si>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</si>
  <si>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</si>
  <si>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</si>
  <si>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</si>
  <si>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</si>
  <si>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</si>
  <si>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</si>
  <si>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</si>
  <si>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</si>
  <si>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</si>
  <si>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</si>
  <si>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</si>
  <si>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</si>
  <si>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</si>
  <si>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</si>
  <si>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</si>
  <si>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</si>
  <si>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</si>
  <si>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</si>
  <si>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</si>
  <si>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</si>
  <si>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</si>
  <si>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</si>
  <si>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</si>
  <si>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</si>
  <si>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</si>
  <si>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</si>
  <si>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</si>
  <si>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</si>
  <si>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</si>
  <si>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</si>
  <si>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</si>
  <si>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</si>
  <si>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</si>
  <si>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</si>
  <si>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</si>
  <si>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</si>
  <si>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</si>
  <si>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</si>
  <si>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</si>
  <si>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</si>
  <si>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</si>
  <si>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</si>
  <si>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</si>
  <si>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</si>
  <si>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</si>
  <si>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</si>
  <si>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</si>
  <si>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</si>
  <si>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</si>
  <si>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</si>
  <si>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</si>
  <si>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</si>
  <si>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</si>
  <si>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</si>
  <si>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</si>
  <si>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</si>
  <si>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</si>
  <si>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</si>
  <si>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</si>
  <si>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</si>
  <si>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</si>
  <si>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</si>
  <si>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</si>
  <si>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</si>
  <si>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</si>
  <si>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</si>
  <si>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</si>
  <si>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</si>
  <si>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</si>
  <si>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</si>
  <si>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</si>
  <si>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</si>
  <si>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</si>
  <si>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</si>
  <si>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</si>
  <si>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</si>
  <si>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</si>
  <si>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</si>
  <si>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</si>
  <si>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</si>
  <si>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</si>
  <si>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</si>
  <si>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</si>
  <si>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</si>
  <si>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</si>
  <si>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</si>
  <si>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</si>
  <si>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</si>
  <si>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</si>
  <si>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</si>
  <si>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</si>
  <si>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</si>
  <si>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</si>
  <si>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</si>
  <si>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</si>
  <si>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</si>
  <si>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</si>
  <si>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</si>
  <si>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</si>
  <si>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</si>
  <si>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</si>
  <si>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</si>
  <si>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</si>
  <si>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</si>
  <si>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</si>
  <si>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</si>
  <si>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</si>
  <si>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</si>
  <si>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</si>
  <si>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</si>
  <si>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</si>
  <si>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</si>
  <si>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</si>
  <si>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</si>
  <si>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</si>
  <si>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</si>
  <si>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</si>
  <si>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</si>
  <si>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</si>
  <si>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</si>
  <si>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</si>
  <si>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</si>
  <si>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</si>
  <si>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</si>
  <si>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</si>
  <si>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</si>
  <si>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</si>
  <si>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</si>
  <si>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</si>
  <si>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</si>
  <si>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</si>
  <si>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</si>
  <si>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</si>
  <si>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</si>
  <si>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</si>
  <si>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</si>
  <si>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</si>
  <si>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</si>
  <si>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</si>
  <si>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</si>
  <si>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</si>
  <si>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</si>
  <si>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</si>
  <si>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</si>
  <si>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</si>
  <si>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</si>
  <si>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</si>
  <si>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</si>
  <si>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</si>
  <si>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</si>
  <si>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</si>
  <si>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</si>
  <si>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</si>
  <si>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</si>
  <si>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</si>
  <si>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</si>
  <si>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</si>
  <si>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</si>
  <si>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</si>
  <si>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</si>
  <si>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</si>
  <si>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</si>
  <si>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</si>
  <si>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</si>
  <si>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</si>
  <si>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</si>
  <si>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</si>
  <si>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</si>
  <si>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</si>
  <si>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</si>
  <si>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</si>
  <si>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</si>
  <si>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</si>
  <si>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</si>
  <si>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</si>
  <si>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</si>
  <si>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</si>
  <si>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</si>
  <si>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</si>
  <si>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</si>
  <si>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</si>
  <si>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</si>
  <si>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</si>
  <si>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</si>
  <si>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</si>
  <si>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</si>
  <si>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</si>
  <si>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</si>
  <si>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</si>
  <si>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</si>
  <si>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</si>
  <si>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</si>
  <si>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</si>
  <si>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</si>
  <si>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</si>
  <si>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</si>
  <si>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</si>
  <si>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</si>
  <si>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</si>
  <si>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</si>
  <si>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</si>
  <si>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</si>
  <si>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</si>
  <si>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</si>
  <si>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</si>
  <si>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</si>
  <si>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</si>
  <si>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</si>
  <si>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</si>
  <si>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</si>
  <si>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</si>
  <si>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</si>
  <si>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</si>
  <si>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</si>
  <si>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</si>
  <si>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</si>
  <si>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</si>
  <si>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</si>
  <si>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</si>
  <si>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</si>
  <si>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</si>
  <si>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</si>
  <si>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</si>
  <si>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</si>
  <si>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</si>
  <si>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</si>
  <si>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</si>
  <si>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</si>
  <si>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</si>
  <si>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</si>
  <si>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</si>
  <si>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</si>
  <si>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</si>
  <si>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</si>
  <si>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</si>
  <si>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</si>
  <si>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</si>
  <si>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</si>
  <si>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</si>
  <si>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</si>
  <si>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</si>
  <si>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</si>
  <si>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</si>
  <si>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</si>
  <si>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</si>
  <si>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</si>
  <si>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</si>
  <si>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</si>
  <si>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</si>
  <si>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</si>
  <si>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</si>
  <si>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</si>
  <si>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</si>
  <si>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</si>
  <si>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</si>
  <si>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</si>
  <si>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</si>
  <si>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</si>
  <si>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</si>
  <si>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</si>
  <si>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</si>
  <si>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</si>
  <si>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</si>
  <si>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</si>
  <si>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</si>
  <si>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</si>
  <si>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</si>
  <si>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</si>
  <si>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</si>
  <si>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</si>
  <si>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</si>
  <si>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</si>
  <si>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</si>
  <si>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</si>
  <si>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</si>
  <si>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</si>
  <si>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</si>
  <si>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</si>
  <si>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</si>
  <si>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</si>
  <si>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</si>
  <si>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</si>
  <si>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</si>
  <si>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</si>
  <si>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</si>
  <si>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</si>
  <si>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</si>
  <si>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</si>
  <si>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</si>
  <si>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</si>
  <si>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</si>
  <si>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</si>
  <si>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</si>
  <si>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</si>
  <si>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</si>
  <si>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</si>
  <si>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</si>
  <si>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</si>
  <si>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</si>
  <si>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</si>
  <si>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</si>
  <si>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</si>
  <si>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</si>
  <si>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</si>
  <si>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</si>
  <si>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</si>
  <si>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</si>
  <si>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</si>
  <si>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</si>
  <si>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</si>
  <si>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</si>
  <si>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</si>
  <si>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</si>
  <si>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</si>
  <si>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</si>
  <si>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</si>
  <si>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</si>
  <si>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</si>
  <si>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</si>
  <si>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</si>
  <si>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</si>
  <si>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</si>
  <si>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</si>
  <si>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</si>
  <si>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</si>
  <si>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</si>
  <si>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</si>
  <si>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</si>
  <si>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</si>
  <si>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</si>
  <si>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</si>
  <si>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</si>
  <si>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</si>
  <si>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</si>
  <si>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</si>
  <si>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</si>
  <si>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</si>
  <si>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</si>
  <si>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</si>
  <si>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</si>
  <si>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</si>
  <si>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</si>
  <si>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</si>
  <si>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</si>
  <si>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</si>
  <si>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</si>
  <si>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</si>
  <si>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</si>
  <si>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</si>
  <si>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</si>
  <si>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</si>
  <si>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</si>
  <si>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</si>
  <si>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</si>
  <si>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</si>
  <si>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</si>
  <si>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</si>
  <si>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</si>
  <si>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</si>
  <si>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</si>
  <si>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</si>
  <si>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</si>
  <si>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</si>
  <si>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</si>
  <si>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</si>
  <si>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</si>
  <si>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</si>
  <si>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</si>
  <si>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</si>
  <si>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</si>
  <si>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</si>
  <si>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</si>
  <si>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</si>
  <si>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</si>
  <si>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</si>
  <si>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</si>
  <si>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</si>
  <si>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</si>
  <si>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</si>
  <si>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</si>
  <si>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</si>
  <si>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</si>
  <si>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</si>
  <si>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</si>
  <si>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</si>
  <si>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</si>
  <si>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</si>
  <si>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</si>
  <si>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</si>
  <si>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</si>
  <si>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</si>
  <si>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</si>
  <si>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</si>
  <si>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</si>
  <si>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</si>
  <si>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</si>
  <si>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</si>
  <si>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</si>
  <si>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</si>
  <si>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</si>
  <si>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</si>
  <si>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</si>
  <si>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</si>
  <si>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</si>
  <si>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</si>
  <si>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</si>
  <si>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</si>
  <si>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</si>
  <si>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</si>
  <si>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</si>
  <si>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</si>
  <si>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</si>
  <si>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</si>
  <si>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</si>
  <si>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</si>
  <si>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</si>
  <si>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</si>
  <si>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</si>
  <si>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</si>
  <si>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</si>
  <si>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</si>
  <si>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</si>
  <si>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</si>
  <si>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</si>
  <si>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</si>
  <si>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</si>
  <si>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</si>
  <si>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</si>
  <si>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</si>
  <si>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</si>
  <si>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</si>
  <si>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</si>
  <si>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</si>
  <si>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</si>
  <si>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</si>
  <si>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</si>
  <si>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</si>
  <si>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</si>
  <si>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</si>
  <si>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</si>
  <si>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</si>
  <si>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</si>
  <si>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</si>
  <si>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</si>
  <si>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</si>
  <si>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</si>
  <si>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</si>
  <si>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</si>
  <si>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</si>
  <si>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</si>
  <si>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</si>
  <si>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</si>
  <si>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</si>
  <si>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</si>
  <si>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</si>
  <si>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</si>
  <si>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</si>
  <si>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</si>
  <si>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</si>
  <si>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</si>
  <si>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</si>
  <si>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</si>
  <si>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</si>
  <si>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</si>
  <si>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</si>
  <si>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</si>
  <si>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</si>
  <si>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</si>
  <si>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</si>
  <si>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</si>
  <si>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</si>
  <si>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</si>
  <si>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</si>
  <si>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</si>
  <si>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</si>
  <si>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</si>
  <si>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</si>
  <si>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</si>
  <si>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</si>
  <si>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</si>
  <si>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</si>
  <si>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</si>
  <si>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</si>
  <si>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</si>
  <si>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</si>
  <si>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</si>
  <si>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</si>
  <si>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</si>
  <si>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</si>
  <si>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</si>
  <si>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</si>
  <si>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</si>
  <si>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</si>
  <si>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</si>
  <si>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</si>
  <si>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</si>
  <si>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</si>
  <si>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</si>
  <si>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</si>
  <si>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</si>
  <si>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</si>
  <si>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</si>
  <si>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</si>
  <si>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</si>
  <si>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</si>
  <si>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</si>
  <si>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</si>
  <si>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</si>
  <si>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</si>
  <si>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</si>
  <si>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</si>
  <si>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</si>
  <si>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</si>
  <si>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</si>
  <si>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</si>
  <si>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</si>
  <si>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</si>
  <si>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</si>
  <si>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</si>
  <si>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</si>
  <si>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</si>
  <si>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</si>
  <si>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</si>
  <si>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</si>
  <si>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</si>
  <si>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</si>
  <si>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</si>
  <si>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</si>
  <si>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</si>
  <si>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</si>
  <si>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</si>
  <si>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</si>
  <si>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</si>
  <si>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</si>
  <si>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</si>
  <si>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</si>
  <si>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</si>
  <si>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</si>
  <si>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</si>
  <si>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</si>
  <si>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</si>
  <si>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</si>
  <si>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</si>
  <si>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</si>
  <si>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</si>
  <si>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</si>
  <si>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</si>
  <si>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</si>
  <si>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</si>
  <si>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</si>
  <si>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</si>
  <si>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</si>
  <si>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</si>
  <si>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</si>
  <si>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</si>
  <si>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</si>
  <si>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</si>
  <si>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</si>
  <si>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</si>
  <si>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</si>
  <si>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</si>
  <si>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</si>
  <si>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</si>
  <si>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</si>
  <si>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</si>
  <si>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</si>
  <si>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</si>
  <si>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</si>
  <si>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</si>
  <si>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</si>
  <si>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</si>
  <si>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</si>
  <si>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</si>
  <si>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</si>
  <si>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</si>
  <si>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</si>
  <si>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</si>
  <si>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</si>
  <si>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</si>
  <si>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</si>
  <si>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</si>
  <si>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</si>
  <si>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</si>
  <si>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</si>
  <si>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</si>
  <si>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</si>
  <si>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</si>
  <si>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</si>
  <si>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</si>
  <si>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</si>
  <si>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</si>
  <si>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</si>
  <si>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</si>
  <si>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</si>
  <si>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</si>
  <si>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</si>
  <si>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</si>
  <si>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</si>
  <si>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</si>
  <si>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</si>
  <si>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</si>
  <si>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</si>
  <si>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</si>
  <si>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</si>
  <si>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</si>
  <si>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</si>
  <si>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</si>
  <si>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</si>
  <si>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</si>
  <si>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</si>
  <si>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</si>
  <si>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</si>
  <si>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</si>
  <si>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</si>
  <si>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</si>
  <si>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</si>
  <si>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</si>
  <si>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</si>
  <si>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</si>
  <si>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</si>
  <si>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</si>
  <si>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</si>
  <si>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</si>
  <si>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</si>
  <si>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</si>
  <si>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</si>
  <si>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</si>
  <si>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</si>
  <si>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</si>
  <si>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</si>
  <si>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</si>
  <si>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</si>
  <si>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</si>
  <si>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</si>
  <si>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</si>
  <si>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</si>
  <si>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</si>
  <si>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</si>
  <si>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</si>
  <si>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</si>
  <si>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</si>
  <si>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</si>
  <si>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</si>
  <si>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</si>
  <si>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</si>
  <si>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</si>
  <si>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</si>
  <si>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</si>
  <si>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</si>
  <si>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</si>
  <si>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</si>
  <si>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</si>
  <si>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</si>
  <si>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</si>
  <si>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</si>
  <si>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</si>
  <si>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</si>
  <si>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</si>
  <si>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</si>
  <si>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</si>
  <si>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</si>
  <si>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</si>
  <si>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</si>
  <si>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</si>
  <si>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</si>
  <si>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</si>
  <si>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</si>
  <si>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</si>
  <si>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</si>
  <si>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</si>
  <si>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</si>
  <si>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</si>
  <si>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</si>
  <si>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</si>
  <si>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</si>
  <si>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</si>
  <si>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</si>
  <si>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</si>
  <si>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</si>
  <si>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</si>
  <si>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</si>
  <si>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</si>
  <si>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</si>
  <si>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</si>
  <si>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</si>
  <si>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</si>
  <si>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</si>
  <si>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</si>
  <si>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</si>
  <si>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</si>
  <si>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</si>
  <si>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</si>
  <si>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</si>
  <si>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</si>
  <si>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</si>
  <si>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</si>
  <si>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</si>
  <si>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</si>
  <si>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</si>
  <si>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</si>
  <si>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</si>
  <si>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</si>
  <si>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</si>
  <si>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</si>
  <si>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</si>
  <si>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</si>
  <si>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</si>
  <si>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</si>
  <si>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</si>
  <si>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</si>
  <si>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</si>
  <si>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</si>
  <si>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</si>
  <si>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</si>
  <si>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</si>
  <si>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</si>
  <si>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</si>
  <si>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</si>
  <si>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</si>
  <si>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</si>
  <si>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</si>
  <si>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</si>
  <si>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</si>
  <si>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</si>
  <si>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</si>
  <si>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</si>
  <si>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</si>
  <si>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</si>
  <si>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</si>
  <si>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</si>
  <si>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</si>
  <si>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</si>
  <si>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</si>
  <si>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</si>
  <si>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</si>
  <si>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</si>
  <si>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</si>
  <si>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</si>
  <si>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</si>
  <si>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</si>
  <si>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</si>
  <si>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</si>
  <si>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</si>
  <si>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</si>
  <si>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</si>
  <si>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</si>
  <si>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</si>
  <si>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</si>
  <si>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</si>
  <si>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</si>
  <si>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</si>
  <si>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</si>
  <si>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</si>
  <si>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</si>
  <si>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</si>
  <si>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</si>
  <si>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</si>
  <si>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</si>
  <si>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</si>
  <si>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</si>
  <si>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</si>
  <si>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</si>
  <si>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</si>
  <si>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</si>
  <si>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</si>
  <si>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</si>
  <si>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</si>
  <si>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</si>
  <si>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</si>
  <si>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</si>
  <si>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</si>
  <si>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</si>
  <si>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</si>
  <si>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</si>
  <si>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</si>
  <si>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</si>
  <si>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</si>
  <si>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</si>
  <si>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</si>
  <si>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</si>
  <si>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</si>
  <si>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</si>
  <si>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</si>
  <si>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</si>
  <si>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</si>
  <si>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</si>
  <si>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</si>
  <si>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</si>
  <si>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</si>
  <si>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</si>
  <si>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</si>
  <si>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</si>
  <si>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</si>
  <si>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</si>
  <si>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</si>
  <si>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</si>
  <si>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</si>
  <si>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</si>
  <si>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</si>
  <si>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</si>
  <si>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</si>
  <si>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</si>
  <si>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</si>
  <si>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</si>
  <si>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</si>
  <si>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</si>
  <si>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</si>
  <si>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</si>
  <si>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</si>
  <si>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</si>
  <si>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</si>
  <si>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</si>
  <si>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</si>
  <si>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</si>
  <si>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</si>
  <si>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</si>
  <si>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</si>
  <si>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</si>
  <si>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</si>
  <si>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</si>
  <si>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</si>
  <si>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</si>
  <si>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</si>
  <si>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</si>
  <si>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</si>
  <si>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</si>
  <si>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</si>
  <si>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</si>
  <si>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</si>
  <si>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</si>
  <si>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</si>
  <si>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</si>
  <si>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</si>
  <si>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</si>
  <si>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</si>
  <si>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</si>
  <si>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</si>
  <si>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</si>
  <si>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</si>
  <si>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</si>
  <si>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</si>
  <si>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</si>
  <si>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</si>
  <si>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</si>
  <si>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</si>
  <si>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</si>
  <si>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</si>
  <si>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</si>
  <si>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</si>
  <si>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</si>
  <si>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</si>
  <si>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</si>
  <si>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</si>
  <si>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</si>
  <si>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</si>
  <si>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</si>
  <si>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</si>
  <si>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</si>
  <si>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</si>
  <si>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</si>
  <si>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</si>
  <si>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</si>
  <si>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</si>
  <si>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</si>
  <si>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</si>
  <si>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</si>
  <si>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</si>
  <si>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</si>
  <si>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</si>
  <si>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</si>
  <si>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</si>
  <si>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</si>
  <si>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</si>
  <si>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</si>
  <si>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</si>
  <si>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</si>
  <si>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</si>
  <si>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</si>
  <si>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</si>
  <si>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</si>
  <si>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</si>
  <si>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</si>
  <si>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</si>
  <si>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</si>
  <si>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</si>
  <si>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</si>
  <si>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</si>
  <si>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</si>
  <si>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</si>
  <si>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</si>
  <si>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</si>
  <si>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</si>
  <si>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</si>
  <si>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</si>
  <si>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</si>
  <si>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</si>
  <si>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</si>
  <si>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</si>
  <si>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</si>
  <si>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</si>
  <si>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</si>
  <si>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</si>
  <si>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</si>
  <si>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</si>
  <si>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</si>
  <si>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</si>
  <si>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</si>
  <si>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</si>
  <si>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</si>
  <si>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</si>
  <si>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</si>
  <si>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</si>
  <si>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</si>
  <si>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</si>
  <si>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</si>
  <si>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</si>
  <si>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</si>
  <si>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</si>
  <si>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</si>
  <si>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</si>
  <si>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</si>
  <si>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</si>
  <si>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</si>
  <si>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</si>
  <si>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</si>
  <si>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</si>
  <si>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</si>
  <si>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</si>
  <si>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</si>
  <si>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</si>
  <si>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</si>
  <si>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</si>
  <si>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</si>
  <si>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</si>
  <si>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</si>
  <si>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</si>
  <si>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</si>
  <si>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</si>
  <si>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</si>
  <si>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</si>
  <si>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</si>
  <si>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</si>
  <si>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</si>
  <si>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</si>
  <si>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</si>
  <si>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</si>
  <si>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</si>
  <si>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</si>
  <si>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</si>
  <si>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</si>
  <si>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</si>
  <si>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</si>
  <si>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</si>
  <si>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</si>
  <si>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</si>
  <si>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</si>
  <si>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</si>
  <si>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</si>
  <si>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</si>
  <si>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</si>
  <si>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</si>
  <si>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</si>
  <si>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</si>
  <si>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</si>
  <si>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</si>
  <si>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</si>
  <si>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</si>
  <si>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</si>
  <si>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</si>
  <si>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</si>
  <si>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</si>
  <si>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</si>
  <si>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</si>
  <si>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</si>
  <si>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</si>
  <si>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</si>
  <si>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</si>
  <si>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</si>
  <si>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</si>
  <si>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</si>
  <si>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</si>
  <si>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</si>
  <si>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</si>
  <si>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</si>
  <si>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</si>
  <si>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</si>
  <si>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</si>
  <si>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</si>
  <si>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</si>
  <si>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</si>
  <si>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</si>
  <si>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</si>
  <si>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</si>
  <si>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</si>
  <si>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</si>
  <si>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</si>
  <si>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</si>
  <si>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</si>
  <si>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</si>
  <si>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</si>
  <si>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</si>
  <si>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</si>
  <si>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</si>
  <si>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</si>
  <si>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</si>
  <si>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</si>
  <si>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</si>
  <si>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</si>
  <si>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</si>
  <si>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</si>
  <si>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</si>
  <si>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</si>
  <si>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</si>
  <si>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</si>
  <si>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</si>
  <si>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</si>
  <si>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</si>
  <si>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</si>
  <si>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</si>
  <si>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</si>
  <si>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</si>
  <si>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</si>
  <si>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</si>
  <si>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</si>
  <si>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</si>
  <si>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</si>
  <si>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</si>
  <si>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</si>
  <si>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</si>
  <si>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</si>
  <si>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</si>
  <si>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</si>
  <si>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</si>
  <si>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</si>
  <si>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</si>
  <si>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</si>
  <si>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</si>
  <si>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</si>
  <si>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</si>
  <si>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</si>
  <si>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</si>
  <si>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</si>
  <si>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</si>
  <si>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</si>
  <si>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</si>
  <si>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</si>
  <si>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</si>
  <si>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</si>
  <si>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</si>
  <si>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</si>
  <si>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</si>
  <si>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</si>
  <si>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</si>
  <si>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</si>
  <si>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</si>
  <si>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</si>
  <si>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</si>
  <si>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</si>
  <si>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</si>
  <si>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</si>
  <si>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</si>
  <si>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</si>
  <si>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</si>
  <si>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</si>
  <si>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</si>
  <si>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</si>
  <si>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</si>
  <si>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</si>
  <si>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</si>
  <si>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</si>
  <si>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</si>
  <si>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</si>
  <si>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</si>
  <si>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</si>
  <si>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</si>
  <si>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</si>
  <si>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</si>
  <si>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</si>
  <si>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</si>
  <si>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</si>
  <si>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</si>
  <si>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</si>
  <si>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</si>
  <si>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</si>
  <si>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</si>
  <si>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</si>
  <si>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</si>
  <si>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</si>
  <si>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</si>
  <si>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</si>
  <si>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</si>
  <si>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</si>
  <si>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</si>
  <si>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</si>
  <si>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</si>
  <si>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</si>
  <si>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</si>
  <si>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</si>
  <si>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</si>
  <si>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</si>
  <si>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</si>
  <si>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</si>
  <si>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</si>
  <si>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</si>
  <si>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</si>
  <si>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</si>
  <si>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</si>
  <si>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</si>
  <si>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</si>
  <si>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</si>
  <si>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</si>
  <si>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</si>
  <si>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</si>
  <si>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</si>
  <si>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</si>
  <si>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</si>
  <si>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</si>
  <si>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</si>
  <si>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</si>
  <si>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</si>
  <si>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</si>
  <si>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</si>
  <si>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</si>
  <si>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</si>
  <si>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</si>
  <si>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</si>
  <si>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</si>
  <si>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</si>
  <si>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</si>
  <si>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</si>
  <si>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</si>
  <si>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</si>
  <si>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</si>
  <si>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</si>
  <si>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</si>
  <si>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</si>
  <si>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</si>
  <si>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</si>
  <si>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</si>
  <si>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</si>
  <si>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</si>
  <si>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</si>
  <si>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</si>
  <si>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</si>
  <si>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</si>
  <si>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</si>
  <si>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</si>
  <si>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</si>
  <si>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</si>
  <si>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</si>
  <si>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</si>
  <si>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</si>
  <si>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</si>
  <si>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</si>
  <si>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</si>
  <si>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</si>
  <si>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</si>
  <si>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</si>
  <si>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</si>
  <si>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</si>
  <si>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</si>
  <si>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</si>
  <si>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</si>
  <si>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</si>
  <si>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</si>
  <si>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</si>
  <si>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</si>
  <si>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</si>
  <si>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</si>
  <si>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</si>
  <si>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</si>
  <si>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</si>
  <si>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</si>
  <si>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</si>
  <si>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</si>
  <si>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</si>
  <si>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</si>
  <si>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</si>
  <si>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</si>
  <si>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</si>
  <si>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</si>
  <si>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</si>
  <si>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</si>
  <si>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</si>
  <si>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</si>
  <si>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</si>
  <si>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</si>
  <si>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</si>
  <si>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</si>
  <si>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</si>
  <si>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</si>
  <si>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</si>
  <si>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</si>
  <si>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</si>
  <si>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</si>
  <si>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</si>
  <si>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</si>
  <si>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</si>
  <si>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</si>
  <si>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</si>
  <si>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</si>
  <si>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</si>
  <si>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</si>
  <si>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</si>
  <si>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</si>
  <si>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</si>
  <si>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</si>
  <si>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</si>
  <si>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</si>
  <si>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</si>
  <si>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</si>
  <si>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</si>
  <si>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</si>
  <si>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</si>
  <si>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</si>
  <si>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</si>
  <si>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</si>
  <si>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</si>
  <si>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</si>
  <si>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</si>
  <si>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</si>
  <si>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</si>
  <si>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</si>
  <si>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</si>
  <si>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</si>
  <si>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</si>
  <si>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</si>
  <si>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</si>
  <si>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</si>
  <si>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</si>
  <si>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</si>
  <si>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</si>
  <si>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</si>
  <si>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</si>
  <si>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</si>
  <si>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</si>
  <si>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</si>
  <si>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</si>
  <si>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</si>
  <si>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</si>
  <si>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</si>
  <si>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</si>
  <si>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</si>
  <si>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</si>
  <si>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</si>
  <si>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</si>
  <si>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</si>
  <si>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</si>
  <si>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</si>
  <si>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</si>
  <si>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</si>
  <si>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</si>
  <si>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</si>
  <si>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</si>
  <si>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</si>
  <si>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</si>
  <si>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</si>
  <si>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</si>
  <si>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</si>
  <si>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</si>
  <si>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</si>
  <si>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</si>
  <si>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</si>
  <si>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</si>
  <si>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</si>
  <si>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</si>
  <si>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</si>
  <si>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</si>
  <si>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</si>
  <si>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</si>
  <si>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</si>
  <si>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</si>
  <si>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</si>
  <si>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</si>
  <si>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</si>
  <si>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</si>
  <si>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</si>
  <si>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</si>
  <si>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</si>
  <si>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</si>
  <si>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</si>
  <si>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</si>
  <si>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</si>
  <si>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</si>
  <si>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</si>
  <si>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</si>
  <si>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</si>
  <si>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</si>
  <si>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</si>
  <si>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</si>
  <si>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</si>
  <si>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</si>
  <si>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</si>
  <si>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</si>
  <si>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</si>
  <si>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</si>
  <si>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</si>
  <si>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</si>
  <si>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</si>
  <si>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</si>
  <si>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</si>
  <si>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</si>
  <si>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</si>
  <si>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</si>
  <si>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</si>
  <si>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</si>
  <si>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</si>
  <si>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</si>
  <si>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</si>
  <si>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</si>
  <si>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</si>
  <si>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</si>
  <si>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</si>
  <si>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</si>
  <si>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</si>
  <si>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</si>
  <si>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</si>
  <si>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</si>
  <si>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</si>
  <si>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</si>
  <si>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</si>
  <si>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</si>
  <si>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</si>
  <si>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</si>
  <si>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</si>
  <si>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</si>
  <si>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</si>
  <si>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</si>
  <si>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</si>
  <si>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</si>
  <si>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</si>
  <si>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</si>
  <si>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</si>
  <si>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</si>
  <si>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</si>
  <si>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</si>
  <si>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</si>
  <si>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</si>
  <si>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</si>
  <si>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</si>
  <si>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</si>
  <si>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</si>
  <si>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</si>
  <si>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</si>
  <si>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</si>
  <si>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</si>
  <si>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</si>
  <si>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</si>
  <si>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</si>
  <si>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</si>
  <si>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</si>
  <si>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</si>
  <si>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</si>
  <si>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</si>
  <si>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</si>
  <si>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</si>
  <si>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</si>
  <si>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</si>
  <si>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</si>
  <si>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</si>
  <si>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</si>
  <si>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</si>
  <si>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</si>
  <si>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</si>
  <si>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</si>
  <si>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</si>
  <si>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</si>
  <si>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</si>
  <si>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</si>
  <si>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</si>
  <si>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</si>
  <si>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</si>
  <si>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</si>
  <si>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</si>
  <si>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</si>
  <si>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</si>
  <si>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</si>
  <si>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</si>
  <si>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</si>
  <si>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</si>
  <si>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</si>
  <si>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</si>
  <si>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</si>
  <si>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</si>
  <si>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</si>
  <si>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</si>
  <si>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</si>
  <si>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</si>
  <si>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</si>
  <si>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</si>
  <si>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</si>
  <si>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</si>
  <si>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</si>
  <si>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</si>
  <si>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</si>
  <si>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</si>
  <si>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</si>
  <si>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</si>
  <si>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</si>
  <si>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</si>
  <si>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</si>
  <si>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</si>
  <si>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</si>
  <si>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</si>
  <si>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</si>
  <si>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</si>
  <si>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</si>
  <si>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</si>
  <si>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</si>
  <si>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</si>
  <si>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</si>
  <si>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</si>
  <si>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</si>
  <si>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</si>
  <si>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</si>
  <si>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</si>
  <si>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</si>
  <si>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</si>
  <si>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</si>
  <si>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</si>
  <si>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</si>
  <si>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</si>
  <si>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</si>
  <si>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</si>
  <si>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</si>
  <si>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</si>
  <si>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</si>
  <si>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</si>
  <si>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</si>
  <si>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</si>
  <si>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</si>
  <si>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</si>
  <si>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</si>
  <si>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</si>
  <si>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</si>
  <si>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</si>
  <si>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</si>
  <si>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</si>
  <si>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</si>
  <si>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</si>
  <si>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</si>
  <si>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</si>
  <si>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</si>
  <si>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</si>
  <si>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</si>
  <si>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</si>
  <si>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</si>
  <si>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</si>
  <si>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</si>
  <si>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</si>
  <si>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</si>
  <si>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</si>
  <si>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</si>
  <si>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</si>
  <si>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</si>
  <si>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</si>
  <si>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</si>
  <si>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</si>
  <si>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</si>
  <si>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</si>
  <si>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</si>
  <si>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</si>
  <si>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</si>
  <si>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</si>
  <si>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</si>
  <si>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</si>
  <si>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</si>
  <si>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</si>
  <si>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</si>
  <si>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</si>
  <si>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</si>
  <si>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</si>
  <si>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</si>
  <si>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</si>
  <si>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</si>
  <si>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</si>
  <si>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</si>
  <si>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</si>
  <si>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</si>
  <si>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</si>
  <si>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</si>
  <si>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</si>
  <si>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</si>
  <si>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</si>
  <si>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</si>
  <si>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</si>
  <si>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</si>
  <si>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</si>
  <si>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</si>
  <si>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</si>
  <si>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</si>
  <si>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</si>
  <si>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</si>
  <si>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</si>
  <si>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</si>
  <si>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</si>
  <si>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</si>
  <si>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</si>
  <si>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</si>
  <si>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</si>
  <si>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</si>
  <si>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</si>
  <si>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</si>
  <si>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</si>
  <si>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</si>
  <si>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</si>
  <si>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</si>
  <si>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</si>
  <si>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</si>
  <si>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</si>
  <si>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</si>
  <si>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</si>
  <si>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</si>
  <si>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</si>
  <si>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</si>
  <si>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</si>
  <si>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</si>
  <si>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</si>
  <si>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</si>
  <si>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</si>
  <si>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</si>
  <si>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</si>
  <si>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</si>
  <si>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</si>
  <si>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</si>
  <si>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</si>
  <si>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</si>
  <si>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</si>
  <si>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</si>
  <si>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</si>
  <si>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</si>
  <si>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</si>
  <si>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</si>
  <si>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</si>
  <si>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</si>
  <si>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</si>
  <si>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</si>
  <si>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</si>
  <si>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</si>
  <si>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</si>
  <si>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</si>
  <si>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</si>
  <si>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</si>
  <si>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</si>
  <si>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</si>
  <si>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</si>
  <si>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</si>
  <si>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</si>
  <si>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</si>
  <si>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</si>
  <si>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</si>
  <si>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</si>
  <si>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</si>
  <si>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</si>
  <si>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</si>
  <si>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</si>
  <si>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</si>
  <si>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</si>
  <si>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</si>
  <si>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</si>
  <si>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</si>
  <si>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</si>
  <si>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</si>
  <si>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</si>
  <si>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</si>
  <si>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</si>
  <si>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</si>
  <si>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</si>
  <si>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</si>
  <si>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</si>
  <si>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</si>
  <si>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</si>
  <si>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</si>
  <si>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</si>
  <si>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</si>
  <si>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</si>
  <si>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</si>
  <si>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</si>
  <si>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</si>
  <si>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</si>
  <si>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</si>
  <si>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</si>
  <si>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</si>
  <si>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</si>
  <si>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</si>
  <si>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</si>
  <si>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</si>
  <si>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</si>
  <si>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</si>
  <si>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</si>
  <si>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</si>
  <si>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</si>
  <si>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</si>
  <si>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</si>
  <si>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</si>
  <si>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</si>
  <si>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</si>
  <si>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</si>
  <si>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</si>
  <si>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</si>
  <si>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</si>
  <si>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</si>
  <si>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</si>
  <si>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</si>
  <si>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</si>
  <si>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</si>
  <si>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</si>
  <si>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</si>
  <si>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</si>
  <si>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</si>
  <si>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</si>
  <si>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</si>
  <si>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</si>
  <si>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</si>
  <si>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</si>
  <si>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</si>
  <si>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</si>
  <si>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</si>
  <si>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</si>
  <si>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</si>
  <si>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</si>
  <si>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</si>
  <si>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</si>
  <si>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</si>
  <si>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</si>
  <si>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</si>
  <si>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</si>
  <si>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</si>
  <si>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</si>
  <si>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</si>
  <si>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</si>
  <si>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</si>
  <si>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</si>
  <si>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</si>
  <si>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</si>
  <si>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</si>
  <si>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</si>
  <si>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</si>
  <si>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</si>
  <si>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</si>
  <si>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</si>
  <si>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</si>
  <si>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</si>
  <si>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</si>
  <si>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</si>
  <si>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</si>
  <si>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</si>
  <si>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</si>
  <si>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</si>
  <si>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</si>
  <si>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</si>
  <si>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</si>
  <si>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</si>
  <si>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</si>
  <si>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</si>
  <si>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</si>
  <si>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</si>
  <si>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</si>
  <si>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</si>
  <si>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</si>
  <si>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</si>
  <si>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</si>
  <si>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</si>
  <si>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</si>
  <si>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</si>
  <si>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</si>
  <si>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</si>
  <si>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</si>
  <si>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</si>
  <si>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</si>
  <si>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</si>
  <si>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</si>
  <si>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</si>
  <si>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</si>
  <si>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</si>
  <si>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</si>
  <si>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</si>
  <si>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</si>
  <si>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</si>
  <si>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</si>
  <si>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</si>
  <si>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</si>
  <si>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</si>
  <si>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</si>
  <si>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</si>
  <si>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</si>
  <si>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</si>
  <si>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</si>
  <si>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</si>
  <si>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</si>
  <si>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</si>
  <si>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</si>
  <si>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</si>
  <si>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</si>
  <si>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</si>
  <si>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</si>
  <si>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</si>
  <si>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</si>
  <si>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</si>
  <si>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</si>
  <si>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</si>
  <si>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</si>
  <si>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</si>
  <si>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</si>
  <si>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</si>
  <si>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</si>
  <si>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</si>
  <si>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</si>
  <si>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</si>
  <si>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</si>
  <si>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</si>
  <si>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</si>
  <si>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</si>
  <si>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</si>
  <si>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</si>
  <si>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</si>
  <si>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</si>
  <si>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</si>
  <si>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</si>
  <si>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</si>
  <si>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</si>
  <si>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</si>
  <si>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</si>
  <si>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</si>
  <si>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</si>
  <si>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</si>
  <si>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</si>
  <si>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</si>
  <si>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</si>
  <si>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</si>
  <si>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</si>
  <si>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</si>
  <si>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</si>
  <si>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</si>
  <si>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</si>
  <si>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</si>
  <si>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</si>
  <si>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</si>
  <si>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</si>
  <si>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</si>
  <si>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</si>
  <si>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</si>
  <si>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</si>
  <si>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</si>
  <si>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</si>
  <si>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</si>
  <si>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</si>
  <si>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</si>
  <si>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</si>
  <si>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</si>
  <si>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</si>
  <si>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</si>
  <si>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</si>
  <si>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</si>
  <si>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</si>
  <si>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</si>
  <si>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</si>
  <si>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</si>
  <si>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</si>
  <si>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</si>
  <si>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</si>
  <si>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</si>
  <si>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</si>
  <si>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</si>
  <si>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</si>
  <si>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</si>
  <si>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</si>
  <si>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</si>
  <si>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</si>
  <si>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</si>
  <si>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</si>
  <si>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</si>
  <si>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</si>
  <si>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</si>
  <si>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</si>
  <si>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</si>
  <si>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</si>
  <si>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</si>
  <si>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</si>
  <si>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</si>
  <si>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</si>
  <si>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</si>
  <si>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</si>
  <si>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</si>
  <si>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</si>
  <si>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</si>
  <si>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</si>
  <si>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</si>
  <si>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</si>
  <si>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</si>
  <si>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</si>
  <si>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</si>
  <si>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</si>
  <si>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</si>
  <si>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</si>
  <si>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</si>
  <si>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</si>
  <si>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</si>
  <si>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</si>
  <si>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</si>
  <si>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</si>
  <si>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</si>
  <si>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</si>
  <si>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</si>
  <si>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</si>
  <si>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</si>
  <si>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</si>
  <si>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</si>
  <si>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</si>
  <si>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</si>
  <si>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</si>
  <si>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</si>
  <si>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</si>
  <si>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</si>
  <si>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</si>
  <si>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</si>
  <si>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</si>
  <si>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</si>
  <si>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</si>
  <si>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</si>
  <si>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</si>
  <si>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</si>
  <si>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</si>
  <si>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</si>
  <si>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</si>
  <si>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</si>
  <si>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</si>
  <si>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</si>
  <si>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</si>
  <si>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</si>
  <si>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</si>
  <si>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</si>
  <si>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</si>
  <si>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</si>
  <si>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</si>
  <si>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</si>
  <si>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</si>
  <si>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</si>
  <si>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</si>
  <si>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</si>
  <si>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</si>
  <si>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</si>
  <si>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</si>
  <si>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</si>
  <si>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</si>
  <si>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</si>
  <si>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</si>
  <si>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</si>
  <si>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</si>
  <si>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</si>
  <si>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</si>
  <si>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</si>
  <si>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</si>
  <si>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</si>
  <si>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</si>
  <si>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</si>
  <si>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</si>
  <si>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</si>
  <si>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</si>
  <si>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</si>
  <si>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</si>
  <si>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</si>
  <si>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</si>
  <si>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</si>
  <si>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</si>
  <si>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</si>
  <si>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</si>
  <si>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</si>
  <si>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</si>
  <si>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</si>
  <si>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</si>
  <si>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</si>
  <si>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</si>
  <si>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</si>
  <si>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</si>
  <si>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</si>
  <si>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</si>
  <si>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</si>
  <si>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</si>
  <si>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</si>
  <si>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</si>
  <si>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</si>
  <si>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</si>
  <si>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</si>
  <si>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</si>
  <si>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</si>
  <si>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</si>
  <si>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</si>
  <si>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</si>
  <si>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</si>
  <si>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</si>
  <si>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</si>
  <si>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</si>
  <si>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</si>
  <si>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</si>
  <si>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</si>
  <si>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</si>
  <si>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</si>
  <si>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</si>
  <si>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</si>
  <si>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</si>
  <si>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</si>
  <si>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</si>
  <si>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</si>
  <si>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</si>
  <si>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</si>
  <si>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</si>
  <si>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</si>
  <si>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</si>
  <si>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</si>
  <si>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</si>
  <si>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</si>
  <si>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</si>
  <si>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</si>
  <si>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</si>
  <si>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</si>
  <si>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</si>
  <si>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</si>
  <si>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</si>
  <si>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</si>
  <si>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</si>
  <si>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</si>
  <si>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</si>
  <si>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</si>
  <si>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</si>
  <si>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</si>
  <si>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</si>
  <si>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</si>
  <si>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</si>
  <si>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</si>
  <si>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</si>
  <si>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</si>
  <si>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</si>
  <si>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</si>
  <si>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</si>
  <si>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</si>
  <si>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</si>
  <si>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</si>
  <si>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</si>
  <si>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</si>
  <si>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</si>
  <si>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</si>
  <si>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</si>
  <si>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</si>
  <si>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</si>
  <si>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</si>
  <si>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</si>
  <si>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</si>
  <si>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</si>
  <si>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</si>
  <si>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</si>
  <si>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</si>
  <si>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</si>
  <si>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</si>
  <si>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</si>
  <si>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</si>
  <si>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</si>
  <si>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</si>
  <si>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</si>
  <si>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</si>
  <si>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</si>
  <si>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</si>
  <si>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</si>
  <si>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</si>
  <si>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</si>
  <si>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</si>
  <si>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</si>
  <si>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</si>
  <si>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</si>
  <si>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</si>
  <si>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</si>
  <si>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</si>
  <si>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</si>
  <si>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</si>
  <si>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</si>
  <si>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</si>
  <si>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</si>
  <si>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</si>
  <si>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</si>
  <si>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</si>
  <si>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</si>
  <si>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</si>
  <si>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</si>
  <si>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</si>
  <si>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</si>
  <si>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</si>
  <si>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</si>
  <si>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</si>
  <si>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</si>
  <si>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</si>
  <si>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</si>
  <si>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</si>
  <si>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</si>
  <si>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</si>
  <si>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</si>
  <si>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</si>
  <si>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</si>
  <si>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</si>
  <si>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</si>
  <si>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</si>
  <si>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</si>
  <si>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</si>
  <si>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</si>
  <si>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</si>
  <si>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</si>
  <si>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</si>
  <si>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</si>
  <si>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</si>
  <si>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</si>
  <si>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</si>
  <si>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</si>
  <si>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</si>
  <si>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</si>
  <si>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</si>
  <si>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</si>
  <si>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</si>
  <si>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</si>
  <si>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</si>
  <si>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</si>
  <si>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</si>
  <si>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</si>
  <si>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</si>
  <si>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</si>
  <si>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</si>
  <si>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</si>
  <si>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</si>
  <si>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</si>
  <si>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</si>
  <si>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</si>
  <si>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</si>
  <si>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</si>
  <si>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</si>
  <si>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</si>
  <si>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</si>
  <si>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</si>
  <si>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</si>
  <si>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</si>
  <si>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</si>
  <si>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</si>
  <si>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</si>
  <si>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</si>
  <si>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</si>
  <si>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</si>
  <si>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</si>
  <si>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</si>
  <si>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</si>
  <si>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</si>
  <si>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</si>
  <si>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</si>
  <si>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</si>
  <si>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</si>
  <si>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</si>
  <si>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</si>
  <si>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</si>
  <si>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</si>
  <si>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</si>
  <si>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</si>
  <si>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</si>
  <si>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</si>
  <si>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</si>
  <si>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</si>
  <si>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</si>
  <si>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</si>
  <si>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</si>
  <si>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</si>
  <si>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</si>
  <si>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</si>
  <si>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</si>
  <si>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</si>
  <si>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</si>
  <si>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</si>
  <si>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</si>
  <si>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</si>
  <si>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</si>
  <si>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</si>
  <si>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</si>
  <si>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</si>
  <si>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</si>
  <si>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</si>
  <si>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</si>
  <si>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</si>
  <si>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</si>
  <si>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</si>
  <si>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</si>
  <si>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</si>
  <si>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</si>
  <si>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</si>
  <si>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</si>
  <si>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</si>
  <si>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</si>
  <si>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</si>
  <si>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</si>
  <si>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</si>
  <si>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</si>
  <si>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</si>
  <si>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</si>
  <si>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</si>
  <si>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</si>
  <si>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</si>
  <si>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</si>
  <si>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</si>
  <si>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</si>
  <si>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</si>
  <si>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</si>
  <si>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</si>
  <si>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</si>
  <si>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</si>
  <si>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</si>
  <si>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</si>
  <si>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</si>
  <si>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</si>
  <si>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</si>
  <si>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</si>
  <si>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</si>
  <si>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</si>
  <si>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</si>
  <si>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</si>
  <si>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</si>
  <si>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</si>
  <si>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</si>
  <si>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</si>
  <si>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</si>
  <si>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</si>
  <si>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</si>
  <si>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</si>
  <si>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</si>
  <si>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</si>
  <si>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</si>
  <si>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</si>
  <si>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</si>
  <si>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</si>
  <si>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</si>
  <si>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</si>
  <si>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</si>
  <si>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</si>
  <si>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</si>
  <si>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</si>
  <si>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</si>
  <si>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</si>
  <si>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</si>
  <si>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</si>
  <si>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</si>
  <si>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</si>
  <si>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</si>
  <si>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</si>
  <si>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</si>
  <si>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</si>
  <si>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</si>
  <si>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</si>
  <si>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</si>
  <si>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</si>
  <si>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</si>
  <si>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</si>
  <si>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</si>
  <si>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</si>
  <si>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</si>
  <si>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</si>
  <si>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</si>
  <si>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</si>
  <si>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</si>
  <si>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</si>
  <si>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</si>
  <si>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</si>
  <si>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</si>
  <si>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</si>
  <si>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</si>
  <si>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</si>
  <si>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</si>
  <si>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</si>
  <si>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</si>
  <si>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</si>
  <si>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</si>
  <si>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</si>
  <si>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</si>
  <si>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</si>
  <si>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</si>
  <si>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</si>
  <si>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</si>
  <si>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</si>
  <si>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</si>
  <si>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</si>
  <si>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</si>
  <si>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</si>
  <si>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</si>
  <si>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</si>
  <si>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</si>
  <si>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</si>
  <si>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</si>
  <si>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</si>
  <si>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</si>
  <si>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</si>
  <si>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</si>
  <si>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</si>
  <si>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</si>
  <si>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</si>
  <si>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</si>
  <si>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</si>
  <si>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</si>
  <si>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</si>
  <si>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</si>
  <si>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</si>
  <si>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</si>
  <si>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</si>
  <si>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</si>
  <si>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</si>
  <si>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</si>
  <si>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</si>
  <si>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</si>
  <si>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</si>
  <si>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</si>
  <si>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</si>
  <si>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</si>
  <si>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</si>
  <si>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</si>
  <si>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</si>
  <si>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</si>
  <si>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</si>
  <si>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</si>
  <si>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</si>
  <si>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</si>
  <si>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</si>
  <si>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</si>
  <si>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</si>
  <si>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</si>
  <si>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</si>
  <si>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</si>
  <si>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</si>
  <si>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</si>
  <si>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</si>
  <si>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</si>
  <si>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</si>
  <si>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</si>
  <si>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</si>
  <si>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</si>
  <si>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</si>
  <si>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</si>
  <si>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</si>
  <si>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</si>
  <si>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</si>
  <si>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</si>
  <si>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</si>
  <si>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</si>
  <si>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</si>
  <si>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</si>
  <si>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</si>
  <si>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</si>
  <si>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</si>
  <si>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</si>
  <si>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</si>
  <si>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</si>
  <si>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</si>
  <si>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</si>
  <si>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</si>
  <si>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</si>
  <si>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</si>
  <si>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</si>
  <si>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</si>
  <si>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</si>
  <si>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</si>
  <si>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</si>
  <si>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</si>
  <si>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</si>
  <si>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</si>
  <si>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</si>
  <si>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</si>
  <si>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</si>
  <si>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</si>
  <si>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</si>
  <si>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</si>
  <si>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</si>
  <si>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</si>
  <si>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</si>
  <si>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</si>
  <si>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</si>
  <si>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</si>
  <si>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</si>
  <si>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</si>
  <si>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</si>
  <si>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</si>
  <si>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</si>
  <si>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</si>
  <si>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</si>
  <si>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</si>
  <si>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</si>
  <si>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</si>
  <si>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</si>
  <si>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</si>
  <si>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</si>
  <si>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</si>
  <si>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</si>
  <si>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</si>
  <si>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</si>
  <si>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</si>
  <si>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</si>
  <si>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</si>
  <si>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</si>
  <si>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</si>
  <si>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</si>
  <si>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</si>
  <si>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</si>
  <si>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</si>
  <si>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</si>
  <si>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</si>
  <si>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</si>
  <si>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</si>
  <si>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</si>
  <si>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</si>
  <si>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</si>
  <si>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</si>
  <si>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</si>
  <si>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</si>
  <si>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</si>
  <si>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</si>
  <si>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</si>
  <si>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</si>
  <si>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</si>
  <si>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</si>
  <si>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</si>
  <si>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</si>
  <si>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</si>
  <si>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</si>
  <si>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</si>
  <si>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</si>
  <si>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</si>
  <si>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</si>
  <si>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</si>
  <si>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</si>
  <si>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</si>
  <si>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</si>
  <si>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</si>
  <si>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</si>
  <si>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</si>
  <si>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</si>
  <si>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</si>
  <si>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</si>
  <si>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</si>
  <si>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</si>
  <si>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</si>
  <si>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</si>
  <si>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</si>
  <si>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</si>
  <si>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</si>
  <si>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</si>
  <si>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</si>
  <si>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</si>
  <si>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</si>
  <si>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</si>
  <si>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</si>
  <si>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</si>
  <si>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</si>
  <si>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</si>
  <si>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</si>
  <si>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</si>
  <si>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</si>
  <si>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</si>
  <si>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</si>
  <si>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</si>
  <si>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</si>
  <si>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</si>
  <si>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</si>
  <si>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</si>
  <si>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</si>
  <si>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</si>
  <si>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</si>
  <si>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</si>
  <si>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</si>
  <si>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</si>
  <si>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</si>
  <si>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</si>
  <si>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</si>
  <si>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</si>
  <si>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</si>
  <si>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</si>
  <si>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</si>
  <si>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</si>
  <si>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</si>
  <si>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</si>
  <si>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</si>
  <si>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</si>
  <si>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</si>
  <si>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</si>
  <si>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</si>
  <si>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</si>
  <si>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</si>
  <si>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</si>
  <si>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</si>
  <si>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</si>
  <si>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</si>
  <si>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</si>
  <si>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</si>
  <si>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</si>
  <si>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</si>
  <si>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</si>
  <si>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</si>
  <si>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</si>
  <si>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</si>
  <si>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</si>
  <si>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</si>
  <si>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</si>
  <si>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</si>
  <si>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</si>
  <si>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</si>
  <si>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</si>
  <si>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</si>
  <si>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</si>
  <si>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</si>
  <si>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</si>
  <si>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</si>
  <si>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</si>
  <si>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</si>
  <si>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</si>
  <si>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</si>
  <si>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</si>
  <si>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</si>
  <si>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</si>
  <si>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</si>
  <si>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</si>
  <si>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</si>
  <si>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</si>
  <si>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</si>
  <si>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</si>
  <si>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</si>
  <si>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</si>
  <si>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</si>
  <si>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</si>
  <si>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</si>
  <si>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</si>
  <si>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</si>
  <si>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</si>
  <si>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</si>
  <si>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</si>
  <si>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</si>
  <si>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</si>
  <si>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</si>
  <si>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</si>
  <si>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</si>
  <si>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</si>
  <si>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</si>
  <si>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</si>
  <si>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</si>
  <si>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</si>
  <si>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</si>
  <si>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</si>
  <si>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</si>
  <si>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</si>
  <si>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</si>
  <si>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</si>
  <si>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</si>
  <si>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</si>
  <si>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</si>
  <si>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</si>
  <si>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</si>
  <si>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</si>
  <si>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</si>
  <si>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</si>
  <si>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</si>
  <si>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</si>
  <si>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</si>
  <si>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</si>
  <si>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</si>
  <si>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</si>
  <si>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</si>
  <si>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</si>
  <si>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</si>
  <si>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</si>
  <si>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</si>
  <si>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</si>
  <si>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</si>
  <si>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</si>
  <si>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</si>
  <si>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</si>
  <si>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</si>
  <si>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</si>
  <si>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</si>
  <si>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</si>
  <si>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</si>
  <si>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</si>
  <si>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</si>
  <si>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</si>
  <si>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</si>
  <si>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</si>
  <si>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</si>
  <si>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</si>
  <si>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</si>
  <si>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</si>
  <si>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</si>
  <si>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</si>
  <si>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</si>
  <si>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</si>
  <si>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</si>
  <si>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</si>
  <si>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</si>
  <si>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</si>
  <si>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</si>
  <si>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</si>
  <si>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</si>
  <si>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</si>
  <si>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</si>
  <si>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</si>
  <si>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</si>
  <si>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</si>
  <si>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</si>
  <si>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</si>
  <si>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</si>
  <si>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</si>
  <si>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</si>
  <si>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</si>
  <si>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</si>
  <si>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</si>
  <si>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</si>
  <si>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</si>
  <si>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</si>
  <si>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</si>
  <si>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</si>
  <si>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</si>
  <si>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</si>
  <si>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</si>
  <si>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</si>
  <si>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</si>
  <si>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</si>
  <si>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</si>
  <si>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</si>
  <si>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</si>
  <si>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</si>
  <si>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</si>
  <si>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</si>
  <si>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</si>
  <si>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</si>
  <si>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</si>
  <si>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</si>
  <si>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</si>
  <si>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</si>
  <si>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</si>
  <si>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</si>
  <si>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</si>
  <si>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</si>
  <si>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</si>
  <si>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</si>
  <si>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</si>
  <si>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</si>
  <si>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</si>
  <si>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</si>
  <si>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</si>
  <si>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</si>
  <si>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</si>
  <si>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</si>
  <si>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</si>
  <si>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</si>
  <si>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</si>
  <si>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</si>
  <si>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</si>
  <si>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</si>
  <si>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</si>
  <si>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</si>
  <si>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</si>
  <si>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</si>
  <si>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</si>
  <si>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</si>
  <si>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</si>
  <si>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</si>
  <si>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</si>
  <si>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</si>
  <si>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</si>
  <si>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</si>
  <si>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</si>
  <si>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</si>
  <si>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</si>
  <si>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</si>
  <si>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</si>
  <si>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</si>
  <si>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</si>
  <si>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</si>
  <si>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</si>
  <si>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</si>
  <si>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</si>
  <si>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</si>
  <si>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</si>
  <si>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</si>
  <si>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</si>
  <si>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</si>
  <si>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</si>
  <si>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</si>
  <si>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</si>
  <si>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</si>
  <si>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</si>
  <si>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</si>
  <si>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</si>
  <si>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</si>
  <si>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</si>
  <si>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</si>
  <si>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</si>
  <si>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</si>
  <si>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</si>
  <si>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</si>
  <si>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</si>
  <si>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</si>
  <si>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</si>
  <si>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</si>
  <si>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</si>
  <si>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</si>
  <si>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</si>
  <si>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</si>
  <si>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</si>
  <si>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</si>
  <si>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</si>
  <si>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</si>
  <si>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</si>
  <si>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</si>
  <si>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</si>
  <si>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</si>
  <si>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</si>
  <si>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</si>
  <si>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</si>
  <si>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</si>
  <si>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</si>
  <si>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</si>
  <si>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</si>
  <si>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</si>
  <si>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</si>
  <si>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</si>
  <si>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</si>
  <si>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</si>
  <si>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</si>
  <si>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</si>
  <si>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</si>
  <si>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</si>
  <si>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</si>
  <si>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</si>
  <si>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</si>
  <si>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</si>
  <si>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</si>
  <si>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</si>
  <si>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</si>
  <si>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</si>
  <si>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</si>
  <si>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</si>
  <si>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</si>
  <si>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</si>
  <si>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</si>
  <si>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</si>
  <si>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</si>
  <si>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</si>
  <si>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</si>
  <si>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</si>
  <si>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</si>
  <si>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</si>
  <si>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</si>
  <si>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</si>
  <si>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</si>
  <si>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</si>
  <si>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</si>
  <si>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</si>
  <si>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</si>
  <si>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</si>
  <si>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</si>
  <si>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</si>
  <si>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</si>
  <si>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</si>
  <si>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</si>
  <si>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</si>
  <si>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</si>
  <si>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</si>
  <si>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</si>
  <si>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</si>
  <si>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</si>
  <si>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</si>
  <si>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</si>
  <si>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</si>
  <si>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</si>
  <si>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</si>
  <si>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</si>
  <si>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</si>
  <si>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</si>
  <si>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</si>
  <si>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</si>
  <si>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</si>
  <si>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</si>
  <si>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</si>
  <si>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</si>
  <si>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</si>
  <si>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</si>
  <si>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</si>
  <si>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</si>
  <si>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</si>
  <si>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</si>
  <si>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</si>
  <si>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</si>
  <si>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</si>
  <si>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</si>
  <si>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</si>
  <si>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</si>
  <si>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</si>
  <si>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</si>
  <si>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</si>
  <si>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</si>
  <si>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</si>
  <si>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</si>
  <si>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</si>
  <si>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</si>
  <si>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</si>
  <si>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</si>
  <si>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</si>
  <si>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</si>
  <si>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</si>
  <si>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</si>
  <si>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</si>
  <si>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</si>
  <si>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</si>
  <si>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</si>
  <si>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</si>
  <si>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</si>
  <si>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</si>
  <si>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</si>
  <si>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</si>
  <si>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</si>
  <si>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</si>
  <si>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</si>
  <si>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</si>
  <si>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</si>
  <si>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</si>
  <si>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</si>
  <si>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</si>
  <si>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</si>
  <si>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</si>
  <si>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</si>
  <si>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</si>
  <si>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</si>
  <si>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</si>
  <si>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</si>
  <si>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</si>
  <si>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</si>
  <si>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</si>
  <si>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</si>
  <si>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</si>
  <si>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</si>
  <si>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</si>
  <si>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</si>
  <si>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</si>
  <si>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</si>
  <si>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</si>
  <si>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</si>
  <si>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</si>
  <si>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</si>
  <si>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</si>
  <si>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</si>
  <si>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</si>
  <si>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</si>
  <si>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</si>
  <si>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</si>
  <si>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</si>
  <si>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</si>
  <si>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</si>
  <si>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</si>
  <si>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</si>
  <si>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</si>
  <si>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</si>
  <si>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</si>
  <si>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</si>
  <si>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</si>
  <si>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</si>
  <si>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</si>
  <si>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</si>
  <si>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</si>
  <si>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</si>
  <si>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</si>
  <si>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</si>
  <si>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</si>
  <si>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</si>
  <si>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</si>
  <si>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</si>
  <si>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</si>
  <si>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</si>
  <si>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</si>
  <si>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</si>
  <si>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</si>
  <si>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</si>
  <si>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</si>
  <si>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</si>
  <si>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</si>
  <si>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</si>
  <si>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</si>
  <si>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</si>
  <si>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</si>
  <si>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</si>
  <si>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</si>
  <si>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</si>
  <si>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</si>
  <si>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</si>
  <si>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</si>
  <si>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</si>
  <si>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</si>
  <si>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</si>
  <si>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</si>
  <si>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</si>
  <si>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</si>
  <si>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</si>
  <si>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</si>
  <si>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</si>
  <si>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</si>
  <si>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</si>
  <si>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</si>
  <si>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</si>
  <si>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</si>
  <si>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</si>
  <si>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</si>
  <si>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</si>
  <si>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</si>
  <si>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</si>
  <si>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</si>
  <si>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</si>
  <si>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</si>
  <si>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</si>
  <si>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</si>
  <si>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</si>
  <si>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</si>
  <si>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</si>
  <si>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</si>
  <si>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</si>
  <si>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</si>
  <si>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</si>
  <si>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</si>
  <si>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</si>
  <si>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</si>
  <si>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</si>
  <si>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</si>
  <si>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</si>
  <si>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</si>
  <si>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</si>
  <si>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</si>
  <si>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</si>
  <si>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</si>
  <si>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</si>
  <si>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</si>
  <si>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</si>
  <si>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</si>
  <si>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</si>
  <si>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</si>
  <si>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</si>
  <si>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</si>
  <si>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</si>
  <si>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</si>
  <si>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</si>
  <si>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</si>
  <si>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</si>
  <si>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</si>
  <si>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</si>
  <si>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</si>
  <si>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</si>
  <si>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</si>
  <si>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</si>
  <si>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</si>
  <si>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</si>
  <si>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</si>
  <si>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</si>
  <si>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</si>
  <si>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</si>
  <si>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</si>
  <si>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</si>
  <si>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</si>
  <si>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</si>
  <si>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</si>
  <si>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</si>
  <si>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</si>
  <si>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</si>
  <si>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</si>
  <si>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</si>
  <si>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</si>
  <si>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</si>
  <si>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</si>
  <si>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</si>
  <si>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</si>
  <si>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</si>
  <si>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</si>
  <si>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</si>
  <si>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</si>
  <si>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</si>
  <si>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</si>
  <si>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</si>
  <si>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</si>
  <si>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</si>
  <si>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</si>
  <si>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</si>
  <si>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</si>
  <si>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</si>
  <si>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</si>
  <si>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</si>
  <si>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</si>
  <si>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</si>
  <si>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</si>
  <si>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</si>
  <si>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</si>
  <si>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</si>
  <si>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</si>
  <si>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</si>
  <si>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</si>
  <si>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</si>
  <si>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</si>
  <si>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</si>
  <si>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</si>
  <si>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</si>
  <si>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</si>
  <si>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</si>
  <si>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</si>
  <si>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</si>
  <si>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</si>
  <si>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</si>
  <si>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</si>
  <si>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</si>
  <si>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</si>
  <si>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</si>
  <si>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</si>
  <si>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</si>
  <si>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</si>
  <si>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</si>
  <si>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</si>
  <si>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</si>
  <si>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</si>
  <si>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</si>
  <si>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</si>
  <si>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</si>
  <si>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</si>
  <si>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</si>
  <si>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</si>
  <si>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</si>
  <si>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</si>
  <si>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</si>
  <si>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</si>
  <si>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</si>
  <si>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</si>
  <si>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</si>
  <si>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</si>
  <si>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</si>
  <si>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</si>
  <si>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</si>
  <si>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</si>
  <si>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</si>
  <si>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</si>
  <si>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</si>
  <si>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</si>
  <si>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</si>
  <si>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</si>
  <si>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</si>
  <si>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</si>
  <si>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</si>
  <si>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</si>
  <si>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</si>
  <si>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</si>
  <si>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</si>
  <si>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</si>
  <si>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</si>
  <si>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</si>
  <si>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</si>
  <si>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</si>
  <si>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</si>
  <si>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</si>
  <si>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</si>
  <si>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</si>
  <si>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</si>
  <si>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</si>
  <si>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</si>
  <si>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</si>
  <si>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</si>
  <si>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</si>
  <si>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</si>
  <si>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</si>
  <si>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</si>
  <si>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</si>
  <si>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</si>
  <si>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</si>
  <si>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</si>
  <si>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</si>
  <si>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</si>
  <si>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</si>
  <si>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</si>
  <si>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</si>
  <si>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</si>
  <si>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</si>
  <si>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</si>
  <si>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</si>
  <si>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</si>
  <si>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</si>
  <si>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</si>
  <si>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</si>
  <si>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</si>
  <si>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</si>
  <si>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</si>
  <si>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</si>
  <si>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</si>
  <si>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</si>
  <si>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</si>
  <si>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</si>
  <si>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</si>
  <si>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</si>
  <si>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</si>
  <si>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</si>
  <si>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</si>
  <si>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</si>
  <si>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</si>
  <si>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</si>
  <si>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</si>
  <si>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</si>
  <si>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</si>
  <si>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</si>
  <si>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</si>
  <si>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</si>
  <si>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</si>
  <si>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</si>
  <si>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</si>
  <si>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</si>
  <si>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</si>
  <si>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</si>
  <si>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</si>
  <si>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</si>
  <si>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</si>
  <si>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</si>
  <si>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</si>
  <si>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</si>
  <si>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</si>
  <si>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</si>
  <si>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</si>
  <si>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</si>
  <si>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</si>
  <si>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</si>
  <si>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</si>
  <si>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</si>
  <si>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</si>
  <si>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</si>
  <si>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</si>
  <si>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</si>
  <si>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</si>
  <si>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</si>
  <si>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</si>
  <si>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</si>
  <si>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</si>
  <si>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</si>
  <si>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</si>
  <si>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</si>
  <si>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</si>
  <si>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</si>
  <si>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</si>
  <si>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</si>
  <si>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</si>
  <si>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</si>
  <si>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</si>
  <si>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</si>
  <si>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</si>
  <si>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</si>
  <si>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</si>
  <si>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</si>
  <si>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</si>
  <si>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</si>
  <si>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</si>
  <si>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</si>
  <si>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</si>
  <si>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</si>
  <si>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</si>
  <si>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</si>
  <si>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</si>
  <si>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</si>
  <si>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</si>
  <si>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</si>
  <si>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</si>
  <si>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</si>
  <si>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</si>
  <si>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</si>
  <si>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</si>
  <si>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</si>
  <si>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</si>
  <si>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</si>
  <si>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</si>
  <si>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</si>
  <si>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</si>
  <si>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</si>
  <si>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</si>
  <si>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</si>
  <si>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</si>
  <si>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</si>
  <si>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</si>
  <si>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</si>
  <si>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</si>
  <si>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</si>
  <si>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</si>
  <si>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</si>
  <si>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</si>
  <si>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</si>
  <si>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</si>
  <si>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</si>
  <si>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</si>
  <si>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</si>
  <si>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</si>
  <si>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</si>
  <si>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</si>
  <si>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</si>
  <si>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</si>
  <si>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</si>
  <si>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</si>
  <si>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</si>
  <si>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</si>
  <si>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</si>
  <si>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</si>
  <si>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</si>
  <si>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</si>
  <si>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</si>
  <si>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</si>
  <si>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</si>
  <si>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</si>
  <si>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</si>
  <si>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</si>
  <si>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</si>
  <si>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</si>
  <si>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</si>
  <si>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</si>
  <si>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</si>
  <si>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</si>
  <si>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</si>
  <si>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</si>
  <si>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</si>
  <si>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</si>
  <si>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</si>
  <si>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</si>
  <si>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</si>
  <si>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</si>
  <si>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</si>
  <si>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</si>
  <si>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</si>
  <si>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</si>
  <si>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</si>
  <si>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</si>
  <si>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</si>
  <si>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</si>
  <si>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</si>
  <si>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</si>
  <si>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</si>
  <si>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</si>
  <si>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</si>
  <si>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</si>
  <si>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</si>
  <si>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</si>
  <si>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</si>
  <si>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</si>
  <si>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</si>
  <si>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</si>
  <si>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</si>
  <si>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</si>
  <si>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</si>
  <si>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</si>
  <si>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</si>
  <si>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</si>
  <si>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</si>
  <si>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</si>
  <si>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</si>
  <si>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</si>
  <si>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</si>
  <si>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</si>
  <si>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</si>
  <si>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</si>
  <si>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</si>
  <si>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</si>
  <si>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</si>
  <si>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</si>
  <si>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</si>
  <si>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</si>
  <si>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</si>
  <si>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</si>
  <si>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</si>
  <si>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</si>
  <si>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</si>
  <si>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</si>
  <si>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</si>
  <si>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</si>
  <si>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</si>
  <si>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</si>
  <si>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</si>
  <si>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</si>
  <si>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</si>
  <si>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</si>
  <si>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</si>
  <si>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</si>
  <si>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</si>
  <si>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</si>
  <si>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</si>
  <si>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</si>
  <si>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</si>
  <si>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</si>
  <si>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</si>
  <si>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</si>
  <si>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</si>
  <si>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</si>
  <si>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</si>
  <si>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</si>
  <si>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</si>
  <si>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</si>
  <si>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</si>
  <si>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</si>
  <si>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</si>
  <si>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</si>
  <si>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</si>
  <si>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</si>
  <si>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</si>
  <si>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</si>
  <si>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</si>
  <si>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</si>
  <si>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</si>
  <si>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</si>
  <si>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</si>
  <si>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</si>
  <si>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</si>
  <si>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</si>
  <si>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</si>
  <si>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</si>
  <si>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</si>
  <si>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</si>
  <si>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</si>
  <si>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</si>
  <si>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</si>
  <si>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</si>
  <si>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</si>
  <si>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</si>
  <si>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</si>
  <si>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</si>
  <si>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</si>
  <si>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</si>
  <si>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</si>
  <si>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</si>
  <si>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</si>
  <si>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</si>
  <si>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</si>
  <si>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</si>
  <si>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</si>
  <si>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</si>
  <si>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</si>
  <si>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</si>
  <si>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</si>
  <si>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</si>
  <si>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</si>
  <si>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</si>
  <si>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</si>
  <si>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</si>
  <si>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</si>
  <si>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</si>
  <si>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</si>
  <si>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</si>
  <si>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</si>
  <si>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</si>
  <si>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</si>
  <si>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</si>
  <si>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</si>
  <si>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</si>
  <si>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</si>
  <si>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</si>
  <si>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</si>
  <si>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</si>
  <si>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</si>
  <si>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</si>
  <si>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</si>
  <si>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</si>
  <si>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</si>
  <si>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</si>
  <si>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</si>
  <si>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</si>
  <si>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</si>
  <si>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</si>
  <si>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</si>
  <si>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</si>
  <si>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</si>
  <si>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</si>
  <si>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</si>
  <si>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</si>
  <si>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</si>
  <si>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</si>
  <si>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</si>
  <si>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</si>
  <si>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</si>
  <si>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</si>
  <si>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</si>
  <si>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</si>
  <si>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</si>
  <si>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</si>
  <si>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</si>
  <si>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</si>
  <si>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</si>
  <si>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</si>
  <si>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</si>
  <si>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</si>
  <si>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</si>
  <si>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</si>
  <si>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</si>
  <si>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</si>
  <si>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</si>
  <si>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</si>
  <si>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</si>
  <si>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</si>
  <si>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</si>
  <si>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</si>
  <si>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</si>
  <si>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</si>
  <si>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</si>
  <si>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</si>
  <si>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</si>
  <si>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</si>
  <si>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</si>
  <si>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</si>
  <si>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</si>
  <si>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</si>
  <si>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</si>
  <si>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</si>
  <si>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</si>
  <si>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</si>
  <si>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</si>
  <si>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</si>
  <si>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</si>
  <si>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</si>
  <si>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</si>
  <si>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</si>
  <si>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</si>
  <si>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</si>
  <si>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</si>
  <si>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</si>
  <si>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</si>
  <si>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</si>
  <si>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</si>
  <si>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</si>
  <si>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</si>
  <si>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</si>
  <si>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</si>
  <si>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</si>
  <si>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</si>
  <si>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</si>
  <si>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</si>
  <si>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</si>
  <si>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</si>
  <si>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</si>
  <si>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</si>
  <si>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</si>
  <si>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</si>
  <si>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</si>
  <si>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</si>
  <si>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</si>
  <si>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</si>
  <si>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</si>
  <si>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</si>
  <si>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</si>
  <si>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</si>
  <si>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</si>
  <si>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</si>
  <si>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</si>
  <si>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</si>
  <si>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</si>
  <si>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</si>
  <si>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</si>
  <si>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</si>
  <si>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</si>
  <si>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</si>
  <si>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</si>
  <si>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</si>
  <si>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</si>
  <si>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</si>
  <si>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</si>
  <si>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</si>
  <si>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</si>
  <si>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</si>
  <si>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</si>
  <si>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</si>
  <si>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</si>
  <si>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</si>
  <si>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</si>
  <si>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</si>
  <si>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</si>
  <si>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</si>
  <si>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</si>
  <si>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</si>
  <si>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</si>
  <si>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</si>
  <si>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</si>
  <si>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</si>
  <si>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</si>
  <si>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</si>
  <si>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</si>
  <si>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</si>
  <si>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</si>
  <si>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</si>
  <si>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</si>
  <si>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</si>
  <si>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</si>
  <si>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</si>
  <si>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</si>
  <si>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</si>
  <si>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</si>
  <si>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</si>
  <si>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</si>
  <si>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</si>
  <si>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</si>
  <si>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</si>
  <si>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</si>
  <si>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</si>
  <si>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</si>
  <si>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</si>
  <si>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</si>
  <si>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</si>
  <si>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</si>
  <si>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</si>
  <si>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</si>
  <si>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</si>
  <si>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</si>
  <si>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</si>
  <si>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</si>
  <si>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</si>
  <si>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</si>
  <si>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</si>
  <si>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</si>
  <si>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</si>
  <si>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</si>
  <si>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</si>
  <si>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</si>
  <si>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</si>
  <si>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</si>
  <si>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</si>
  <si>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</si>
  <si>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</si>
  <si>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</si>
  <si>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</si>
  <si>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</si>
  <si>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</si>
  <si>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</si>
  <si>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</si>
  <si>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</si>
  <si>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</si>
  <si>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</si>
  <si>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</si>
  <si>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</si>
  <si>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</si>
  <si>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</si>
  <si>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</si>
  <si>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</si>
  <si>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</si>
  <si>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</si>
  <si>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</si>
  <si>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</si>
  <si>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</si>
  <si>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</si>
  <si>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</si>
  <si>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</si>
  <si>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</si>
  <si>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</si>
  <si>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</si>
  <si>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</si>
  <si>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</si>
  <si>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</si>
  <si>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</si>
  <si>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</si>
  <si>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</si>
  <si>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</si>
  <si>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</si>
  <si>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</si>
  <si>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</si>
  <si>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</si>
  <si>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</si>
  <si>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</si>
  <si>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</si>
  <si>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</si>
  <si>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</si>
  <si>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</si>
  <si>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</si>
  <si>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</si>
  <si>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</si>
  <si>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</si>
  <si>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</si>
  <si>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</si>
  <si>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</si>
  <si>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</si>
  <si>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</si>
  <si>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</si>
  <si>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</si>
  <si>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</si>
  <si>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</si>
  <si>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</si>
  <si>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</si>
  <si>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</si>
  <si>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</si>
  <si>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</si>
  <si>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</si>
  <si>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</si>
  <si>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</si>
  <si>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</si>
  <si>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</si>
  <si>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</si>
  <si>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</si>
  <si>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</si>
  <si>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</si>
  <si>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</si>
  <si>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</si>
  <si>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</si>
  <si>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</si>
  <si>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</si>
  <si>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</si>
  <si>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</si>
  <si>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</si>
  <si>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</si>
  <si>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</si>
  <si>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</si>
  <si>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</si>
  <si>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</si>
  <si>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</si>
  <si>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</si>
  <si>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</si>
  <si>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</si>
  <si>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</si>
  <si>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</si>
  <si>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</si>
  <si>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</si>
  <si>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</si>
  <si>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</si>
  <si>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</si>
  <si>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</si>
  <si>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</si>
  <si>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</si>
  <si>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</si>
  <si>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</si>
  <si>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</si>
  <si>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</si>
  <si>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</si>
  <si>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</si>
  <si>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</si>
  <si>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</si>
  <si>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</si>
  <si>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</si>
  <si>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</si>
  <si>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</si>
  <si>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</si>
  <si>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</si>
  <si>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</si>
  <si>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</si>
  <si>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</si>
  <si>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</si>
  <si>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</si>
  <si>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</si>
  <si>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</si>
  <si>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</si>
  <si>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</si>
  <si>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</si>
  <si>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</si>
  <si>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</si>
  <si>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</si>
  <si>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</si>
  <si>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</si>
  <si>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</si>
  <si>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</si>
  <si>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</si>
  <si>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</si>
  <si>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</si>
  <si>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</si>
  <si>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</si>
  <si>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</si>
  <si>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</si>
  <si>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</si>
  <si>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</si>
  <si>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</si>
  <si>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</si>
  <si>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</si>
  <si>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</si>
  <si>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</si>
  <si>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</si>
  <si>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</si>
  <si>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</si>
  <si>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</si>
  <si>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</si>
  <si>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</si>
  <si>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</si>
  <si>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</si>
  <si>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</si>
  <si>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</si>
  <si>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</si>
  <si>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</si>
  <si>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</si>
  <si>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</si>
  <si>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</si>
  <si>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</si>
  <si>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</si>
  <si>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</si>
  <si>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</si>
  <si>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</si>
  <si>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</si>
  <si>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</si>
  <si>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</si>
  <si>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</si>
  <si>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</si>
  <si>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</si>
  <si>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</si>
  <si>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</si>
  <si>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</si>
  <si>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</si>
  <si>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</si>
  <si>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</si>
  <si>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</si>
  <si>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</si>
  <si>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</si>
  <si>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</si>
  <si>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</si>
  <si>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</si>
  <si>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</si>
  <si>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</si>
  <si>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</si>
  <si>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</si>
  <si>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</si>
  <si>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</si>
  <si>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</si>
  <si>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</si>
  <si>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</si>
  <si>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</si>
  <si>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</si>
  <si>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</si>
  <si>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</si>
  <si>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</si>
  <si>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</si>
  <si>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</si>
  <si>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</si>
  <si>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</si>
  <si>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</si>
  <si>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</si>
  <si>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</si>
  <si>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</si>
  <si>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</si>
  <si>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</si>
  <si>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</si>
  <si>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</si>
  <si>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</si>
  <si>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</si>
  <si>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</si>
  <si>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</si>
  <si>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</si>
  <si>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</si>
  <si>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</si>
  <si>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</si>
  <si>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</si>
  <si>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</si>
  <si>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</si>
  <si>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</si>
  <si>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</si>
  <si>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</si>
  <si>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</si>
  <si>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</si>
  <si>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</si>
  <si>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</si>
  <si>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</si>
  <si>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</si>
  <si>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</si>
  <si>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</si>
  <si>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</si>
  <si>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</si>
  <si>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</si>
  <si>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</si>
  <si>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</si>
  <si>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</si>
  <si>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</si>
  <si>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</si>
  <si>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</si>
  <si>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</si>
  <si>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</si>
  <si>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</si>
  <si>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</si>
  <si>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</si>
  <si>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</si>
  <si>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</si>
  <si>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</si>
  <si>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</si>
  <si>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</si>
  <si>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</si>
  <si>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</si>
  <si>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</si>
  <si>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</si>
  <si>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</si>
  <si>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</si>
  <si>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</si>
  <si>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</si>
  <si>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</si>
  <si>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</si>
  <si>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</si>
  <si>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</si>
  <si>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</si>
  <si>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</si>
  <si>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</si>
  <si>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</si>
  <si>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</si>
  <si>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</si>
  <si>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</si>
  <si>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</si>
  <si>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</si>
  <si>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</si>
  <si>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</si>
  <si>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</si>
  <si>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</si>
  <si>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</si>
  <si>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</si>
  <si>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</si>
  <si>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</si>
  <si>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</si>
  <si>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</si>
  <si>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</si>
  <si>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</si>
  <si>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</si>
  <si>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</si>
  <si>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</si>
  <si>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</si>
  <si>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</si>
  <si>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</si>
  <si>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</si>
  <si>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</si>
  <si>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</si>
  <si>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</si>
  <si>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</si>
  <si>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</si>
  <si>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</si>
  <si>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</si>
  <si>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</si>
  <si>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</si>
  <si>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</si>
  <si>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</si>
  <si>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</si>
  <si>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</si>
  <si>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</si>
  <si>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</si>
  <si>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</si>
  <si>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</si>
  <si>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</si>
  <si>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</si>
  <si>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</si>
  <si>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</si>
  <si>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</si>
  <si>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</si>
  <si>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</si>
  <si>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</si>
  <si>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</si>
  <si>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</si>
  <si>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</si>
  <si>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</si>
  <si>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</si>
  <si>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</si>
  <si>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</si>
  <si>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</si>
  <si>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</si>
  <si>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</si>
  <si>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</si>
  <si>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</si>
  <si>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</si>
  <si>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</si>
  <si>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</si>
  <si>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</si>
  <si>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</si>
  <si>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</si>
  <si>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</si>
  <si>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</si>
  <si>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</si>
  <si>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</si>
  <si>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</si>
  <si>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</si>
  <si>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</si>
  <si>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</si>
  <si>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</si>
  <si>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</si>
  <si>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</si>
  <si>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</si>
  <si>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</si>
  <si>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</si>
  <si>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</si>
  <si>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</si>
  <si>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</si>
  <si>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</si>
  <si>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</si>
  <si>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</si>
  <si>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</si>
  <si>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</si>
  <si>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</si>
  <si>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</si>
  <si>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</si>
  <si>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</si>
  <si>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</si>
  <si>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</si>
  <si>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</si>
  <si>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</si>
  <si>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</si>
  <si>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</si>
  <si>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</si>
  <si>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</si>
  <si>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</si>
  <si>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</si>
  <si>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</si>
  <si>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</si>
  <si>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</si>
  <si>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</si>
  <si>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</si>
  <si>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</si>
  <si>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</si>
  <si>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</si>
  <si>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</si>
  <si>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</si>
  <si>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</si>
  <si>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</si>
  <si>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</si>
  <si>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</si>
  <si>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</si>
  <si>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</si>
  <si>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</si>
  <si>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</si>
  <si>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</si>
  <si>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</si>
  <si>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</si>
  <si>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</si>
  <si>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</si>
  <si>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</si>
  <si>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</si>
  <si>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</si>
  <si>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</si>
  <si>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</si>
  <si>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</si>
  <si>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</si>
  <si>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</si>
  <si>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</si>
  <si>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</si>
  <si>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</si>
  <si>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</si>
  <si>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</si>
  <si>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</si>
  <si>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</si>
  <si>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</si>
  <si>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</si>
  <si>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</si>
  <si>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</si>
  <si>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</si>
  <si>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</si>
  <si>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</si>
  <si>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</si>
  <si>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</si>
  <si>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</si>
  <si>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</si>
  <si>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</si>
  <si>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</si>
  <si>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</si>
  <si>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</si>
  <si>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</si>
  <si>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</si>
  <si>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</si>
  <si>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</si>
  <si>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</si>
  <si>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</si>
  <si>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</si>
  <si>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</si>
  <si>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</si>
  <si>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</si>
  <si>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</si>
  <si>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</si>
  <si>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</si>
  <si>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</si>
  <si>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</si>
  <si>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</si>
  <si>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</si>
  <si>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</si>
  <si>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</si>
  <si>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</si>
  <si>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</si>
  <si>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</si>
  <si>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</si>
  <si>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</si>
  <si>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</si>
  <si>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</si>
  <si>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</si>
  <si>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</si>
  <si>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</si>
  <si>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</si>
  <si>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</si>
  <si>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</si>
  <si>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</si>
  <si>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</si>
  <si>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</si>
  <si>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</si>
  <si>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</si>
  <si>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</si>
  <si>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</si>
  <si>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</si>
  <si>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</si>
  <si>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</si>
  <si>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</si>
  <si>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</si>
  <si>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</si>
  <si>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</si>
  <si>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</si>
  <si>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</si>
  <si>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</si>
  <si>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</si>
  <si>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</si>
  <si>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</si>
  <si>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</si>
  <si>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</si>
  <si>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</si>
  <si>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</si>
  <si>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</si>
  <si>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</si>
  <si>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</si>
  <si>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</si>
  <si>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</si>
  <si>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</si>
  <si>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</si>
  <si>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</si>
  <si>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</si>
  <si>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</si>
  <si>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</si>
  <si>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</si>
  <si>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</si>
  <si>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</si>
  <si>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</si>
  <si>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</si>
  <si>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</si>
  <si>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</si>
  <si>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</si>
  <si>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</si>
  <si>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</si>
  <si>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</si>
  <si>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</si>
  <si>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</si>
  <si>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</si>
  <si>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</si>
  <si>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</si>
  <si>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</si>
  <si>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</si>
  <si>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</si>
  <si>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</si>
  <si>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</si>
  <si>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</si>
  <si>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</si>
  <si>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</si>
  <si>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</si>
  <si>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</si>
  <si>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</si>
  <si>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</si>
  <si>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</si>
  <si>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</si>
  <si>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</si>
  <si>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</si>
  <si>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</si>
  <si>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</si>
  <si>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</si>
  <si>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</si>
  <si>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</si>
  <si>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</si>
  <si>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</si>
  <si>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</si>
  <si>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</si>
  <si>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</si>
  <si>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</si>
  <si>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</si>
  <si>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</si>
  <si>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</si>
  <si>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</si>
  <si>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</si>
  <si>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</si>
  <si>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</si>
  <si>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</si>
  <si>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</si>
  <si>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</si>
  <si>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</si>
  <si>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</si>
  <si>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</si>
  <si>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</si>
  <si>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</si>
  <si>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</si>
  <si>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</si>
  <si>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</si>
  <si>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</si>
  <si>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</si>
  <si>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</si>
  <si>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</si>
  <si>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</si>
  <si>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</si>
  <si>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</si>
  <si>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</si>
  <si>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</si>
  <si>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</si>
  <si>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</si>
  <si>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</si>
  <si>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</si>
  <si>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</si>
  <si>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</si>
  <si>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</si>
  <si>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</si>
  <si>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</si>
  <si>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</si>
  <si>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</si>
  <si>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</si>
  <si>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</si>
  <si>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</si>
  <si>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</si>
  <si>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</si>
  <si>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</si>
  <si>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</si>
  <si>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</si>
  <si>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</si>
  <si>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</si>
  <si>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</si>
  <si>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</si>
  <si>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</si>
  <si>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</si>
  <si>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</si>
  <si>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</si>
  <si>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</si>
  <si>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</si>
  <si>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</si>
  <si>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</si>
  <si>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</si>
  <si>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</si>
  <si>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</si>
  <si>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</si>
  <si>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</si>
  <si>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</si>
  <si>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</si>
  <si>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</si>
  <si>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</si>
  <si>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</si>
  <si>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</si>
  <si>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</si>
  <si>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</si>
  <si>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</si>
  <si>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</si>
  <si>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</si>
  <si>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</si>
  <si>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</si>
  <si>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</si>
  <si>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</si>
  <si>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</si>
  <si>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</si>
  <si>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</si>
  <si>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</si>
  <si>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</si>
  <si>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</si>
  <si>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</si>
  <si>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</si>
  <si>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</si>
  <si>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</si>
  <si>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</si>
  <si>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</si>
  <si>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</si>
  <si>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</si>
  <si>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</si>
  <si>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</si>
  <si>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</si>
  <si>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</si>
  <si>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</si>
  <si>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</si>
  <si>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</si>
  <si>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</si>
  <si>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</si>
  <si>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</si>
  <si>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</si>
  <si>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</si>
  <si>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</si>
  <si>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</si>
  <si>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</si>
  <si>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</si>
  <si>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</si>
  <si>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</si>
  <si>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</si>
  <si>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</si>
  <si>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</si>
  <si>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</si>
  <si>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</si>
  <si>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</si>
  <si>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</si>
  <si>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</si>
  <si>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</si>
  <si>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</si>
  <si>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</si>
  <si>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</si>
  <si>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</si>
  <si>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</si>
  <si>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</si>
  <si>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</si>
  <si>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</si>
  <si>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</si>
  <si>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</si>
  <si>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</si>
  <si>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</si>
  <si>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</si>
  <si>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</si>
  <si>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</si>
  <si>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</si>
  <si>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</si>
  <si>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</si>
  <si>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</si>
  <si>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</si>
  <si>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</si>
  <si>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</si>
  <si>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</si>
  <si>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</si>
  <si>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</si>
  <si>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</si>
  <si>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</si>
  <si>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</si>
  <si>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</si>
  <si>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</si>
  <si>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</si>
  <si>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</si>
  <si>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</si>
  <si>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</si>
  <si>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</si>
  <si>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</si>
  <si>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</si>
  <si>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</si>
  <si>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</si>
  <si>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</si>
  <si>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</si>
  <si>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</si>
  <si>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</si>
  <si>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</si>
  <si>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</si>
  <si>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</si>
  <si>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</si>
  <si>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</si>
  <si>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</si>
  <si>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</si>
  <si>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</si>
  <si>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</si>
  <si>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</si>
  <si>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</si>
  <si>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</si>
  <si>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</si>
  <si>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</si>
  <si>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</si>
  <si>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</si>
  <si>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</si>
  <si>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</si>
  <si>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</si>
  <si>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</si>
  <si>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</si>
  <si>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</si>
  <si>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</si>
  <si>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</si>
  <si>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</si>
  <si>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</si>
  <si>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</si>
  <si>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</si>
  <si>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</si>
  <si>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</si>
  <si>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</si>
  <si>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</si>
  <si>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</si>
  <si>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</si>
  <si>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</si>
  <si>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</si>
  <si>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</si>
  <si>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</si>
  <si>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</si>
  <si>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</si>
  <si>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</si>
  <si>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</si>
  <si>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</si>
  <si>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</si>
  <si>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</si>
  <si>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</si>
  <si>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</si>
  <si>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</si>
  <si>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</si>
  <si>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</si>
  <si>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</si>
  <si>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</si>
  <si>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</si>
  <si>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</si>
  <si>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</si>
  <si>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</si>
  <si>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</si>
  <si>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</si>
  <si>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</si>
  <si>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</si>
  <si>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</si>
  <si>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</si>
  <si>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</si>
  <si>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</si>
  <si>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</si>
  <si>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</si>
  <si>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</si>
  <si>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</si>
  <si>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</si>
  <si>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</si>
  <si>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</si>
  <si>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</si>
  <si>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</si>
  <si>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</si>
  <si>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</si>
  <si>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</si>
  <si>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</si>
  <si>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</si>
  <si>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</si>
  <si>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</si>
  <si>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</si>
  <si>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</si>
  <si>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</si>
  <si>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</si>
  <si>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</si>
  <si>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</si>
  <si>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</si>
  <si>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</si>
  <si>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</si>
  <si>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</si>
  <si>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</si>
  <si>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</si>
  <si>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</si>
  <si>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</si>
  <si>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</si>
  <si>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</si>
  <si>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</si>
  <si>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</si>
  <si>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</si>
  <si>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</si>
  <si>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</si>
  <si>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</si>
  <si>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</si>
  <si>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</si>
  <si>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</si>
  <si>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</si>
  <si>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</si>
  <si>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</si>
  <si>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</si>
  <si>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</si>
  <si>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</si>
  <si>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</si>
  <si>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</si>
  <si>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</si>
  <si>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</si>
  <si>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</si>
  <si>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</si>
  <si>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</si>
  <si>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</si>
  <si>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</si>
  <si>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</si>
  <si>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</si>
  <si>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</si>
  <si>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</si>
  <si>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</si>
  <si>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</si>
  <si>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</si>
  <si>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</si>
  <si>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</si>
  <si>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</si>
  <si>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</si>
  <si>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</si>
  <si>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</si>
  <si>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</si>
  <si>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</si>
  <si>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</si>
  <si>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</si>
  <si>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</si>
  <si>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</si>
  <si>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</si>
  <si>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</si>
  <si>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</si>
  <si>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</si>
  <si>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</si>
  <si>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</si>
  <si>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</si>
  <si>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</si>
  <si>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</si>
  <si>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</si>
  <si>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</si>
  <si>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</si>
  <si>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</si>
  <si>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</si>
  <si>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</si>
  <si>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</si>
  <si>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</si>
  <si>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</si>
  <si>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</si>
  <si>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</si>
  <si>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</si>
  <si>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</si>
  <si>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</si>
  <si>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</si>
  <si>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</si>
  <si>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</si>
  <si>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</si>
  <si>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</si>
  <si>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</si>
  <si>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</si>
  <si>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</si>
  <si>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</si>
  <si>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</si>
  <si>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</si>
  <si>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</si>
  <si>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</si>
  <si>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</si>
  <si>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</si>
  <si>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</si>
  <si>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</si>
  <si>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</si>
  <si>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</si>
  <si>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</si>
  <si>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</si>
  <si>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</si>
  <si>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</si>
  <si>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</si>
  <si>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</si>
  <si>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</si>
  <si>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</si>
  <si>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</si>
  <si>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</si>
  <si>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</si>
  <si>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</si>
  <si>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</si>
  <si>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</si>
  <si>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</si>
  <si>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</si>
  <si>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</si>
  <si>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</si>
  <si>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</si>
  <si>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</si>
  <si>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</si>
  <si>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</si>
  <si>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</si>
  <si>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</si>
  <si>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</si>
  <si>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</si>
  <si>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</si>
  <si>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</si>
  <si>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</si>
  <si>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</si>
  <si>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</si>
  <si>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</si>
  <si>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</si>
  <si>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</si>
  <si>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</si>
  <si>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</si>
  <si>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</si>
  <si>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</si>
  <si>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</si>
  <si>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</si>
  <si>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</si>
  <si>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</si>
  <si>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</si>
  <si>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</si>
  <si>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</si>
  <si>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</si>
  <si>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</si>
  <si>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</si>
  <si>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</si>
  <si>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</si>
  <si>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</si>
  <si>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</si>
  <si>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</si>
  <si>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</si>
  <si>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</si>
  <si>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</si>
  <si>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</si>
  <si>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</si>
  <si>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</si>
  <si>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</si>
  <si>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</si>
  <si>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</si>
  <si>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</si>
  <si>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</si>
  <si>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</si>
  <si>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</si>
  <si>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</si>
  <si>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</si>
  <si>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</si>
  <si>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</si>
  <si>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</si>
  <si>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</si>
  <si>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</si>
  <si>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</si>
  <si>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</si>
  <si>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</si>
  <si>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</si>
  <si>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</si>
  <si>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</si>
  <si>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</si>
  <si>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</si>
  <si>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</si>
  <si>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</si>
  <si>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</si>
  <si>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</si>
  <si>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</si>
  <si>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</si>
  <si>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</si>
  <si>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</si>
  <si>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</si>
  <si>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</si>
  <si>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</si>
  <si>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</si>
  <si>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</si>
  <si>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</si>
  <si>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</si>
  <si>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</si>
  <si>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</si>
  <si>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</si>
  <si>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</si>
  <si>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</si>
  <si>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</si>
  <si>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</si>
  <si>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</si>
  <si>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</si>
  <si>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</si>
  <si>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</si>
  <si>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</si>
  <si>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</si>
  <si>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</si>
  <si>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</si>
  <si>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</si>
  <si>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</si>
  <si>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</si>
  <si>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</si>
  <si>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</si>
  <si>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</si>
  <si>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</si>
  <si>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</si>
  <si>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</si>
  <si>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</si>
  <si>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</si>
  <si>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</si>
  <si>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</si>
  <si>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</si>
  <si>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</si>
  <si>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</si>
  <si>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</si>
  <si>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</si>
  <si>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</si>
  <si>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</si>
  <si>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</si>
  <si>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</si>
  <si>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</si>
  <si>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</si>
  <si>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</si>
  <si>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</si>
  <si>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</si>
  <si>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</si>
  <si>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</si>
  <si>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</si>
  <si>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</si>
  <si>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</si>
  <si>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</si>
  <si>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</si>
  <si>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</si>
  <si>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</si>
  <si>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</si>
  <si>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</si>
  <si>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</si>
  <si>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</si>
  <si>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</si>
  <si>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</si>
  <si>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</si>
  <si>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</si>
  <si>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</si>
  <si>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</si>
  <si>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</si>
  <si>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</si>
  <si>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</si>
  <si>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</si>
  <si>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</si>
  <si>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</si>
  <si>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</si>
  <si>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</si>
  <si>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</si>
  <si>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</si>
  <si>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</si>
  <si>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</si>
  <si>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</si>
  <si>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</si>
  <si>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</si>
  <si>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</si>
  <si>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</si>
  <si>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</si>
  <si>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</si>
  <si>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</si>
  <si>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</si>
  <si>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</si>
  <si>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</si>
  <si>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</si>
  <si>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</si>
  <si>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</si>
  <si>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</si>
  <si>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</si>
  <si>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</si>
  <si>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</si>
  <si>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</si>
  <si>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</si>
  <si>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</si>
  <si>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</si>
  <si>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</si>
  <si>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</si>
  <si>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</si>
  <si>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</si>
  <si>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</si>
  <si>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</si>
  <si>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</si>
  <si>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</si>
  <si>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</si>
  <si>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</si>
  <si>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</si>
  <si>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</si>
  <si>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</si>
  <si>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</si>
  <si>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</si>
  <si>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</si>
  <si>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</si>
  <si>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</si>
  <si>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</si>
  <si>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</si>
  <si>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</si>
  <si>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</si>
  <si>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</si>
  <si>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</si>
  <si>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</si>
  <si>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</si>
  <si>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</si>
  <si>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</si>
  <si>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</si>
  <si>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</si>
  <si>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</si>
  <si>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</si>
  <si>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</si>
  <si>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</si>
  <si>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</si>
  <si>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</si>
  <si>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</si>
  <si>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</si>
  <si>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</si>
  <si>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</si>
  <si>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</si>
  <si>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</si>
  <si>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</si>
  <si>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</si>
  <si>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</si>
  <si>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</si>
  <si>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</si>
  <si>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</si>
  <si>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</si>
  <si>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</si>
  <si>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</si>
  <si>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</si>
  <si>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</si>
  <si>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</si>
  <si>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</si>
  <si>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</si>
  <si>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</si>
  <si>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</si>
  <si>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</si>
  <si>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</si>
  <si>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</si>
  <si>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</si>
  <si>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</si>
  <si>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</si>
  <si>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</si>
  <si>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</si>
  <si>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</si>
  <si>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</si>
  <si>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</si>
  <si>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</si>
  <si>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</si>
  <si>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</si>
  <si>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</si>
  <si>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</si>
  <si>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</si>
  <si>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</si>
  <si>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</si>
  <si>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</si>
  <si>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</si>
  <si>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</si>
  <si>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</si>
  <si>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</si>
  <si>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</si>
  <si>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</si>
  <si>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</si>
  <si>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</si>
  <si>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</si>
  <si>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</si>
  <si>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</si>
  <si>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</si>
  <si>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</si>
  <si>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</si>
  <si>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</si>
  <si>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</si>
  <si>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</si>
  <si>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</si>
  <si>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</si>
  <si>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</si>
  <si>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</si>
  <si>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</si>
  <si>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</si>
  <si>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</si>
  <si>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</si>
  <si>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</si>
  <si>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</si>
  <si>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</si>
  <si>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</si>
  <si>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</si>
  <si>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</si>
  <si>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</si>
  <si>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</si>
  <si>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</si>
  <si>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</si>
  <si>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</si>
  <si>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</si>
  <si>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</si>
  <si>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</si>
  <si>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</si>
  <si>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</si>
  <si>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</si>
  <si>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</si>
  <si>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phoneticPr fontId="2" type="noConversion"/>
  </si>
  <si>
    <t>Average Donation</t>
    <phoneticPr fontId="2" type="noConversion"/>
  </si>
  <si>
    <t>Category</t>
  </si>
  <si>
    <t>Category</t>
    <phoneticPr fontId="2" type="noConversion"/>
  </si>
  <si>
    <t>Sub-Category</t>
    <phoneticPr fontId="2" type="noConversion"/>
  </si>
  <si>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</si>
  <si>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</si>
  <si>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</si>
  <si>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</si>
  <si>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</si>
  <si>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</si>
  <si>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</si>
  <si>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</si>
  <si>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</si>
  <si>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</si>
  <si>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</si>
  <si>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</si>
  <si>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</si>
  <si>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</si>
  <si>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</si>
  <si>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</si>
  <si>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</si>
  <si>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</si>
  <si>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</si>
  <si>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</si>
  <si>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</si>
  <si>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</si>
  <si>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</si>
  <si>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</si>
  <si>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</si>
  <si>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</si>
  <si>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</si>
  <si>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</si>
  <si>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</si>
  <si>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</si>
  <si>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</si>
  <si>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</si>
  <si>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</si>
  <si>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</si>
  <si>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</si>
  <si>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</si>
  <si>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</si>
  <si>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</si>
  <si>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</si>
  <si>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</si>
  <si>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</si>
  <si>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</si>
  <si>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</si>
  <si>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</si>
  <si>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</si>
  <si>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</si>
  <si>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</si>
  <si>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</si>
  <si>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</si>
  <si>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</si>
  <si>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phoneticPr fontId="2" type="noConversion"/>
  </si>
  <si>
    <t>Date Ended Conversion</t>
    <phoneticPr fontId="2" type="noConversion"/>
  </si>
  <si>
    <t>(All)</t>
  </si>
  <si>
    <t>Column Labels</t>
  </si>
  <si>
    <t>Grand Total</t>
  </si>
  <si>
    <t>Row Labels</t>
  </si>
  <si>
    <t>Count of Category</t>
  </si>
  <si>
    <t>Count of Sub-Category</t>
  </si>
  <si>
    <t>Count of state</t>
  </si>
  <si>
    <t>Years</t>
  </si>
  <si>
    <t>Jan</t>
  </si>
  <si>
    <t>Feb</t>
  </si>
  <si>
    <t>Mar</t>
  </si>
  <si>
    <t>Apr</t>
  </si>
  <si>
    <t>May</t>
  </si>
  <si>
    <t>Jun</t>
  </si>
  <si>
    <t>Jul</t>
  </si>
  <si>
    <t>Aug</t>
  </si>
  <si>
    <t>Sep</t>
  </si>
  <si>
    <t>Oct</t>
  </si>
  <si>
    <t>Nov</t>
  </si>
  <si>
    <t>Dec</t>
  </si>
  <si>
    <t>Goal</t>
    <phoneticPr fontId="2" type="noConversion"/>
  </si>
  <si>
    <t>Number Successful</t>
    <phoneticPr fontId="2" type="noConversion"/>
  </si>
  <si>
    <t>Number Failed</t>
    <phoneticPr fontId="2" type="noConversion"/>
  </si>
  <si>
    <t>Number Canceled</t>
    <phoneticPr fontId="2" type="noConversion"/>
  </si>
  <si>
    <t>Total Projects</t>
    <phoneticPr fontId="2" type="noConversion"/>
  </si>
  <si>
    <t>Percentage Successful</t>
    <phoneticPr fontId="2" type="noConversion"/>
  </si>
  <si>
    <t>Percentage Failed</t>
    <phoneticPr fontId="2" type="noConversion"/>
  </si>
  <si>
    <t>Percentage Canceled</t>
    <phoneticPr fontId="2" type="noConversion"/>
  </si>
  <si>
    <t>Less than 1000</t>
    <phoneticPr fontId="2" type="noConversion"/>
  </si>
  <si>
    <t>1000 to 4999</t>
  </si>
  <si>
    <t>5000 to 9999</t>
  </si>
  <si>
    <t>10000 to 14999</t>
  </si>
  <si>
    <t>15000 to 19999</t>
  </si>
  <si>
    <t>20000 to 24999</t>
  </si>
  <si>
    <t>25000 to 29999</t>
  </si>
  <si>
    <t>30000 to 34999</t>
    <phoneticPr fontId="2" type="noConversion"/>
  </si>
  <si>
    <t>35000 to 39999</t>
  </si>
  <si>
    <t>40000 to 44999</t>
  </si>
  <si>
    <t>45000 to 49999</t>
  </si>
  <si>
    <t>Greater than or equal to 50000</t>
  </si>
  <si>
    <t>Outcomes</t>
    <phoneticPr fontId="2" type="noConversion"/>
  </si>
  <si>
    <t>Backers_Count</t>
    <phoneticPr fontId="2" type="noConversion"/>
  </si>
  <si>
    <t>DE</t>
    <phoneticPr fontId="2" type="noConversion"/>
  </si>
  <si>
    <t>The Mean Number of Backers</t>
    <phoneticPr fontId="2" type="noConversion"/>
  </si>
  <si>
    <t>The Median Number of Backers</t>
    <phoneticPr fontId="2" type="noConversion"/>
  </si>
  <si>
    <t>The Minimum Number of Backers</t>
    <phoneticPr fontId="2" type="noConversion"/>
  </si>
  <si>
    <t>The Maximum number of Backers</t>
    <phoneticPr fontId="2" type="noConversion"/>
  </si>
  <si>
    <t>The Variance of the number of Backers</t>
    <phoneticPr fontId="2" type="noConversion"/>
  </si>
  <si>
    <t>The Standard deviation of the number of backers</t>
    <phoneticPr fontId="2" type="noConversion"/>
  </si>
  <si>
    <t>Successful</t>
    <phoneticPr fontId="2" type="noConversion"/>
  </si>
  <si>
    <t>Unsuccessful(Failed)</t>
    <phoneticPr fontId="2" type="noConversion"/>
  </si>
  <si>
    <t>Q1. determine whether the mean or the median summarizes the data more meaningfully.</t>
    <phoneticPr fontId="2" type="noConversion"/>
  </si>
  <si>
    <t>Q2. determine if there is more variability with successful or unsuccessful campaigns. 
Does this make sense? Why or why not?</t>
    <phoneticPr fontId="2" type="noConversion"/>
  </si>
  <si>
    <t xml:space="preserve">In this case, the median summarizes the data more meaningfully.  While the mean and median can be the same or nearly the same, they are different if more of the data values are clustered toward one end of their rand and/or if there are a few extreme value like this data(Max and Min values are very extreme, also can check the high variance). In this case, the mean can be significantly influenced by the few values, making it not very representative of the majority of the values in the data set. under these circumstance, median usually gives a better representation of central tendency than average. </t>
    <phoneticPr fontId="2" type="noConversion"/>
  </si>
  <si>
    <t xml:space="preserve"> In terms of Variance, Variance for Successful is higher than Unsuccessful, which means there is more variability with Successful. Also, this data set indicates the high Variance and Standard deviation, which means the data points are very spread out from the mean, and from one another and also spread out over a large range of values. From this point of view, there might be more variability with successful since the Variance and Standard deviation for successful is very high.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</si>
</sst>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0"/>
    <numFmt numFmtId="177" formatCode="dd/mm/yyyy;@"/>
    <numFmt numFmtId="178" formatCode="0_ "/>
    <numFmt numFmtId="179" formatCode="0.0_ "/>
  </numFmts>
  <fonts count="5" x14ac:knownFonts="1">
    <font>
      <sz val="11"/>
      <color theme="1"/>
      <name val="맑은 고딕"/>
      <family val="2"/>
      <scheme val="minor"/>
    </font>
    <font>
      <b/>
      <sz val="11"/>
      <color theme="1"/>
      <name val="맑은 고딕"/>
      <family val="2"/>
      <scheme val="minor"/>
    </font>
    <font>
      <sz val="8"/>
      <name val="맑은 고딕"/>
      <family val="3"/>
      <charset val="129"/>
      <scheme val="minor"/>
    </font>
    <font>
      <b/>
      <sz val="11"/>
      <color theme="1"/>
      <name val="맑은 고딕"/>
      <family val="3"/>
      <charset val="129"/>
      <scheme val="minor"/>
    </font>
    <font>
      <sz val="11"/>
      <color theme="1"/>
      <name val="맑은 고딕"/>
      <family val="3"/>
      <charset val="129"/>
      <scheme val="minor"/>
    </font>
  </fonts>
  <fills count="7">
    <fill>
      <patternFill patternType="none"/>
    </fill>
    <fill>
      <patternFill patternType="gray125"/>
    </fill>
    <fill>
      <patternFill patternType="solid">
        <fgColor rgb="FF00B0F0"/>
        <bgColor indexed="64"/>
      </patternFill>
    </fill>
    <fill>
      <patternFill patternType="solid">
        <fgColor rgb="FFFF5050"/>
        <bgColor indexed="64"/>
      </patternFill>
    </fill>
    <fill>
      <patternFill patternType="solid">
        <fgColor rgb="FF92D050"/>
        <bgColor indexed="64"/>
      </patternFill>
    </fill>
    <fill>
      <patternFill patternType="solid">
        <fgColor theme="8" tint="0.79998168889431442"/>
        <bgColor indexed="64"/>
      </patternFill>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3" fontId="1" fillId="0" borderId="0" xfId="0" applyNumberFormat="1" applyFont="1" applyAlignment="1">
      <alignment horizontal="center"/>
    </xf>
    <xf numFmtId="3" fontId="0" fillId="0" borderId="0" xfId="0" applyNumberFormat="1"/>
    <xf numFmtId="176" fontId="0" fillId="0" borderId="0" xfId="0" applyNumberFormat="1"/>
    <xf numFmtId="177" fontId="0" fillId="0" borderId="0" xfId="0" applyNumberFormat="1"/>
    <xf numFmtId="0" fontId="0" fillId="0" borderId="0" xfId="0" pivotButton="1"/>
    <xf numFmtId="0" fontId="0" fillId="0" borderId="0" xfId="0" applyAlignment="1">
      <alignment horizontal="left"/>
    </xf>
    <xf numFmtId="0" fontId="0" fillId="0" borderId="0" xfId="0" applyNumberFormat="1"/>
    <xf numFmtId="177" fontId="0" fillId="0" borderId="0" xfId="0" applyNumberFormat="1" applyAlignment="1">
      <alignment horizontal="left"/>
    </xf>
    <xf numFmtId="0" fontId="3" fillId="0" borderId="0" xfId="0" applyFont="1" applyAlignment="1">
      <alignment horizontal="center" vertical="center"/>
    </xf>
    <xf numFmtId="9" fontId="0" fillId="0" borderId="0" xfId="0" applyNumberFormat="1"/>
    <xf numFmtId="9" fontId="3" fillId="0" borderId="0" xfId="0" applyNumberFormat="1" applyFont="1" applyAlignment="1">
      <alignment horizontal="center" vertical="center"/>
    </xf>
    <xf numFmtId="0" fontId="0" fillId="4" borderId="0" xfId="0" applyFill="1"/>
    <xf numFmtId="0" fontId="3" fillId="0" borderId="0" xfId="0" applyFont="1" applyAlignment="1">
      <alignment horizontal="center"/>
    </xf>
    <xf numFmtId="178" fontId="0" fillId="2" borderId="1" xfId="0" applyNumberFormat="1" applyFill="1" applyBorder="1" applyAlignment="1">
      <alignment horizontal="right" vertical="center"/>
    </xf>
    <xf numFmtId="178" fontId="0" fillId="2" borderId="0" xfId="0" applyNumberFormat="1" applyFill="1"/>
    <xf numFmtId="179" fontId="0" fillId="2" borderId="1" xfId="0" applyNumberFormat="1" applyFill="1" applyBorder="1" applyAlignment="1">
      <alignment horizontal="right" vertical="center"/>
    </xf>
    <xf numFmtId="178" fontId="0" fillId="3" borderId="1" xfId="0" applyNumberFormat="1" applyFill="1" applyBorder="1" applyAlignment="1">
      <alignment horizontal="right" vertical="center"/>
    </xf>
    <xf numFmtId="0" fontId="0" fillId="3" borderId="1" xfId="0" applyFill="1" applyBorder="1" applyAlignment="1">
      <alignment horizontal="right" vertical="center"/>
    </xf>
    <xf numFmtId="179" fontId="0" fillId="3" borderId="1" xfId="0" applyNumberFormat="1" applyFill="1" applyBorder="1" applyAlignment="1">
      <alignment horizontal="right" vertical="center"/>
    </xf>
    <xf numFmtId="0" fontId="4" fillId="5" borderId="1" xfId="0" applyFont="1" applyFill="1" applyBorder="1" applyAlignment="1">
      <alignment horizontal="left" vertical="center"/>
    </xf>
    <xf numFmtId="0" fontId="4" fillId="2" borderId="1" xfId="0" applyFont="1" applyFill="1" applyBorder="1" applyAlignment="1">
      <alignment horizontal="right" vertical="center"/>
    </xf>
    <xf numFmtId="0" fontId="4" fillId="3" borderId="1" xfId="0" applyFont="1" applyFill="1" applyBorder="1" applyAlignment="1">
      <alignment horizontal="right" vertical="center"/>
    </xf>
    <xf numFmtId="0" fontId="4" fillId="6" borderId="0" xfId="0" applyFont="1" applyFill="1" applyBorder="1" applyAlignment="1">
      <alignment horizontal="left" vertical="center"/>
    </xf>
    <xf numFmtId="0" fontId="4" fillId="6" borderId="0" xfId="0" applyFont="1" applyFill="1" applyBorder="1" applyAlignment="1">
      <alignment horizontal="left" vertical="center" wrapText="1"/>
    </xf>
    <xf numFmtId="0" fontId="0" fillId="0" borderId="0" xfId="0" applyAlignment="1">
      <alignment horizontal="left" vertical="top" wrapText="1"/>
    </xf>
  </cellXfs>
  <cellStyles count="1">
    <cellStyle name="Normal" xfId="0" builtinId="0"/>
  </cellStyles>
  <dxfs count="9">
    <dxf>
      <fill>
        <patternFill>
          <bgColor rgb="FF92D050"/>
        </patternFill>
      </fill>
    </dxf>
    <dxf>
      <fill>
        <patternFill>
          <bgColor rgb="FFFFC000"/>
        </patternFill>
      </fill>
    </dxf>
    <dxf>
      <fill>
        <patternFill patternType="solid">
          <bgColor rgb="FFFF5050"/>
        </patternFill>
      </fill>
    </dxf>
    <dxf>
      <fill>
        <patternFill>
          <bgColor rgb="FF00B0F0"/>
        </patternFill>
      </fill>
    </dxf>
    <dxf>
      <fill>
        <patternFill>
          <bgColor rgb="FFFF5050"/>
        </patternFill>
      </fill>
    </dxf>
    <dxf>
      <fill>
        <patternFill>
          <bgColor rgb="FF92D050"/>
        </patternFill>
      </fill>
    </dxf>
    <dxf>
      <fill>
        <patternFill>
          <bgColor rgb="FFFFC000"/>
        </patternFill>
      </fill>
    </dxf>
    <dxf>
      <fill>
        <patternFill patternType="solid">
          <bgColor rgb="FFFF5050"/>
        </patternFill>
      </fill>
    </dxf>
    <dxf>
      <fill>
        <patternFill>
          <bgColor rgb="FF00B0F0"/>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[Excel_Homework_DongYi Kim.xlsx]Sheet2!PivotTable25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A0F-41DF-8595-9C481B64684D}"/>
            </c:ext>
          </c:extLst>
        </c:ser>
        <c:ser>
          <c:idx val="1"/>
          <c:order val="1"/>
          <c:tx>
            <c:strRef>
              <c:f>Sheet2!$C$3:$C$4</c:f>
              <c:strCache>
                <c:ptCount val="1"/>
                <c:pt idx="0">
                  <c:v>live</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1-DA0F-41DF-8595-9C481B64684D}"/>
            </c:ext>
          </c:extLst>
        </c:ser>
        <c:ser>
          <c:idx val="2"/>
          <c:order val="2"/>
          <c:tx>
            <c:strRef>
              <c:f>Sheet2!$D$3:$D$4</c:f>
              <c:strCache>
                <c:ptCount val="1"/>
                <c:pt idx="0">
                  <c:v>failed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DA0F-41DF-8595-9C481B64684D}"/>
            </c:ext>
          </c:extLst>
        </c:ser>
        <c:ser>
          <c:idx val="3"/>
          <c:order val="3"/>
          <c:tx>
            <c:strRef>
              <c:f>Sheet2!$E$3:$E$4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DA0F-41DF-8595-9C481B64684D}"/>
            </c:ext>
          </c:extLst>
        </c:ser>
        <c:dLbls>
          <c:showLegendKey val="0"/>
          <c:showVal val="0"/>
          <c:showCatName val="0"/>
          <c:showSerName val="0"/>
          <c:showPercent val="0"/>
          <c:showBubbleSize val="0"/>
        </c:dLbls>
        <c:gapWidth val="150"/>
        <c:overlap val="100"/>
        <c:axId val="1409363728"/>
        <c:axId val="1832507216"/>
      </c:barChart>
      <c:catAx>
        <c:axId val="14093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2507216"/>
        <c:crosses val="autoZero"/>
        <c:auto val="1"/>
        <c:lblAlgn val="ctr"/>
        <c:lblOffset val="100"/>
        <c:noMultiLvlLbl val="0"/>
      </c:catAx>
      <c:valAx>
        <c:axId val="183250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093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[Excel_Homework_DongYi Kim.xlsx]Sheet3!PivotTable26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successful</c:v>
                </c:pt>
              </c:strCache>
            </c:strRef>
          </c:tx>
          <c:spPr>
            <a:solidFill>
              <a:schemeClr val="accent1"/>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197-4877-AF91-2B3BAC012ECD}"/>
            </c:ext>
          </c:extLst>
        </c:ser>
        <c:ser>
          <c:idx val="1"/>
          <c:order val="1"/>
          <c:tx>
            <c:strRef>
              <c:f>Sheet3!$C$3:$C$4</c:f>
              <c:strCache>
                <c:ptCount val="1"/>
                <c:pt idx="0">
                  <c:v>live</c:v>
                </c:pt>
              </c:strCache>
            </c:strRef>
          </c:tx>
          <c:spPr>
            <a:solidFill>
              <a:schemeClr val="accent2"/>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1197-4877-AF91-2B3BAC012ECD}"/>
            </c:ext>
          </c:extLst>
        </c:ser>
        <c:ser>
          <c:idx val="2"/>
          <c:order val="2"/>
          <c:tx>
            <c:strRef>
              <c:f>Sheet3!$D$3:$D$4</c:f>
              <c:strCache>
                <c:ptCount val="1"/>
                <c:pt idx="0">
                  <c:v>failed</c:v>
                </c:pt>
              </c:strCache>
            </c:strRef>
          </c:tx>
          <c:spPr>
            <a:solidFill>
              <a:schemeClr val="accent3"/>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1197-4877-AF91-2B3BAC012ECD}"/>
            </c:ext>
          </c:extLst>
        </c:ser>
        <c:ser>
          <c:idx val="3"/>
          <c:order val="3"/>
          <c:tx>
            <c:strRef>
              <c:f>Sheet3!$E$3:$E$4</c:f>
              <c:strCache>
                <c:ptCount val="1"/>
                <c:pt idx="0">
                  <c:v>canceled</c:v>
                </c:pt>
              </c:strCache>
            </c:strRef>
          </c:tx>
          <c:spPr>
            <a:solidFill>
              <a:schemeClr val="accent4"/>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1197-4877-AF91-2B3BAC012ECD}"/>
            </c:ext>
          </c:extLst>
        </c:ser>
        <c:dLbls>
          <c:showLegendKey val="0"/>
          <c:showVal val="0"/>
          <c:showCatName val="0"/>
          <c:showSerName val="0"/>
          <c:showPercent val="0"/>
          <c:showBubbleSize val="0"/>
        </c:dLbls>
        <c:gapWidth val="150"/>
        <c:overlap val="100"/>
        <c:axId val="1827542112"/>
        <c:axId val="2019971424"/>
      </c:barChart>
      <c:catAx>
        <c:axId val="182754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19971424"/>
        <c:crosses val="autoZero"/>
        <c:auto val="1"/>
        <c:lblAlgn val="ctr"/>
        <c:lblOffset val="100"/>
        <c:noMultiLvlLbl val="0"/>
      </c:catAx>
      <c:valAx>
        <c:axId val="201997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2754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[Excel_Homework_DongYi Kim.xlsx]Sheet4!PivotTable28</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BC4-437E-84EB-2EDC15AC5308}"/>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BC4-437E-84EB-2EDC15AC5308}"/>
            </c:ext>
          </c:extLst>
        </c:ser>
        <c:ser>
          <c:idx val="2"/>
          <c:order val="2"/>
          <c:tx>
            <c:strRef>
              <c:f>Sheet4!$D$4:$D$5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BC4-437E-84EB-2EDC15AC5308}"/>
            </c:ext>
          </c:extLst>
        </c:ser>
        <c:dLbls>
          <c:showLegendKey val="0"/>
          <c:showVal val="0"/>
          <c:showCatName val="0"/>
          <c:showSerName val="0"/>
          <c:showPercent val="0"/>
          <c:showBubbleSize val="0"/>
        </c:dLbls>
        <c:marker val="1"/>
        <c:smooth val="0"/>
        <c:axId val="2030088416"/>
        <c:axId val="2019971008"/>
      </c:lineChart>
      <c:catAx>
        <c:axId val="203008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19971008"/>
        <c:crosses val="autoZero"/>
        <c:auto val="1"/>
        <c:lblAlgn val="ctr"/>
        <c:lblOffset val="100"/>
        <c:noMultiLvlLbl val="0"/>
      </c:catAx>
      <c:valAx>
        <c:axId val="2019971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3008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Outcomes Based</a:t>
            </a:r>
            <a:r>
              <a:rPr lang="en-US" altLang="ko-KR" baseline="0"/>
              <a:t> on Goal</a:t>
            </a:r>
            <a:endParaRPr lang="en-US" altLang="ko-K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multiLvlStrRef>
              <c:f>Sheet5!$A$2:$B$13</c:f>
              <c:multiLvlStrCache>
                <c:ptCount val="12"/>
                <c:lvl>
                  <c:pt idx="0">
                    <c:v>322</c:v>
                  </c:pt>
                  <c:pt idx="1">
                    <c:v>932</c:v>
                  </c:pt>
                  <c:pt idx="2">
                    <c:v>381</c:v>
                  </c:pt>
                  <c:pt idx="3">
                    <c:v>168</c:v>
                  </c:pt>
                  <c:pt idx="4">
                    <c:v>94</c:v>
                  </c:pt>
                  <c:pt idx="5">
                    <c:v>62</c:v>
                  </c:pt>
                  <c:pt idx="6">
                    <c:v>55</c:v>
                  </c:pt>
                  <c:pt idx="7">
                    <c:v>32</c:v>
                  </c:pt>
                  <c:pt idx="8">
                    <c:v>26</c:v>
                  </c:pt>
                  <c:pt idx="9">
                    <c:v>21</c:v>
                  </c:pt>
                  <c:pt idx="10">
                    <c:v>6</c:v>
                  </c:pt>
                  <c:pt idx="11">
                    <c:v>86</c:v>
                  </c:pt>
                </c:lvl>
                <c:lvl>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lvl>
              </c:multiLvlStrCache>
            </c:multiLvl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D3E-4ABB-92E1-2F25327C5B74}"/>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multiLvlStrRef>
              <c:f>Sheet5!$A$2:$B$13</c:f>
              <c:multiLvlStrCache>
                <c:ptCount val="12"/>
                <c:lvl>
                  <c:pt idx="0">
                    <c:v>322</c:v>
                  </c:pt>
                  <c:pt idx="1">
                    <c:v>932</c:v>
                  </c:pt>
                  <c:pt idx="2">
                    <c:v>381</c:v>
                  </c:pt>
                  <c:pt idx="3">
                    <c:v>168</c:v>
                  </c:pt>
                  <c:pt idx="4">
                    <c:v>94</c:v>
                  </c:pt>
                  <c:pt idx="5">
                    <c:v>62</c:v>
                  </c:pt>
                  <c:pt idx="6">
                    <c:v>55</c:v>
                  </c:pt>
                  <c:pt idx="7">
                    <c:v>32</c:v>
                  </c:pt>
                  <c:pt idx="8">
                    <c:v>26</c:v>
                  </c:pt>
                  <c:pt idx="9">
                    <c:v>21</c:v>
                  </c:pt>
                  <c:pt idx="10">
                    <c:v>6</c:v>
                  </c:pt>
                  <c:pt idx="11">
                    <c:v>86</c:v>
                  </c:pt>
                </c:lvl>
                <c:lvl>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lvl>
              </c:multiLvlStrCache>
            </c:multiLvl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D3E-4ABB-92E1-2F25327C5B74}"/>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multiLvlStrRef>
              <c:f>Sheet5!$A$2:$B$13</c:f>
              <c:multiLvlStrCache>
                <c:ptCount val="12"/>
                <c:lvl>
                  <c:pt idx="0">
                    <c:v>322</c:v>
                  </c:pt>
                  <c:pt idx="1">
                    <c:v>932</c:v>
                  </c:pt>
                  <c:pt idx="2">
                    <c:v>381</c:v>
                  </c:pt>
                  <c:pt idx="3">
                    <c:v>168</c:v>
                  </c:pt>
                  <c:pt idx="4">
                    <c:v>94</c:v>
                  </c:pt>
                  <c:pt idx="5">
                    <c:v>62</c:v>
                  </c:pt>
                  <c:pt idx="6">
                    <c:v>55</c:v>
                  </c:pt>
                  <c:pt idx="7">
                    <c:v>32</c:v>
                  </c:pt>
                  <c:pt idx="8">
                    <c:v>26</c:v>
                  </c:pt>
                  <c:pt idx="9">
                    <c:v>21</c:v>
                  </c:pt>
                  <c:pt idx="10">
                    <c:v>6</c:v>
                  </c:pt>
                  <c:pt idx="11">
                    <c:v>86</c:v>
                  </c:pt>
                </c:lvl>
                <c:lvl>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lvl>
              </c:multiLvlStrCache>
            </c:multiLvl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D3E-4ABB-92E1-2F25327C5B74}"/>
            </c:ext>
          </c:extLst>
        </c:ser>
        <c:dLbls>
          <c:showLegendKey val="0"/>
          <c:showVal val="0"/>
          <c:showCatName val="0"/>
          <c:showSerName val="0"/>
          <c:showPercent val="0"/>
          <c:showBubbleSize val="0"/>
        </c:dLbls>
        <c:smooth val="0"/>
        <c:axId val="1832474288"/>
        <c:axId val="2020050048"/>
      </c:lineChart>
      <c:catAx>
        <c:axId val="1832474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20050048"/>
        <c:crosses val="autoZero"/>
        <c:auto val="1"/>
        <c:lblAlgn val="ctr"/>
        <c:lblOffset val="100"/>
        <c:noMultiLvlLbl val="0"/>
      </c:catAx>
      <c:valAx>
        <c:axId val="2020050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24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49892</xdr:colOff>
      <xdr:row>14</xdr:row>
      <xdr:rowOff>179613</xdr:rowOff>
    </xdr:from>
    <xdr:to>
      <xdr:col>8</xdr:col>
      <xdr:colOff>381000</xdr:colOff>
      <xdr:row>33</xdr:row>
      <xdr:rowOff>199571</xdr:rowOff>
    </xdr:to>
    <xdr:graphicFrame macro="">
      <xdr:nvGraphicFramePr>
        <xdr:cNvPr id="2" name="Chart 1">
          <a:extLst>
            <a:ext uri="{FF2B5EF4-FFF2-40B4-BE49-F238E27FC236}">
              <a16:creationId xmlns:a16="http://schemas.microsoft.com/office/drawing/2014/main" id="{B70FD401-93EE-4DF9-ADA4-B0BFF9DDE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265543</xdr:colOff>
      <xdr:row>2</xdr:row>
      <xdr:rowOff>36945</xdr:rowOff>
    </xdr:from>
    <xdr:to>
      <xdr:col>20</xdr:col>
      <xdr:colOff>433294</xdr:colOff>
      <xdr:row>27</xdr:row>
      <xdr:rowOff>186764</xdr:rowOff>
    </xdr:to>
    <xdr:graphicFrame macro="">
      <xdr:nvGraphicFramePr>
        <xdr:cNvPr id="2" name="Chart 1">
          <a:extLst>
            <a:ext uri="{FF2B5EF4-FFF2-40B4-BE49-F238E27FC236}">
              <a16:creationId xmlns:a16="http://schemas.microsoft.com/office/drawing/2014/main" id="{D0058274-9279-47D5-B82A-16E2F4C22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473075</xdr:colOff>
      <xdr:row>2</xdr:row>
      <xdr:rowOff>196850</xdr:rowOff>
    </xdr:from>
    <xdr:to>
      <xdr:col>13</xdr:col>
      <xdr:colOff>596901</xdr:colOff>
      <xdr:row>20</xdr:row>
      <xdr:rowOff>6350</xdr:rowOff>
    </xdr:to>
    <xdr:graphicFrame macro="">
      <xdr:nvGraphicFramePr>
        <xdr:cNvPr id="2" name="Chart 1">
          <a:extLst>
            <a:ext uri="{FF2B5EF4-FFF2-40B4-BE49-F238E27FC236}">
              <a16:creationId xmlns:a16="http://schemas.microsoft.com/office/drawing/2014/main" id="{47E60906-DC5D-493C-8E0A-2453E1D06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14</xdr:row>
      <xdr:rowOff>50800</xdr:rowOff>
    </xdr:from>
    <xdr:to>
      <xdr:col>5</xdr:col>
      <xdr:colOff>374650</xdr:colOff>
      <xdr:row>33</xdr:row>
      <xdr:rowOff>177800</xdr:rowOff>
    </xdr:to>
    <xdr:graphicFrame macro="">
      <xdr:nvGraphicFramePr>
        <xdr:cNvPr id="3" name="Chart 2">
          <a:extLst>
            <a:ext uri="{FF2B5EF4-FFF2-40B4-BE49-F238E27FC236}">
              <a16:creationId xmlns:a16="http://schemas.microsoft.com/office/drawing/2014/main" id="{2980773E-BE99-4F8E-9ED4-BDB1D0859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Dongyi" refreshedDate="44097.481407060186" createdVersion="6" refreshedVersion="6" minRefreshableVersion="3" recordCount="4114" xr:uid="{09CC1F18-E62A-4ACC-9474-BBF771CE5B83}">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176">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77">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1월"/>
          <s v="2월"/>
          <s v="3월"/>
          <s v="4월"/>
          <s v="5월"/>
          <s v="6월"/>
          <s v="7월"/>
          <s v="8월"/>
          <s v="9월"/>
          <s v="10월"/>
          <s v="11월"/>
          <s v="12월"/>
          <s v="&gt;2017-03-15"/>
        </groupItems>
      </fieldGroup>
    </cacheField>
    <cacheField name="Date Ended Conversion" numFmtId="177">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1사분기"/>
          <s v="2사분기"/>
          <s v="3사분기"/>
          <s v="4사분기"/>
          <s v="&gt;2017-03-15"/>
        </groupItems>
      </fieldGroup>
    </cacheField>
    <cacheField name="Years" numFmtId="0" databaseField="0">
      <fieldGroup base="18">
        <rangePr groupBy="years" startDate="2009-05-17T03:55:13" endDate="2017-03-15T15:30:07"/>
        <groupItems count="11">
          <s v="&lt;2009-05-17"/>
          <s v="2009년"/>
          <s v="2010년"/>
          <s v="2011년"/>
          <s v="2012년"/>
          <s v="2013년"/>
          <s v="2014년"/>
          <s v="2015년"/>
          <s v="2016년"/>
          <s v="2017년"/>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x v="1"/>
    <s v="A Hannibal TV Show Fan Convention and Art Collective"/>
    <n v="10275"/>
    <n v="14653"/>
    <x v="0"/>
    <x v="0"/>
    <s v="USD"/>
    <n v="1488464683"/>
    <n v="1485872683"/>
    <b v="0"/>
    <n v="79"/>
    <b v="1"/>
    <s v="film &amp; video/television"/>
    <n v="142.60827250608273"/>
    <n v="185.48101265822785"/>
    <x v="0"/>
    <x v="0"/>
    <x v="1"/>
    <d v="2017-03-02T14:24:43"/>
  </r>
  <r>
    <n v="2"/>
    <x v="2"/>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x v="3"/>
    <s v="We already produced the *very* beginning of this story. Help us to see it through?"/>
    <n v="10000"/>
    <n v="10390"/>
    <x v="0"/>
    <x v="0"/>
    <s v="USD"/>
    <n v="1407414107"/>
    <n v="1404822107"/>
    <b v="0"/>
    <n v="150"/>
    <b v="1"/>
    <s v="film &amp; video/television"/>
    <n v="103.89999999999999"/>
    <n v="69.266666666666666"/>
    <x v="0"/>
    <x v="0"/>
    <x v="3"/>
    <d v="2014-08-07T12:21:47"/>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x v="8"/>
    <s v="Help us raise the funds to film our pilot episode!"/>
    <n v="3500"/>
    <n v="3501.52"/>
    <x v="0"/>
    <x v="0"/>
    <s v="USD"/>
    <n v="1460754000"/>
    <n v="1460155212"/>
    <b v="0"/>
    <n v="12"/>
    <b v="1"/>
    <s v="film &amp; video/television"/>
    <n v="100.04342857142856"/>
    <n v="291.79333333333335"/>
    <x v="0"/>
    <x v="0"/>
    <x v="8"/>
    <d v="2016-04-15T21:00:0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x v="13"/>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x v="14"/>
    <s v="A highly charged post apocalyptic sci fi series that pulls no punches!"/>
    <n v="6000"/>
    <n v="6056"/>
    <x v="0"/>
    <x v="2"/>
    <s v="AUD"/>
    <n v="1405259940"/>
    <n v="1403051888"/>
    <b v="0"/>
    <n v="41"/>
    <b v="1"/>
    <s v="film &amp; video/television"/>
    <n v="100.93333333333334"/>
    <n v="147.70731707317074"/>
    <x v="0"/>
    <x v="0"/>
    <x v="14"/>
    <d v="2014-07-13T13:59:0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x v="20"/>
    <s v="Help us reach our goal &amp; pay the drama dept that is performing the hard read, which is set for October 2015."/>
    <n v="2000"/>
    <n v="2004"/>
    <x v="0"/>
    <x v="0"/>
    <s v="USD"/>
    <n v="1442167912"/>
    <n v="1436983912"/>
    <b v="0"/>
    <n v="25"/>
    <b v="1"/>
    <s v="film &amp; video/television"/>
    <n v="100.2"/>
    <n v="80.16"/>
    <x v="0"/>
    <x v="0"/>
    <x v="20"/>
    <d v="2015-09-13T18:11:52"/>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x v="22"/>
    <s v="Meet Gary, and Troy: Two unlikely friends that investigate &quot;strange phenomenon&quot;."/>
    <n v="350"/>
    <n v="410"/>
    <x v="0"/>
    <x v="0"/>
    <s v="USD"/>
    <n v="1420099140"/>
    <n v="1418766740"/>
    <b v="0"/>
    <n v="8"/>
    <b v="1"/>
    <s v="film &amp; video/television"/>
    <n v="117.14285714285715"/>
    <n v="51.25"/>
    <x v="0"/>
    <x v="0"/>
    <x v="22"/>
    <d v="2015-01-01T07:59:0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x v="24"/>
    <s v="STL Up Late is a weekly late night comedy talk show for St. Louis television."/>
    <n v="35000"/>
    <n v="38082.69"/>
    <x v="0"/>
    <x v="0"/>
    <s v="USD"/>
    <n v="1442345940"/>
    <n v="1439494863"/>
    <b v="0"/>
    <n v="574"/>
    <b v="1"/>
    <s v="film &amp; video/television"/>
    <n v="108.80768571428572"/>
    <n v="66.346149825783982"/>
    <x v="0"/>
    <x v="0"/>
    <x v="24"/>
    <d v="2015-09-15T19:39:0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x v="26"/>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x v="28"/>
    <s v="John and Brian are on a quest to change people's lives and rehabilitate dogs."/>
    <n v="12000"/>
    <n v="12042"/>
    <x v="0"/>
    <x v="0"/>
    <s v="USD"/>
    <n v="1450307284"/>
    <n v="1447715284"/>
    <b v="0"/>
    <n v="71"/>
    <b v="1"/>
    <s v="film &amp; video/television"/>
    <n v="100.35000000000001"/>
    <n v="169.6056338028169"/>
    <x v="0"/>
    <x v="0"/>
    <x v="28"/>
    <d v="2015-12-16T23:08:04"/>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x v="31"/>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x v="35"/>
    <s v="Why Adam? is an independent TV show that explores concepts of basic science in everyday life."/>
    <n v="1000"/>
    <n v="1665"/>
    <x v="0"/>
    <x v="0"/>
    <s v="USD"/>
    <n v="1430179200"/>
    <n v="1428130814"/>
    <b v="0"/>
    <n v="28"/>
    <b v="1"/>
    <s v="film &amp; video/television"/>
    <n v="166.5"/>
    <n v="59.464285714285715"/>
    <x v="0"/>
    <x v="0"/>
    <x v="35"/>
    <d v="2015-04-28T00:00:00"/>
  </r>
  <r>
    <n v="36"/>
    <x v="36"/>
    <s v="A modern day priest makes an unusual discovery, setting off a chain of events."/>
    <n v="6000"/>
    <n v="8529"/>
    <x v="0"/>
    <x v="0"/>
    <s v="USD"/>
    <n v="1428128525"/>
    <n v="1425540125"/>
    <b v="0"/>
    <n v="44"/>
    <b v="1"/>
    <s v="film &amp; video/television"/>
    <n v="142.15"/>
    <n v="193.84090909090909"/>
    <x v="0"/>
    <x v="0"/>
    <x v="36"/>
    <d v="2015-04-04T06:22:05"/>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x v="49"/>
    <s v="Driving Jersey is real people telling real stories."/>
    <n v="12000"/>
    <n v="12000"/>
    <x v="0"/>
    <x v="0"/>
    <s v="USD"/>
    <n v="1445660045"/>
    <n v="1443068045"/>
    <b v="0"/>
    <n v="87"/>
    <b v="1"/>
    <s v="film &amp; video/television"/>
    <n v="100"/>
    <n v="137.93103448275863"/>
    <x v="0"/>
    <x v="0"/>
    <x v="49"/>
    <d v="2015-10-24T04:14:05"/>
  </r>
  <r>
    <n v="50"/>
    <x v="50"/>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x v="53"/>
    <s v="Delicious TV's Vegan Mashup launching season two on public television"/>
    <n v="3000"/>
    <n v="3289"/>
    <x v="0"/>
    <x v="0"/>
    <s v="USD"/>
    <n v="1396648800"/>
    <n v="1395407445"/>
    <b v="0"/>
    <n v="117"/>
    <b v="1"/>
    <s v="film &amp; video/television"/>
    <n v="109.63333333333334"/>
    <n v="28.111111111111111"/>
    <x v="0"/>
    <x v="0"/>
    <x v="53"/>
    <d v="2014-04-04T22:00:0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x v="56"/>
    <s v="We want to see more women's cycling on TV - and we need your help to make it happen!"/>
    <n v="8000"/>
    <n v="8581"/>
    <x v="0"/>
    <x v="1"/>
    <s v="GBP"/>
    <n v="1433779200"/>
    <n v="1432559424"/>
    <b v="0"/>
    <n v="174"/>
    <b v="1"/>
    <s v="film &amp; video/television"/>
    <n v="107.26249999999999"/>
    <n v="49.316091954022987"/>
    <x v="0"/>
    <x v="0"/>
    <x v="56"/>
    <d v="2015-06-08T16:00:0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x v="58"/>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x v="65"/>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x v="66"/>
    <s v="A dark comedy set in the '60s about clinical depression and one night stands."/>
    <n v="2000"/>
    <n v="2372"/>
    <x v="0"/>
    <x v="0"/>
    <s v="USD"/>
    <n v="1468873420"/>
    <n v="1466281420"/>
    <b v="0"/>
    <n v="26"/>
    <b v="1"/>
    <s v="film &amp; video/shorts"/>
    <n v="118.6"/>
    <n v="91.230769230769226"/>
    <x v="0"/>
    <x v="1"/>
    <x v="66"/>
    <d v="2016-07-18T20:23:40"/>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x v="73"/>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x v="75"/>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x v="77"/>
    <s v="A short film about a boy searching for companionship in a hermit crab he finds on the beach."/>
    <n v="400"/>
    <n v="1570"/>
    <x v="0"/>
    <x v="0"/>
    <s v="USD"/>
    <n v="1337569140"/>
    <n v="1332991717"/>
    <b v="0"/>
    <n v="26"/>
    <b v="1"/>
    <s v="film &amp; video/shorts"/>
    <n v="392.5"/>
    <n v="60.384615384615387"/>
    <x v="0"/>
    <x v="1"/>
    <x v="77"/>
    <d v="2012-05-21T02:59:00"/>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x v="79"/>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x v="80"/>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x v="84"/>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x v="87"/>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x v="90"/>
    <s v="We're looking for funding to help submit a short film to film festivals."/>
    <n v="500"/>
    <n v="502"/>
    <x v="0"/>
    <x v="0"/>
    <s v="USD"/>
    <n v="1310454499"/>
    <n v="1307862499"/>
    <b v="0"/>
    <n v="16"/>
    <b v="1"/>
    <s v="film &amp; video/shorts"/>
    <n v="100.4"/>
    <n v="31.375"/>
    <x v="0"/>
    <x v="1"/>
    <x v="90"/>
    <d v="2011-07-12T07:08:19"/>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x v="97"/>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x v="99"/>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x v="101"/>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x v="103"/>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x v="104"/>
    <s v="UCF short film about an old man, his love for music, and his misplaced trumpet.  "/>
    <n v="500"/>
    <n v="600"/>
    <x v="0"/>
    <x v="0"/>
    <s v="USD"/>
    <n v="1301792400"/>
    <n v="1299775266"/>
    <b v="0"/>
    <n v="10"/>
    <b v="1"/>
    <s v="film &amp; video/shorts"/>
    <n v="120"/>
    <n v="60"/>
    <x v="0"/>
    <x v="1"/>
    <x v="104"/>
    <d v="2011-04-03T01:00:00"/>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x v="106"/>
    <s v="A Boy. A Girl. A Car. A Serial Killer."/>
    <n v="5000"/>
    <n v="5025"/>
    <x v="0"/>
    <x v="0"/>
    <s v="USD"/>
    <n v="1333391901"/>
    <n v="1332182301"/>
    <b v="0"/>
    <n v="27"/>
    <b v="1"/>
    <s v="film &amp; video/shorts"/>
    <n v="100.49999999999999"/>
    <n v="186.11111111111111"/>
    <x v="0"/>
    <x v="1"/>
    <x v="106"/>
    <d v="2012-04-02T18:38:2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x v="113"/>
    <s v="A living memorial for all those dealing with trauma, grief and loss."/>
    <n v="5000"/>
    <n v="7050"/>
    <x v="0"/>
    <x v="0"/>
    <s v="USD"/>
    <n v="1312642800"/>
    <n v="1311963128"/>
    <b v="0"/>
    <n v="78"/>
    <b v="1"/>
    <s v="film &amp; video/shorts"/>
    <n v="141"/>
    <n v="90.384615384615387"/>
    <x v="0"/>
    <x v="1"/>
    <x v="113"/>
    <d v="2011-08-06T15:00:00"/>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x v="115"/>
    <s v="Never judge a book (or a lover) by their cover."/>
    <n v="450"/>
    <n v="632"/>
    <x v="0"/>
    <x v="0"/>
    <s v="USD"/>
    <n v="1328377444"/>
    <n v="1326217444"/>
    <b v="0"/>
    <n v="22"/>
    <b v="1"/>
    <s v="film &amp; video/shorts"/>
    <n v="140.44444444444443"/>
    <n v="28.727272727272727"/>
    <x v="0"/>
    <x v="1"/>
    <x v="115"/>
    <d v="2012-02-04T17:44:04"/>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x v="118"/>
    <s v="When a ruthless hit-man is 'denounced' from the mafia, his old enemies declare war."/>
    <n v="5000"/>
    <n v="5651.58"/>
    <x v="0"/>
    <x v="0"/>
    <s v="USD"/>
    <n v="1311902236"/>
    <n v="1309310236"/>
    <b v="0"/>
    <n v="39"/>
    <b v="1"/>
    <s v="film &amp; video/shorts"/>
    <n v="113.03159999999998"/>
    <n v="144.91230769230768"/>
    <x v="0"/>
    <x v="1"/>
    <x v="118"/>
    <d v="2011-07-29T01:17:16"/>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x v="122"/>
    <s v="My ambition for this knows no bounds.  Seeing Sephoria in a live-action is a dream of mine."/>
    <n v="100000000"/>
    <n v="0"/>
    <x v="1"/>
    <x v="0"/>
    <s v="USD"/>
    <n v="1476094907"/>
    <n v="1470910907"/>
    <b v="0"/>
    <n v="0"/>
    <b v="0"/>
    <s v="film &amp; video/science fiction"/>
    <n v="0"/>
    <e v="#DIV/0!"/>
    <x v="0"/>
    <x v="2"/>
    <x v="122"/>
    <d v="2016-10-10T10:21:47"/>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x v="124"/>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x v="128"/>
    <s v="A Science Fiction film filled with entertainment and Excitement"/>
    <n v="100000"/>
    <n v="1867"/>
    <x v="1"/>
    <x v="0"/>
    <s v="USD"/>
    <n v="1476941293"/>
    <n v="1473917293"/>
    <b v="0"/>
    <n v="6"/>
    <b v="0"/>
    <s v="film &amp; video/science fiction"/>
    <n v="1.867"/>
    <n v="311.16666666666669"/>
    <x v="0"/>
    <x v="2"/>
    <x v="128"/>
    <d v="2016-10-20T05:28:13"/>
  </r>
  <r>
    <n v="129"/>
    <x v="129"/>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x v="131"/>
    <s v="I"/>
    <n v="1200"/>
    <n v="0"/>
    <x v="1"/>
    <x v="0"/>
    <s v="USD"/>
    <n v="1467763200"/>
    <n v="1466453161"/>
    <b v="0"/>
    <n v="0"/>
    <b v="0"/>
    <s v="film &amp; video/science fiction"/>
    <n v="0"/>
    <e v="#DIV/0!"/>
    <x v="0"/>
    <x v="2"/>
    <x v="131"/>
    <d v="2016-07-06T00:00:00"/>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x v="133"/>
    <s v="Invasion from outer space sights, to weird to imagine destruction too monstrous to escape"/>
    <n v="71764"/>
    <n v="0"/>
    <x v="1"/>
    <x v="0"/>
    <s v="USD"/>
    <n v="1464715860"/>
    <n v="1462130584"/>
    <b v="0"/>
    <n v="0"/>
    <b v="0"/>
    <s v="film &amp; video/science fiction"/>
    <n v="0"/>
    <e v="#DIV/0!"/>
    <x v="0"/>
    <x v="2"/>
    <x v="133"/>
    <d v="2016-05-31T17:31:00"/>
  </r>
  <r>
    <n v="134"/>
    <x v="134"/>
    <s v="steampunk  remake of &quot;a Christmas carol&quot;"/>
    <n v="5000"/>
    <n v="0"/>
    <x v="1"/>
    <x v="0"/>
    <s v="USD"/>
    <n v="1441386000"/>
    <n v="1438811418"/>
    <b v="0"/>
    <n v="0"/>
    <b v="0"/>
    <s v="film &amp; video/science fiction"/>
    <n v="0"/>
    <e v="#DIV/0!"/>
    <x v="0"/>
    <x v="2"/>
    <x v="134"/>
    <d v="2015-09-04T17:00:00"/>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x v="139"/>
    <s v="When  Rome is infected with a zombie plague, Lucius Agrippa and a small group fights for survival"/>
    <n v="500"/>
    <n v="500"/>
    <x v="1"/>
    <x v="0"/>
    <s v="USD"/>
    <n v="1436738772"/>
    <n v="1435874772"/>
    <b v="0"/>
    <n v="1"/>
    <b v="0"/>
    <s v="film &amp; video/science fiction"/>
    <n v="100"/>
    <n v="500"/>
    <x v="0"/>
    <x v="2"/>
    <x v="139"/>
    <d v="2015-07-12T22:06:1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x v="143"/>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x v="147"/>
    <s v="Film makers catch live footage beyond their wildest dreams."/>
    <n v="7000"/>
    <n v="0"/>
    <x v="1"/>
    <x v="1"/>
    <s v="GBP"/>
    <n v="1420741080"/>
    <n v="1417026340"/>
    <b v="0"/>
    <n v="0"/>
    <b v="0"/>
    <s v="film &amp; video/science fiction"/>
    <n v="0"/>
    <e v="#DIV/0!"/>
    <x v="0"/>
    <x v="2"/>
    <x v="147"/>
    <d v="2015-01-08T18:18:00"/>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x v="152"/>
    <s v="The Great Dark is a journey through the unimaginable...and un foreseeable..."/>
    <n v="380000"/>
    <n v="30"/>
    <x v="1"/>
    <x v="0"/>
    <s v="USD"/>
    <n v="1411437100"/>
    <n v="1408845100"/>
    <b v="0"/>
    <n v="2"/>
    <b v="0"/>
    <s v="film &amp; video/science fiction"/>
    <n v="7.8947368421052634E-3"/>
    <n v="15"/>
    <x v="0"/>
    <x v="2"/>
    <x v="152"/>
    <d v="2014-09-23T01:51:40"/>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x v="154"/>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x v="157"/>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x v="159"/>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x v="160"/>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x v="161"/>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x v="165"/>
    <s v="A teacher. A boy. The beach and a heatwave that drove them all insane."/>
    <n v="17000"/>
    <n v="0"/>
    <x v="2"/>
    <x v="1"/>
    <s v="GBP"/>
    <n v="1452613724"/>
    <n v="1450021724"/>
    <b v="0"/>
    <n v="0"/>
    <b v="0"/>
    <s v="film &amp; video/drama"/>
    <n v="0"/>
    <e v="#DIV/0!"/>
    <x v="0"/>
    <x v="3"/>
    <x v="165"/>
    <d v="2016-01-12T15:48:44"/>
  </r>
  <r>
    <n v="166"/>
    <x v="166"/>
    <s v="A young teen makes a bad decision after joining gang and the film expresses his choices that led him to that point."/>
    <n v="5000"/>
    <n v="3000"/>
    <x v="2"/>
    <x v="0"/>
    <s v="USD"/>
    <n v="1484531362"/>
    <n v="1481939362"/>
    <b v="0"/>
    <n v="1"/>
    <b v="0"/>
    <s v="film &amp; video/drama"/>
    <n v="60"/>
    <n v="3000"/>
    <x v="0"/>
    <x v="3"/>
    <x v="166"/>
    <d v="2017-01-16T01:49:22"/>
  </r>
  <r>
    <n v="167"/>
    <x v="167"/>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x v="170"/>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x v="171"/>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x v="172"/>
    <s v="A short film on the rarest mammal and the second most endangered freshwater river dolphin, in Pakistan."/>
    <n v="95000"/>
    <n v="0"/>
    <x v="2"/>
    <x v="0"/>
    <s v="USD"/>
    <n v="1426753723"/>
    <n v="1423733323"/>
    <b v="0"/>
    <n v="0"/>
    <b v="0"/>
    <s v="film &amp; video/drama"/>
    <n v="0"/>
    <e v="#DIV/0!"/>
    <x v="0"/>
    <x v="3"/>
    <x v="172"/>
    <d v="2015-03-19T08:28:43"/>
  </r>
  <r>
    <n v="173"/>
    <x v="173"/>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x v="174"/>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x v="176"/>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x v="177"/>
    <s v="I'm making a modern day version of the bible story &quot; The Good Samaritan&quot;"/>
    <n v="450"/>
    <n v="180"/>
    <x v="2"/>
    <x v="0"/>
    <s v="USD"/>
    <n v="1427155726"/>
    <n v="1425690526"/>
    <b v="0"/>
    <n v="7"/>
    <b v="0"/>
    <s v="film &amp; video/drama"/>
    <n v="40"/>
    <n v="25.714285714285715"/>
    <x v="0"/>
    <x v="3"/>
    <x v="177"/>
    <d v="2015-03-24T00:08:46"/>
  </r>
  <r>
    <n v="178"/>
    <x v="178"/>
    <s v="El viaje de LucÃ­a es un largometraje de ficciÃ³n con temÃ¡tica sobre el cÃ¡ncer infantil."/>
    <n v="500000"/>
    <n v="0"/>
    <x v="2"/>
    <x v="3"/>
    <s v="EUR"/>
    <n v="1448582145"/>
    <n v="1445986545"/>
    <b v="0"/>
    <n v="0"/>
    <b v="0"/>
    <s v="film &amp; video/drama"/>
    <n v="0"/>
    <e v="#DIV/0!"/>
    <x v="0"/>
    <x v="3"/>
    <x v="178"/>
    <d v="2015-11-26T23:55:45"/>
  </r>
  <r>
    <n v="179"/>
    <x v="179"/>
    <s v="A feature-length film about how three people survive in a diseased world."/>
    <n v="1000"/>
    <n v="200"/>
    <x v="2"/>
    <x v="0"/>
    <s v="USD"/>
    <n v="1457056555"/>
    <n v="1454464555"/>
    <b v="0"/>
    <n v="2"/>
    <b v="0"/>
    <s v="film &amp; video/drama"/>
    <n v="20"/>
    <n v="100"/>
    <x v="0"/>
    <x v="3"/>
    <x v="179"/>
    <d v="2016-03-04T01:55:55"/>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x v="182"/>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x v="183"/>
    <s v="Don't kill me until I meet my Dad"/>
    <n v="12500"/>
    <n v="4482"/>
    <x v="2"/>
    <x v="1"/>
    <s v="GBP"/>
    <n v="1417033610"/>
    <n v="1414438010"/>
    <b v="0"/>
    <n v="12"/>
    <b v="0"/>
    <s v="film &amp; video/drama"/>
    <n v="35.856000000000002"/>
    <n v="373.5"/>
    <x v="0"/>
    <x v="3"/>
    <x v="183"/>
    <d v="2014-11-26T20:26:50"/>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x v="185"/>
    <s v="Love has no boundaries!"/>
    <n v="40000"/>
    <n v="2200"/>
    <x v="2"/>
    <x v="10"/>
    <s v="NOK"/>
    <n v="1471557139"/>
    <n v="1468965139"/>
    <b v="0"/>
    <n v="10"/>
    <b v="0"/>
    <s v="film &amp; video/drama"/>
    <n v="5.5"/>
    <n v="220"/>
    <x v="0"/>
    <x v="3"/>
    <x v="185"/>
    <d v="2016-08-18T21:52:19"/>
  </r>
  <r>
    <n v="186"/>
    <x v="186"/>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x v="187"/>
    <s v="A young man suffering from a severe case of OCD embarks on a road trip to find peace of mind."/>
    <n v="5000"/>
    <n v="800"/>
    <x v="2"/>
    <x v="0"/>
    <s v="USD"/>
    <n v="1437461940"/>
    <n v="1435383457"/>
    <b v="0"/>
    <n v="5"/>
    <b v="0"/>
    <s v="film &amp; video/drama"/>
    <n v="16"/>
    <n v="160"/>
    <x v="0"/>
    <x v="3"/>
    <x v="187"/>
    <d v="2015-07-21T06:59:00"/>
  </r>
  <r>
    <n v="188"/>
    <x v="188"/>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x v="190"/>
    <s v="Because hope can be a 4 letter word"/>
    <n v="12000"/>
    <n v="50"/>
    <x v="2"/>
    <x v="0"/>
    <s v="USD"/>
    <n v="1466091446"/>
    <n v="1465227446"/>
    <b v="0"/>
    <n v="1"/>
    <b v="0"/>
    <s v="film &amp; video/drama"/>
    <n v="0.41666666666666669"/>
    <n v="50"/>
    <x v="0"/>
    <x v="3"/>
    <x v="190"/>
    <d v="2016-06-16T15:37:26"/>
  </r>
  <r>
    <n v="191"/>
    <x v="191"/>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x v="193"/>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x v="194"/>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x v="195"/>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x v="199"/>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x v="200"/>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x v="202"/>
    <s v="new web series created by jonney terry"/>
    <n v="6000"/>
    <n v="0"/>
    <x v="2"/>
    <x v="0"/>
    <s v="USD"/>
    <n v="1444337940"/>
    <n v="1441750564"/>
    <b v="0"/>
    <n v="0"/>
    <b v="0"/>
    <s v="film &amp; video/drama"/>
    <n v="0"/>
    <e v="#DIV/0!"/>
    <x v="0"/>
    <x v="3"/>
    <x v="202"/>
    <d v="2015-10-08T20:59:00"/>
  </r>
  <r>
    <n v="203"/>
    <x v="203"/>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x v="205"/>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x v="206"/>
    <s v="A love story featuring adoption,struggle,dysfunction,grace, healing, and restoration."/>
    <n v="12700"/>
    <n v="0"/>
    <x v="2"/>
    <x v="0"/>
    <s v="USD"/>
    <n v="1470441983"/>
    <n v="1468627583"/>
    <b v="0"/>
    <n v="0"/>
    <b v="0"/>
    <s v="film &amp; video/drama"/>
    <n v="0"/>
    <e v="#DIV/0!"/>
    <x v="0"/>
    <x v="3"/>
    <x v="206"/>
    <d v="2016-08-06T00:06:2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x v="208"/>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x v="212"/>
    <s v="This film is a fictional crime drama following the events of a heist that ended in bloodshed."/>
    <n v="6300"/>
    <n v="1"/>
    <x v="2"/>
    <x v="0"/>
    <s v="USD"/>
    <n v="1460837320"/>
    <n v="1455656920"/>
    <b v="0"/>
    <n v="1"/>
    <b v="0"/>
    <s v="film &amp; video/drama"/>
    <n v="1.5873015873015872E-2"/>
    <n v="1"/>
    <x v="0"/>
    <x v="3"/>
    <x v="212"/>
    <d v="2016-04-16T20:08:40"/>
  </r>
  <r>
    <n v="213"/>
    <x v="213"/>
    <s v="A family dramedy about a grandfather  and grandson who are both on their path to redemption."/>
    <n v="50000"/>
    <n v="20"/>
    <x v="2"/>
    <x v="0"/>
    <s v="USD"/>
    <n v="1439734001"/>
    <n v="1437142547"/>
    <b v="0"/>
    <n v="1"/>
    <b v="0"/>
    <s v="film &amp; video/drama"/>
    <n v="0.04"/>
    <n v="20"/>
    <x v="0"/>
    <x v="3"/>
    <x v="213"/>
    <d v="2015-08-16T14:06:41"/>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x v="217"/>
    <s v="A roadmovie by paw"/>
    <n v="100000"/>
    <n v="11943"/>
    <x v="2"/>
    <x v="11"/>
    <s v="SEK"/>
    <n v="1419780149"/>
    <n v="1417101749"/>
    <b v="0"/>
    <n v="38"/>
    <b v="0"/>
    <s v="film &amp; video/drama"/>
    <n v="11.943"/>
    <n v="314.28947368421052"/>
    <x v="0"/>
    <x v="3"/>
    <x v="217"/>
    <d v="2014-12-28T15:22:29"/>
  </r>
  <r>
    <n v="218"/>
    <x v="218"/>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x v="219"/>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x v="220"/>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x v="221"/>
    <s v="Film about Schizophrenia with Surreal Twists!"/>
    <n v="50000"/>
    <n v="0"/>
    <x v="2"/>
    <x v="0"/>
    <s v="USD"/>
    <n v="1427569564"/>
    <n v="1422389164"/>
    <b v="0"/>
    <n v="0"/>
    <b v="0"/>
    <s v="film &amp; video/drama"/>
    <n v="0"/>
    <e v="#DIV/0!"/>
    <x v="0"/>
    <x v="3"/>
    <x v="221"/>
    <d v="2015-03-28T19:06:04"/>
  </r>
  <r>
    <n v="222"/>
    <x v="222"/>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x v="223"/>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x v="225"/>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x v="226"/>
    <s v="A TRUE STORY OF DOMESTIC VILOLENCE THAT SEEKS TO OFFER THE VIEWER OUTLEST OF SUPPORT."/>
    <n v="29000"/>
    <n v="250"/>
    <x v="2"/>
    <x v="1"/>
    <s v="GBP"/>
    <n v="1433064540"/>
    <n v="1428854344"/>
    <b v="0"/>
    <n v="2"/>
    <b v="0"/>
    <s v="film &amp; video/drama"/>
    <n v="0.86206896551724133"/>
    <n v="125"/>
    <x v="0"/>
    <x v="3"/>
    <x v="226"/>
    <d v="2015-05-31T09:29:00"/>
  </r>
  <r>
    <n v="227"/>
    <x v="227"/>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x v="228"/>
    <s v="I am making a film from one one of my books called facets of a Geek life."/>
    <n v="8000"/>
    <n v="0"/>
    <x v="2"/>
    <x v="1"/>
    <s v="GBP"/>
    <n v="1433176105"/>
    <n v="1427992105"/>
    <b v="0"/>
    <n v="0"/>
    <b v="0"/>
    <s v="film &amp; video/drama"/>
    <n v="0"/>
    <e v="#DIV/0!"/>
    <x v="0"/>
    <x v="3"/>
    <x v="228"/>
    <d v="2015-06-01T16:28:25"/>
  </r>
  <r>
    <n v="229"/>
    <x v="229"/>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x v="230"/>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x v="231"/>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x v="232"/>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x v="233"/>
    <s v="â€œArea 4â€ revolves around Frank Hammond, a counselor at a high school, who discovers the scandals that took place."/>
    <n v="350000"/>
    <n v="0"/>
    <x v="2"/>
    <x v="0"/>
    <s v="USD"/>
    <n v="1475185972"/>
    <n v="1472593972"/>
    <b v="0"/>
    <n v="0"/>
    <b v="0"/>
    <s v="film &amp; video/drama"/>
    <n v="0"/>
    <e v="#DIV/0!"/>
    <x v="0"/>
    <x v="3"/>
    <x v="233"/>
    <d v="2016-09-29T21:52:52"/>
  </r>
  <r>
    <n v="234"/>
    <x v="234"/>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x v="235"/>
    <s v="Taking people on a deep emotional trip with a story about sometimes those who have less, give more."/>
    <n v="10000"/>
    <n v="0"/>
    <x v="2"/>
    <x v="0"/>
    <s v="USD"/>
    <n v="1436478497"/>
    <n v="1433886497"/>
    <b v="0"/>
    <n v="0"/>
    <b v="0"/>
    <s v="film &amp; video/drama"/>
    <n v="0"/>
    <e v="#DIV/0!"/>
    <x v="0"/>
    <x v="3"/>
    <x v="235"/>
    <d v="2015-07-09T21:48:17"/>
  </r>
  <r>
    <n v="236"/>
    <x v="236"/>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x v="237"/>
    <s v="Making The Choice is a christian short film series."/>
    <n v="15000"/>
    <n v="50"/>
    <x v="2"/>
    <x v="0"/>
    <s v="USD"/>
    <n v="1457445069"/>
    <n v="1452261069"/>
    <b v="0"/>
    <n v="1"/>
    <b v="0"/>
    <s v="film &amp; video/drama"/>
    <n v="0.33333333333333337"/>
    <n v="50"/>
    <x v="0"/>
    <x v="3"/>
    <x v="237"/>
    <d v="2016-03-08T13:51:09"/>
  </r>
  <r>
    <n v="238"/>
    <x v="238"/>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x v="239"/>
    <s v="Lovers Clint and Eli convey their conflicting perspectives of guilt and remorse while in the desolate Australian bush."/>
    <n v="1000"/>
    <n v="250"/>
    <x v="2"/>
    <x v="2"/>
    <s v="AUD"/>
    <n v="1446984000"/>
    <n v="1445308730"/>
    <b v="0"/>
    <n v="5"/>
    <b v="0"/>
    <s v="film &amp; video/drama"/>
    <n v="25"/>
    <n v="50"/>
    <x v="0"/>
    <x v="3"/>
    <x v="239"/>
    <d v="2015-11-08T12:00:00"/>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x v="252"/>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x v="255"/>
    <s v="xoxosms is a documentary about first love, long distance and Skype."/>
    <n v="8000"/>
    <n v="8538.66"/>
    <x v="0"/>
    <x v="0"/>
    <s v="USD"/>
    <n v="1300275482"/>
    <n v="1297687082"/>
    <b v="1"/>
    <n v="188"/>
    <b v="1"/>
    <s v="film &amp; video/documentary"/>
    <n v="106.73325"/>
    <n v="45.418404255319146"/>
    <x v="0"/>
    <x v="4"/>
    <x v="255"/>
    <d v="2011-03-16T11:38:02"/>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x v="260"/>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x v="261"/>
    <s v="Empires explores the impact of networks on histories and philosophies of political thought."/>
    <n v="20000"/>
    <n v="21480"/>
    <x v="0"/>
    <x v="0"/>
    <s v="USD"/>
    <n v="1339080900"/>
    <n v="1334783704"/>
    <b v="1"/>
    <n v="220"/>
    <b v="1"/>
    <s v="film &amp; video/documentary"/>
    <n v="107.4"/>
    <n v="97.63636363636364"/>
    <x v="0"/>
    <x v="4"/>
    <x v="261"/>
    <d v="2012-06-07T14:55:00"/>
  </r>
  <r>
    <n v="262"/>
    <x v="262"/>
    <s v="He can never die. He will live forever. He is the last cosmonaut, and this is his story."/>
    <n v="2500"/>
    <n v="6000"/>
    <x v="0"/>
    <x v="0"/>
    <s v="USD"/>
    <n v="1298699828"/>
    <n v="1294811828"/>
    <b v="1"/>
    <n v="145"/>
    <b v="1"/>
    <s v="film &amp; video/documentary"/>
    <n v="240"/>
    <n v="41.379310344827587"/>
    <x v="0"/>
    <x v="4"/>
    <x v="262"/>
    <d v="2011-02-26T05:57:08"/>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x v="278"/>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x v="283"/>
    <s v="What is the impact of survivorship on the human condition?"/>
    <n v="18000"/>
    <n v="20569.05"/>
    <x v="0"/>
    <x v="0"/>
    <s v="USD"/>
    <n v="1306904340"/>
    <n v="1305219744"/>
    <b v="1"/>
    <n v="202"/>
    <b v="1"/>
    <s v="film &amp; video/documentary"/>
    <n v="114.27249999999999"/>
    <n v="101.8269801980198"/>
    <x v="0"/>
    <x v="4"/>
    <x v="283"/>
    <d v="2011-06-01T04:59:00"/>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x v="287"/>
    <s v="War is hell. Why would anyone want to spend their weekends there?"/>
    <n v="15000"/>
    <n v="26445"/>
    <x v="0"/>
    <x v="0"/>
    <s v="USD"/>
    <n v="1351828800"/>
    <n v="1349160018"/>
    <b v="1"/>
    <n v="290"/>
    <b v="1"/>
    <s v="film &amp; video/documentary"/>
    <n v="176.29999999999998"/>
    <n v="91.189655172413794"/>
    <x v="0"/>
    <x v="4"/>
    <x v="287"/>
    <d v="2012-11-02T04:00:00"/>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x v="290"/>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x v="298"/>
    <s v="The truth is, we all lie - and by &quot;we,&quot; we mean everyone!"/>
    <n v="126000"/>
    <n v="137254.84"/>
    <x v="0"/>
    <x v="0"/>
    <s v="USD"/>
    <n v="1399669200"/>
    <n v="1394536048"/>
    <b v="1"/>
    <n v="2436"/>
    <b v="1"/>
    <s v="film &amp; video/documentary"/>
    <n v="108.93241269841269"/>
    <n v="56.344351395730705"/>
    <x v="0"/>
    <x v="4"/>
    <x v="298"/>
    <d v="2014-05-09T21:00:00"/>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x v="304"/>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x v="305"/>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x v="306"/>
    <s v="A feature-length documentary on the life of Boston escape artist Jason Escape."/>
    <n v="1000"/>
    <n v="2929"/>
    <x v="0"/>
    <x v="0"/>
    <s v="USD"/>
    <n v="1363806333"/>
    <n v="1362081933"/>
    <b v="1"/>
    <n v="80"/>
    <b v="1"/>
    <s v="film &amp; video/documentary"/>
    <n v="292.89999999999998"/>
    <n v="36.612499999999997"/>
    <x v="0"/>
    <x v="4"/>
    <x v="306"/>
    <d v="2013-03-20T19:05:33"/>
  </r>
  <r>
    <n v="307"/>
    <x v="307"/>
    <s v="Why is grammar important?"/>
    <n v="22000"/>
    <n v="24490"/>
    <x v="0"/>
    <x v="0"/>
    <s v="USD"/>
    <n v="1360276801"/>
    <n v="1357684801"/>
    <b v="1"/>
    <n v="576"/>
    <b v="1"/>
    <s v="film &amp; video/documentary"/>
    <n v="111.31818181818183"/>
    <n v="42.517361111111114"/>
    <x v="0"/>
    <x v="4"/>
    <x v="307"/>
    <d v="2013-02-07T22:40:01"/>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x v="316"/>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x v="317"/>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x v="324"/>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x v="329"/>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x v="342"/>
    <s v="BREAKING A MONSTER needs your help to play in THEATERS!"/>
    <n v="55000"/>
    <n v="55201.52"/>
    <x v="0"/>
    <x v="0"/>
    <s v="USD"/>
    <n v="1461955465"/>
    <n v="1459363465"/>
    <b v="1"/>
    <n v="325"/>
    <b v="1"/>
    <s v="film &amp; video/documentary"/>
    <n v="100.36639999999998"/>
    <n v="169.85083076923075"/>
    <x v="0"/>
    <x v="4"/>
    <x v="342"/>
    <d v="2016-04-29T18:44:25"/>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x v="355"/>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x v="356"/>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x v="372"/>
    <s v="A short documentary exploring the uses of 'Natural Horsemanship' across Europe"/>
    <n v="300"/>
    <n v="376"/>
    <x v="0"/>
    <x v="1"/>
    <s v="GBP"/>
    <n v="1459872000"/>
    <n v="1456408244"/>
    <b v="0"/>
    <n v="9"/>
    <b v="1"/>
    <s v="film &amp; video/documentary"/>
    <n v="125.33333333333334"/>
    <n v="41.777777777777779"/>
    <x v="0"/>
    <x v="4"/>
    <x v="372"/>
    <d v="2016-04-05T16:00:00"/>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x v="390"/>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x v="391"/>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x v="393"/>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x v="405"/>
    <s v="Come, join our movie movement.  A new documentary about the healing power of food."/>
    <n v="2820"/>
    <n v="3036"/>
    <x v="0"/>
    <x v="0"/>
    <s v="USD"/>
    <n v="1394071339"/>
    <n v="1391479339"/>
    <b v="0"/>
    <n v="55"/>
    <b v="1"/>
    <s v="film &amp; video/documentary"/>
    <n v="107.65957446808511"/>
    <n v="55.2"/>
    <x v="0"/>
    <x v="4"/>
    <x v="405"/>
    <d v="2014-03-06T02:02:19"/>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x v="425"/>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x v="427"/>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x v="428"/>
    <s v="Fresh, fun, entertaining Bible stories on YouTube, stop-motion style."/>
    <n v="12000"/>
    <n v="676"/>
    <x v="2"/>
    <x v="0"/>
    <s v="USD"/>
    <n v="1402956000"/>
    <n v="1400523845"/>
    <b v="0"/>
    <n v="13"/>
    <b v="0"/>
    <s v="film &amp; video/animation"/>
    <n v="5.6333333333333329"/>
    <n v="52"/>
    <x v="0"/>
    <x v="5"/>
    <x v="428"/>
    <d v="2014-06-16T22:00:00"/>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x v="430"/>
    <s v="Freddy Flint is creating an animated music video to the new &quot;Buttonpusher&quot; single, &quot;I'll Take You Back&quot;"/>
    <n v="1000"/>
    <n v="24"/>
    <x v="2"/>
    <x v="0"/>
    <s v="USD"/>
    <n v="1378866867"/>
    <n v="1377570867"/>
    <b v="0"/>
    <n v="5"/>
    <b v="0"/>
    <s v="film &amp; video/animation"/>
    <n v="2.4"/>
    <n v="4.8"/>
    <x v="0"/>
    <x v="5"/>
    <x v="430"/>
    <d v="2013-09-11T02:34:27"/>
  </r>
  <r>
    <n v="431"/>
    <x v="431"/>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x v="434"/>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x v="436"/>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x v="437"/>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x v="439"/>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x v="440"/>
    <s v="A stop-motion animation made by a one girl team, with a camera, creativity, and a lot of determination."/>
    <n v="5000"/>
    <n v="5"/>
    <x v="2"/>
    <x v="0"/>
    <s v="USD"/>
    <n v="1458859153"/>
    <n v="1456270753"/>
    <b v="0"/>
    <n v="1"/>
    <b v="0"/>
    <s v="film &amp; video/animation"/>
    <n v="0.1"/>
    <n v="5"/>
    <x v="0"/>
    <x v="5"/>
    <x v="440"/>
    <d v="2016-03-24T22:39:13"/>
  </r>
  <r>
    <n v="441"/>
    <x v="441"/>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x v="442"/>
    <s v="Doomsday is here"/>
    <n v="17000"/>
    <n v="6691"/>
    <x v="2"/>
    <x v="0"/>
    <s v="USD"/>
    <n v="1424380783"/>
    <n v="1421788783"/>
    <b v="0"/>
    <n v="17"/>
    <b v="0"/>
    <s v="film &amp; video/animation"/>
    <n v="39.358823529411765"/>
    <n v="393.58823529411762"/>
    <x v="0"/>
    <x v="5"/>
    <x v="442"/>
    <d v="2015-02-19T21:19:43"/>
  </r>
  <r>
    <n v="443"/>
    <x v="443"/>
    <s v="We love cartoons!! We want to make more but it costs money to so. Be apart of your daily dose of WTF!?! Pledge now!!"/>
    <n v="10000"/>
    <n v="10"/>
    <x v="2"/>
    <x v="5"/>
    <s v="CAD"/>
    <n v="1391991701"/>
    <n v="1389399701"/>
    <b v="0"/>
    <n v="2"/>
    <b v="0"/>
    <s v="film &amp; video/animation"/>
    <n v="0.1"/>
    <n v="5"/>
    <x v="0"/>
    <x v="5"/>
    <x v="443"/>
    <d v="2014-02-10T00:21:41"/>
  </r>
  <r>
    <n v="444"/>
    <x v="444"/>
    <s v="An upcoming animated web sitcom series centered around dealing with life, love, and relationships."/>
    <n v="1000"/>
    <n v="50"/>
    <x v="2"/>
    <x v="0"/>
    <s v="USD"/>
    <n v="1329342361"/>
    <n v="1324158361"/>
    <b v="0"/>
    <n v="1"/>
    <b v="0"/>
    <s v="film &amp; video/animation"/>
    <n v="5"/>
    <n v="50"/>
    <x v="0"/>
    <x v="5"/>
    <x v="444"/>
    <d v="2012-02-15T21:46:01"/>
  </r>
  <r>
    <n v="445"/>
    <x v="445"/>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x v="452"/>
    <s v="A man must find his way out of the depths of the shadows by using the aid of a little girl."/>
    <n v="750"/>
    <n v="480"/>
    <x v="2"/>
    <x v="0"/>
    <s v="USD"/>
    <n v="1431536015"/>
    <n v="1428944015"/>
    <b v="0"/>
    <n v="12"/>
    <b v="0"/>
    <s v="film &amp; video/animation"/>
    <n v="64"/>
    <n v="40"/>
    <x v="0"/>
    <x v="5"/>
    <x v="452"/>
    <d v="2015-05-13T16:53:3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x v="457"/>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x v="460"/>
    <s v="An animated web series about biological evolution gone haywire."/>
    <n v="8500"/>
    <n v="25"/>
    <x v="2"/>
    <x v="0"/>
    <s v="USD"/>
    <n v="1401595200"/>
    <n v="1398862875"/>
    <b v="0"/>
    <n v="2"/>
    <b v="0"/>
    <s v="film &amp; video/animation"/>
    <n v="0.29411764705882354"/>
    <n v="12.5"/>
    <x v="0"/>
    <x v="5"/>
    <x v="460"/>
    <d v="2014-06-01T04:00:00"/>
  </r>
  <r>
    <n v="461"/>
    <x v="461"/>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x v="462"/>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x v="464"/>
    <s v="We are three students that want to make a short PokÃ©mon movie as a school project!"/>
    <n v="1010"/>
    <n v="1"/>
    <x v="2"/>
    <x v="12"/>
    <s v="EUR"/>
    <n v="1463602935"/>
    <n v="1461874935"/>
    <b v="0"/>
    <n v="1"/>
    <b v="0"/>
    <s v="film &amp; video/animation"/>
    <n v="9.9009900990099015E-2"/>
    <n v="1"/>
    <x v="0"/>
    <x v="5"/>
    <x v="464"/>
    <d v="2016-05-18T20:22:15"/>
  </r>
  <r>
    <n v="465"/>
    <x v="465"/>
    <s v="&quot;Amp&quot; is a short film about a robot with needs."/>
    <n v="512"/>
    <n v="138"/>
    <x v="2"/>
    <x v="0"/>
    <s v="USD"/>
    <n v="1403837574"/>
    <n v="1402455174"/>
    <b v="0"/>
    <n v="8"/>
    <b v="0"/>
    <s v="film &amp; video/animation"/>
    <n v="26.953125"/>
    <n v="17.25"/>
    <x v="0"/>
    <x v="5"/>
    <x v="465"/>
    <d v="2014-06-27T02:52:54"/>
  </r>
  <r>
    <n v="466"/>
    <x v="466"/>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x v="468"/>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x v="469"/>
    <s v="Create a personalised animation film using your child's name and photo."/>
    <n v="6000"/>
    <n v="0"/>
    <x v="2"/>
    <x v="1"/>
    <s v="GBP"/>
    <n v="1409960724"/>
    <n v="1404776724"/>
    <b v="0"/>
    <n v="0"/>
    <b v="0"/>
    <s v="film &amp; video/animation"/>
    <n v="0"/>
    <e v="#DIV/0!"/>
    <x v="0"/>
    <x v="5"/>
    <x v="469"/>
    <d v="2014-09-05T23:45:24"/>
  </r>
  <r>
    <n v="470"/>
    <x v="470"/>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x v="473"/>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x v="474"/>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x v="475"/>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x v="476"/>
    <s v="Animated Music Videos that teach kids how to read."/>
    <n v="220000"/>
    <n v="4906.59"/>
    <x v="2"/>
    <x v="0"/>
    <s v="USD"/>
    <n v="1401767940"/>
    <n v="1398727441"/>
    <b v="0"/>
    <n v="124"/>
    <b v="0"/>
    <s v="film &amp; video/animation"/>
    <n v="2.230268181818182"/>
    <n v="39.569274193548388"/>
    <x v="0"/>
    <x v="5"/>
    <x v="476"/>
    <d v="2014-06-03T03:59:00"/>
  </r>
  <r>
    <n v="477"/>
    <x v="477"/>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x v="478"/>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x v="479"/>
    <s v="ANIMATING the most INFAMOUS Math Courses in America and TRANSLATING them for the mathematical underdog!"/>
    <n v="15000"/>
    <n v="4884"/>
    <x v="2"/>
    <x v="0"/>
    <s v="USD"/>
    <n v="1416566835"/>
    <n v="1411379235"/>
    <b v="0"/>
    <n v="55"/>
    <b v="0"/>
    <s v="film &amp; video/animation"/>
    <n v="32.56"/>
    <n v="88.8"/>
    <x v="0"/>
    <x v="5"/>
    <x v="479"/>
    <d v="2014-11-21T10:47:1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x v="482"/>
    <s v="Help me quit my day job and also create animated Stand-up routines from local up and coming comedians."/>
    <n v="10000"/>
    <n v="10"/>
    <x v="2"/>
    <x v="0"/>
    <s v="USD"/>
    <n v="1460644440"/>
    <n v="1458336690"/>
    <b v="0"/>
    <n v="1"/>
    <b v="0"/>
    <s v="film &amp; video/animation"/>
    <n v="0.1"/>
    <n v="10"/>
    <x v="0"/>
    <x v="5"/>
    <x v="482"/>
    <d v="2016-04-14T14:34:00"/>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x v="485"/>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x v="487"/>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x v="488"/>
    <s v="When humans left the earth, the animals took over the city. What could go wrong? Well...everything!"/>
    <n v="12000"/>
    <n v="0"/>
    <x v="2"/>
    <x v="0"/>
    <s v="USD"/>
    <n v="1483924700"/>
    <n v="1481332700"/>
    <b v="0"/>
    <n v="0"/>
    <b v="0"/>
    <s v="film &amp; video/animation"/>
    <n v="0"/>
    <e v="#DIV/0!"/>
    <x v="0"/>
    <x v="5"/>
    <x v="488"/>
    <d v="2017-01-09T01:18:20"/>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x v="490"/>
    <s v="Cancelled"/>
    <n v="1000"/>
    <n v="0"/>
    <x v="2"/>
    <x v="0"/>
    <s v="USD"/>
    <n v="1345677285"/>
    <n v="1343085285"/>
    <b v="0"/>
    <n v="0"/>
    <b v="0"/>
    <s v="film &amp; video/animation"/>
    <n v="0"/>
    <e v="#DIV/0!"/>
    <x v="0"/>
    <x v="5"/>
    <x v="490"/>
    <d v="2012-08-22T23:14:45"/>
  </r>
  <r>
    <n v="491"/>
    <x v="491"/>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x v="492"/>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x v="493"/>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x v="495"/>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x v="496"/>
    <s v="The movie is about the adventures of Ethan, Danna, The mysterious inventor and more."/>
    <n v="60000"/>
    <n v="1"/>
    <x v="2"/>
    <x v="0"/>
    <s v="USD"/>
    <n v="1392070874"/>
    <n v="1386886874"/>
    <b v="0"/>
    <n v="1"/>
    <b v="0"/>
    <s v="film &amp; video/animation"/>
    <n v="1.6666666666666668E-3"/>
    <n v="1"/>
    <x v="0"/>
    <x v="5"/>
    <x v="496"/>
    <d v="2014-02-10T22:21:14"/>
  </r>
  <r>
    <n v="497"/>
    <x v="497"/>
    <s v="live-action/animated series pilot."/>
    <n v="4480"/>
    <n v="30"/>
    <x v="2"/>
    <x v="0"/>
    <s v="USD"/>
    <n v="1419483600"/>
    <n v="1414889665"/>
    <b v="0"/>
    <n v="3"/>
    <b v="0"/>
    <s v="film &amp; video/animation"/>
    <n v="0.6696428571428571"/>
    <n v="10"/>
    <x v="0"/>
    <x v="5"/>
    <x v="497"/>
    <d v="2014-12-25T05:00:00"/>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x v="501"/>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x v="506"/>
    <s v="A feature-length 3D animation that depicts what happened when the Son of the Morning rebelled against God."/>
    <n v="200000"/>
    <n v="250"/>
    <x v="2"/>
    <x v="0"/>
    <s v="USD"/>
    <n v="1376140520"/>
    <n v="1373548520"/>
    <b v="0"/>
    <n v="1"/>
    <b v="0"/>
    <s v="film &amp; video/animation"/>
    <n v="0.125"/>
    <n v="250"/>
    <x v="0"/>
    <x v="5"/>
    <x v="506"/>
    <d v="2013-08-10T13:15:20"/>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x v="509"/>
    <s v="A hilarious comedy podcast being turned into an animated series  about an indian servant and his boss."/>
    <n v="5000"/>
    <n v="10"/>
    <x v="2"/>
    <x v="1"/>
    <s v="GBP"/>
    <n v="1435504170"/>
    <n v="1432912170"/>
    <b v="0"/>
    <n v="1"/>
    <b v="0"/>
    <s v="film &amp; video/animation"/>
    <n v="0.2"/>
    <n v="10"/>
    <x v="0"/>
    <x v="5"/>
    <x v="509"/>
    <d v="2015-06-28T15:09:30"/>
  </r>
  <r>
    <n v="510"/>
    <x v="510"/>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x v="511"/>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x v="513"/>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x v="516"/>
    <s v="A big brother style comedy animation series starring famous seafarers"/>
    <n v="5000"/>
    <n v="0"/>
    <x v="2"/>
    <x v="1"/>
    <s v="GBP"/>
    <n v="1432752080"/>
    <n v="1427568080"/>
    <b v="0"/>
    <n v="0"/>
    <b v="0"/>
    <s v="film &amp; video/animation"/>
    <n v="0"/>
    <e v="#DIV/0!"/>
    <x v="0"/>
    <x v="5"/>
    <x v="516"/>
    <d v="2015-05-27T18:41:20"/>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x v="522"/>
    <s v="*** TO MAKE DONATIONS IN THE FUTURE                                   GO TO OUR WEBSITE: www.compassplayers.com ***"/>
    <n v="3000"/>
    <n v="3440"/>
    <x v="0"/>
    <x v="0"/>
    <s v="USD"/>
    <n v="1458518325"/>
    <n v="1456793925"/>
    <b v="0"/>
    <n v="31"/>
    <b v="1"/>
    <s v="theater/plays"/>
    <n v="114.66666666666667"/>
    <n v="110.96774193548387"/>
    <x v="1"/>
    <x v="6"/>
    <x v="522"/>
    <d v="2016-03-20T23:58:45"/>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x v="525"/>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x v="528"/>
    <s v="A Festival Backed Production of a Full-Length Play."/>
    <n v="1150"/>
    <n v="1330"/>
    <x v="0"/>
    <x v="0"/>
    <s v="USD"/>
    <n v="1434921600"/>
    <n v="1433109907"/>
    <b v="0"/>
    <n v="30"/>
    <b v="1"/>
    <s v="theater/plays"/>
    <n v="115.65217391304347"/>
    <n v="44.333333333333336"/>
    <x v="1"/>
    <x v="6"/>
    <x v="528"/>
    <d v="2015-06-21T21:20:00"/>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x v="533"/>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x v="535"/>
    <s v="Weâ€™re producing a Northern Brexit sci-fi play for VAULT festival 2017 and we need your help!"/>
    <n v="2000"/>
    <n v="2050"/>
    <x v="0"/>
    <x v="1"/>
    <s v="GBP"/>
    <n v="1483707905"/>
    <n v="1481115905"/>
    <b v="0"/>
    <n v="59"/>
    <b v="1"/>
    <s v="theater/plays"/>
    <n v="102.49999999999999"/>
    <n v="34.745762711864408"/>
    <x v="1"/>
    <x v="6"/>
    <x v="535"/>
    <d v="2017-01-06T13:05:05"/>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x v="541"/>
    <s v="A website dedicated to local Kink Communities; to find others with matching interests and bring them together."/>
    <n v="4500"/>
    <n v="25"/>
    <x v="2"/>
    <x v="0"/>
    <s v="USD"/>
    <n v="1446080834"/>
    <n v="1443488834"/>
    <b v="0"/>
    <n v="1"/>
    <b v="0"/>
    <s v="technology/web"/>
    <n v="0.55555555555555558"/>
    <n v="25"/>
    <x v="2"/>
    <x v="7"/>
    <x v="541"/>
    <d v="2015-10-29T01:07:14"/>
  </r>
  <r>
    <n v="542"/>
    <x v="542"/>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x v="543"/>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x v="544"/>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x v="546"/>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x v="547"/>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x v="548"/>
    <s v="Teach your native language online or study a foreign language with native speaking teachers. Social Web service and apps."/>
    <n v="10000"/>
    <n v="9"/>
    <x v="2"/>
    <x v="1"/>
    <s v="GBP"/>
    <n v="1446154848"/>
    <n v="1443562848"/>
    <b v="0"/>
    <n v="1"/>
    <b v="0"/>
    <s v="technology/web"/>
    <n v="0.09"/>
    <n v="9"/>
    <x v="2"/>
    <x v="7"/>
    <x v="548"/>
    <d v="2015-10-29T21:40:48"/>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x v="552"/>
    <s v="Axoral is a 3d interactive social media interface, with the potential to be so much more, but we need your help!"/>
    <n v="45000"/>
    <n v="0"/>
    <x v="2"/>
    <x v="5"/>
    <s v="CAD"/>
    <n v="1452350896"/>
    <n v="1447166896"/>
    <b v="0"/>
    <n v="0"/>
    <b v="0"/>
    <s v="technology/web"/>
    <n v="0"/>
    <e v="#DIV/0!"/>
    <x v="2"/>
    <x v="7"/>
    <x v="552"/>
    <d v="2016-01-09T14:48:16"/>
  </r>
  <r>
    <n v="553"/>
    <x v="553"/>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x v="555"/>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x v="556"/>
    <s v="An educational platform for learning Unified English Braille Code"/>
    <n v="8000"/>
    <n v="200"/>
    <x v="2"/>
    <x v="0"/>
    <s v="USD"/>
    <n v="1452112717"/>
    <n v="1449520717"/>
    <b v="0"/>
    <n v="1"/>
    <b v="0"/>
    <s v="technology/web"/>
    <n v="2.5"/>
    <n v="200"/>
    <x v="2"/>
    <x v="7"/>
    <x v="556"/>
    <d v="2016-01-06T20:38:37"/>
  </r>
  <r>
    <n v="557"/>
    <x v="557"/>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x v="558"/>
    <s v="A community website with news, classifieds, photo albums, business reviews and a calendar for the local community to share."/>
    <n v="750"/>
    <n v="0"/>
    <x v="2"/>
    <x v="0"/>
    <s v="USD"/>
    <n v="1427227905"/>
    <n v="1424639505"/>
    <b v="0"/>
    <n v="0"/>
    <b v="0"/>
    <s v="technology/web"/>
    <n v="0"/>
    <e v="#DIV/0!"/>
    <x v="2"/>
    <x v="7"/>
    <x v="558"/>
    <d v="2015-03-24T20:11:45"/>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x v="560"/>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x v="562"/>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x v="565"/>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x v="566"/>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x v="567"/>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x v="569"/>
    <s v="Mioti is an indie game marketplace that doubles as a community for developers to join networks and discuss projects."/>
    <n v="2500"/>
    <n v="20"/>
    <x v="2"/>
    <x v="5"/>
    <s v="CAD"/>
    <n v="1451679612"/>
    <n v="1449087612"/>
    <b v="0"/>
    <n v="1"/>
    <b v="0"/>
    <s v="technology/web"/>
    <n v="0.8"/>
    <n v="20"/>
    <x v="2"/>
    <x v="7"/>
    <x v="569"/>
    <d v="2016-01-01T20:20:12"/>
  </r>
  <r>
    <n v="570"/>
    <x v="570"/>
    <s v="Humans have AM/FM/Satellite radio, kids have radio Disney, pets have DogCatRadio."/>
    <n v="85000"/>
    <n v="142"/>
    <x v="2"/>
    <x v="0"/>
    <s v="USD"/>
    <n v="1455822569"/>
    <n v="1453230569"/>
    <b v="0"/>
    <n v="1"/>
    <b v="0"/>
    <s v="technology/web"/>
    <n v="0.16705882352941176"/>
    <n v="142"/>
    <x v="2"/>
    <x v="7"/>
    <x v="570"/>
    <d v="2016-02-18T19:09:29"/>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x v="572"/>
    <s v="FairwayJockey.com is a web platform to make high quality custom tour golf equipment available at a lower cost to the consumer."/>
    <n v="2500"/>
    <n v="0"/>
    <x v="2"/>
    <x v="0"/>
    <s v="USD"/>
    <n v="1446660688"/>
    <n v="1444065088"/>
    <b v="0"/>
    <n v="0"/>
    <b v="0"/>
    <s v="technology/web"/>
    <n v="0"/>
    <e v="#DIV/0!"/>
    <x v="2"/>
    <x v="7"/>
    <x v="572"/>
    <d v="2015-11-04T18:11:28"/>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x v="576"/>
    <s v="UthTopia Is a social media organization that believes in positive online usage, youth mentorship, and youth empowerment."/>
    <n v="80000"/>
    <n v="1"/>
    <x v="2"/>
    <x v="0"/>
    <s v="USD"/>
    <n v="1427537952"/>
    <n v="1422357552"/>
    <b v="0"/>
    <n v="1"/>
    <b v="0"/>
    <s v="technology/web"/>
    <n v="1.25E-3"/>
    <n v="1"/>
    <x v="2"/>
    <x v="7"/>
    <x v="576"/>
    <d v="2015-03-28T10:19:12"/>
  </r>
  <r>
    <n v="577"/>
    <x v="577"/>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x v="578"/>
    <s v="weBuy trade built on technology and Crowd Sourced Power"/>
    <n v="125000"/>
    <n v="14"/>
    <x v="2"/>
    <x v="1"/>
    <s v="GBP"/>
    <n v="1441633993"/>
    <n v="1439560393"/>
    <b v="0"/>
    <n v="7"/>
    <b v="0"/>
    <s v="technology/web"/>
    <n v="1.12E-2"/>
    <n v="2"/>
    <x v="2"/>
    <x v="7"/>
    <x v="578"/>
    <d v="2015-09-07T13:53:13"/>
  </r>
  <r>
    <n v="579"/>
    <x v="579"/>
    <s v="Learn classic and public key cryptography with a full proof-of-concept system in JavaScript."/>
    <n v="12000"/>
    <n v="175"/>
    <x v="2"/>
    <x v="0"/>
    <s v="USD"/>
    <n v="1419539223"/>
    <n v="1416947223"/>
    <b v="0"/>
    <n v="5"/>
    <b v="0"/>
    <s v="technology/web"/>
    <n v="1.4583333333333333"/>
    <n v="35"/>
    <x v="2"/>
    <x v="7"/>
    <x v="579"/>
    <d v="2014-12-25T20:27:03"/>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x v="581"/>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x v="582"/>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x v="583"/>
    <s v="HackersArchive.com will help rid the web of viruses and scams found everywhere else you look!"/>
    <n v="9000"/>
    <n v="1"/>
    <x v="2"/>
    <x v="0"/>
    <s v="USD"/>
    <n v="1426800687"/>
    <n v="1424212287"/>
    <b v="0"/>
    <n v="1"/>
    <b v="0"/>
    <s v="technology/web"/>
    <n v="1.1111111111111112E-2"/>
    <n v="1"/>
    <x v="2"/>
    <x v="7"/>
    <x v="583"/>
    <d v="2015-03-19T21:31:27"/>
  </r>
  <r>
    <n v="584"/>
    <x v="584"/>
    <s v="Script Call takes your presentation from the wall to your audience; from your device to theirs."/>
    <n v="1000"/>
    <n v="10"/>
    <x v="2"/>
    <x v="0"/>
    <s v="USD"/>
    <n v="1426522316"/>
    <n v="1423933916"/>
    <b v="0"/>
    <n v="2"/>
    <b v="0"/>
    <s v="technology/web"/>
    <n v="1"/>
    <n v="5"/>
    <x v="2"/>
    <x v="7"/>
    <x v="584"/>
    <d v="2015-03-16T16:11:56"/>
  </r>
  <r>
    <n v="585"/>
    <x v="585"/>
    <s v="SAVE UP TO 40% WHEN YOU SPEND!_x000a__x000a_PRE-ORDER YOUR LINK CARD TODAY"/>
    <n v="9000"/>
    <n v="0"/>
    <x v="2"/>
    <x v="1"/>
    <s v="GBP"/>
    <n v="1448928000"/>
    <n v="1444123377"/>
    <b v="0"/>
    <n v="0"/>
    <b v="0"/>
    <s v="technology/web"/>
    <n v="0"/>
    <e v="#DIV/0!"/>
    <x v="2"/>
    <x v="7"/>
    <x v="585"/>
    <d v="2015-12-01T00:00:00"/>
  </r>
  <r>
    <n v="586"/>
    <x v="586"/>
    <s v="Employ College is a movement for companies to hire college graduates from their respected institutions."/>
    <n v="10000"/>
    <n v="56"/>
    <x v="2"/>
    <x v="0"/>
    <s v="USD"/>
    <n v="1424032207"/>
    <n v="1421440207"/>
    <b v="0"/>
    <n v="4"/>
    <b v="0"/>
    <s v="technology/web"/>
    <n v="0.55999999999999994"/>
    <n v="14"/>
    <x v="2"/>
    <x v="7"/>
    <x v="586"/>
    <d v="2015-02-15T20:30:0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x v="589"/>
    <s v="Services closer than you think..."/>
    <n v="7500"/>
    <n v="1"/>
    <x v="2"/>
    <x v="0"/>
    <s v="USD"/>
    <n v="1436366699"/>
    <n v="1435070699"/>
    <b v="0"/>
    <n v="1"/>
    <b v="0"/>
    <s v="technology/web"/>
    <n v="1.3333333333333334E-2"/>
    <n v="1"/>
    <x v="2"/>
    <x v="7"/>
    <x v="589"/>
    <d v="2015-07-08T14:44:59"/>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x v="592"/>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x v="594"/>
    <s v="Creating a fitness site that will change the fitness game forever!"/>
    <n v="25000"/>
    <n v="26"/>
    <x v="2"/>
    <x v="0"/>
    <s v="USD"/>
    <n v="1460832206"/>
    <n v="1458240206"/>
    <b v="0"/>
    <n v="2"/>
    <b v="0"/>
    <s v="technology/web"/>
    <n v="0.104"/>
    <n v="13"/>
    <x v="2"/>
    <x v="7"/>
    <x v="594"/>
    <d v="2016-04-16T18:43:26"/>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x v="596"/>
    <s v="We present digitaibook,com site which can become a free electronic library with your help,"/>
    <n v="20000"/>
    <n v="6"/>
    <x v="2"/>
    <x v="0"/>
    <s v="USD"/>
    <n v="1478122292"/>
    <n v="1475530292"/>
    <b v="0"/>
    <n v="2"/>
    <b v="0"/>
    <s v="technology/web"/>
    <n v="0.03"/>
    <n v="3"/>
    <x v="2"/>
    <x v="7"/>
    <x v="596"/>
    <d v="2016-11-02T21:31:32"/>
  </r>
  <r>
    <n v="597"/>
    <x v="597"/>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x v="598"/>
    <s v="This is a project to create a crowd-funding site for Urantia Book readers worldwide."/>
    <n v="2500"/>
    <n v="850"/>
    <x v="2"/>
    <x v="0"/>
    <s v="USD"/>
    <n v="1417737781"/>
    <n v="1415145781"/>
    <b v="0"/>
    <n v="7"/>
    <b v="0"/>
    <s v="technology/web"/>
    <n v="34"/>
    <n v="121.42857142857143"/>
    <x v="2"/>
    <x v="7"/>
    <x v="598"/>
    <d v="2014-12-05T00:03:01"/>
  </r>
  <r>
    <n v="599"/>
    <x v="599"/>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x v="600"/>
    <s v="Science Technology Engineering and Math + youth = a brighter tomorrow."/>
    <n v="5000"/>
    <n v="100"/>
    <x v="1"/>
    <x v="0"/>
    <s v="USD"/>
    <n v="1431198562"/>
    <n v="1426014562"/>
    <b v="0"/>
    <n v="1"/>
    <b v="0"/>
    <s v="technology/web"/>
    <n v="2"/>
    <n v="100"/>
    <x v="2"/>
    <x v="7"/>
    <x v="600"/>
    <d v="2015-05-09T19:09:22"/>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x v="602"/>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x v="603"/>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x v="604"/>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x v="605"/>
    <s v="An iPad support care package for your parents / seniors."/>
    <n v="5000"/>
    <n v="131"/>
    <x v="1"/>
    <x v="0"/>
    <s v="USD"/>
    <n v="1440318908"/>
    <n v="1436430908"/>
    <b v="0"/>
    <n v="8"/>
    <b v="0"/>
    <s v="technology/web"/>
    <n v="2.62"/>
    <n v="16.375"/>
    <x v="2"/>
    <x v="7"/>
    <x v="605"/>
    <d v="2015-08-23T08:35:08"/>
  </r>
  <r>
    <n v="606"/>
    <x v="606"/>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x v="607"/>
    <s v="Gritty, upfront reality going the distance hard with a proven track record of insatiable artist. Broadcasted live on the Web."/>
    <n v="250"/>
    <n v="0"/>
    <x v="1"/>
    <x v="0"/>
    <s v="USD"/>
    <n v="1448225336"/>
    <n v="1445629736"/>
    <b v="0"/>
    <n v="0"/>
    <b v="0"/>
    <s v="technology/web"/>
    <n v="0"/>
    <e v="#DIV/0!"/>
    <x v="2"/>
    <x v="7"/>
    <x v="607"/>
    <d v="2015-11-22T20:48:56"/>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x v="609"/>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x v="610"/>
    <s v="We are creating a Christian social network to empower, educate, and connect Christians all over the world."/>
    <n v="13803"/>
    <n v="0"/>
    <x v="1"/>
    <x v="0"/>
    <s v="USD"/>
    <n v="1429732586"/>
    <n v="1427140586"/>
    <b v="0"/>
    <n v="0"/>
    <b v="0"/>
    <s v="technology/web"/>
    <n v="0"/>
    <e v="#DIV/0!"/>
    <x v="2"/>
    <x v="7"/>
    <x v="610"/>
    <d v="2015-04-22T19:56:26"/>
  </r>
  <r>
    <n v="611"/>
    <x v="611"/>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x v="612"/>
    <s v="A Fast and Reliable new Web platform to stream videos from Internet"/>
    <n v="10000"/>
    <n v="0"/>
    <x v="1"/>
    <x v="13"/>
    <s v="EUR"/>
    <n v="1472777146"/>
    <n v="1470185146"/>
    <b v="0"/>
    <n v="0"/>
    <b v="0"/>
    <s v="technology/web"/>
    <n v="0"/>
    <e v="#DIV/0!"/>
    <x v="2"/>
    <x v="7"/>
    <x v="612"/>
    <d v="2016-09-02T00:45:46"/>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x v="614"/>
    <s v="Something is wrong when your choices are between a &quot;giant douche and a turd sandwich.&quot;  So, lets make it better."/>
    <n v="10000"/>
    <n v="0"/>
    <x v="1"/>
    <x v="0"/>
    <s v="USD"/>
    <n v="1466731740"/>
    <n v="1464139740"/>
    <b v="0"/>
    <n v="0"/>
    <b v="0"/>
    <s v="technology/web"/>
    <n v="0"/>
    <e v="#DIV/0!"/>
    <x v="2"/>
    <x v="7"/>
    <x v="614"/>
    <d v="2016-06-24T01:29:00"/>
  </r>
  <r>
    <n v="615"/>
    <x v="615"/>
    <s v="The aim of PixlDir is to deliver the most simple, and fast experience when it comes to uploading images to the web."/>
    <n v="515"/>
    <n v="0"/>
    <x v="1"/>
    <x v="4"/>
    <s v="NZD"/>
    <n v="1443149759"/>
    <n v="1440557759"/>
    <b v="0"/>
    <n v="0"/>
    <b v="0"/>
    <s v="technology/web"/>
    <n v="0"/>
    <e v="#DIV/0!"/>
    <x v="2"/>
    <x v="7"/>
    <x v="615"/>
    <d v="2015-09-25T02:55:59"/>
  </r>
  <r>
    <n v="616"/>
    <x v="616"/>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x v="617"/>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x v="618"/>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x v="619"/>
    <s v="Big Data Sets for researchers interested in improving the quality of life."/>
    <n v="2500000"/>
    <n v="1"/>
    <x v="1"/>
    <x v="0"/>
    <s v="USD"/>
    <n v="1416933390"/>
    <n v="1411745790"/>
    <b v="0"/>
    <n v="1"/>
    <b v="0"/>
    <s v="technology/web"/>
    <n v="3.9999999999999996E-5"/>
    <n v="1"/>
    <x v="2"/>
    <x v="7"/>
    <x v="619"/>
    <d v="2014-11-25T16:36:30"/>
  </r>
  <r>
    <n v="620"/>
    <x v="620"/>
    <s v="iShopGreen.ca is an online marketplace that connects consumers and suppliers with green products &amp; services"/>
    <n v="30000"/>
    <n v="300"/>
    <x v="1"/>
    <x v="5"/>
    <s v="CAD"/>
    <n v="1408986738"/>
    <n v="1405098738"/>
    <b v="0"/>
    <n v="1"/>
    <b v="0"/>
    <s v="technology/web"/>
    <n v="1"/>
    <n v="300"/>
    <x v="2"/>
    <x v="7"/>
    <x v="620"/>
    <d v="2014-08-25T17:12:18"/>
  </r>
  <r>
    <n v="621"/>
    <x v="621"/>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x v="623"/>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x v="624"/>
    <s v="I am designing a fun, high tech dating website, with over 25 cool features. It is innovate as well as user friendly."/>
    <n v="5000"/>
    <n v="0"/>
    <x v="1"/>
    <x v="0"/>
    <s v="USD"/>
    <n v="1431647041"/>
    <n v="1429055041"/>
    <b v="0"/>
    <n v="0"/>
    <b v="0"/>
    <s v="technology/web"/>
    <n v="0"/>
    <e v="#DIV/0!"/>
    <x v="2"/>
    <x v="7"/>
    <x v="624"/>
    <d v="2015-05-14T23:44:01"/>
  </r>
  <r>
    <n v="625"/>
    <x v="625"/>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x v="627"/>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x v="628"/>
    <s v="Funding of website design &amp; materials for education about firearms, firearm safety &amp; firearm related apparel"/>
    <n v="5000"/>
    <n v="0"/>
    <x v="1"/>
    <x v="0"/>
    <s v="USD"/>
    <n v="1405269457"/>
    <n v="1402677457"/>
    <b v="0"/>
    <n v="0"/>
    <b v="0"/>
    <s v="technology/web"/>
    <n v="0"/>
    <e v="#DIV/0!"/>
    <x v="2"/>
    <x v="7"/>
    <x v="628"/>
    <d v="2014-07-13T16:37:3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x v="631"/>
    <s v="A Powerful Multimedia-Rich Software that aims at making online publishing very simple."/>
    <n v="50000"/>
    <n v="690"/>
    <x v="1"/>
    <x v="5"/>
    <s v="CAD"/>
    <n v="1464460329"/>
    <n v="1461954729"/>
    <b v="0"/>
    <n v="9"/>
    <b v="0"/>
    <s v="technology/web"/>
    <n v="1.38"/>
    <n v="76.666666666666671"/>
    <x v="2"/>
    <x v="7"/>
    <x v="631"/>
    <d v="2016-05-28T18:32:09"/>
  </r>
  <r>
    <n v="632"/>
    <x v="632"/>
    <s v="Our goal is to create a system, students can find universities that best match their interests."/>
    <n v="20000"/>
    <n v="0"/>
    <x v="1"/>
    <x v="9"/>
    <s v="EUR"/>
    <n v="1448470165"/>
    <n v="1445874565"/>
    <b v="0"/>
    <n v="0"/>
    <b v="0"/>
    <s v="technology/web"/>
    <n v="0"/>
    <e v="#DIV/0!"/>
    <x v="2"/>
    <x v="7"/>
    <x v="632"/>
    <d v="2015-11-25T16:49:25"/>
  </r>
  <r>
    <n v="633"/>
    <x v="633"/>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x v="634"/>
    <s v="We help companies to explain what they do in simple, grandma-would-understand terms."/>
    <n v="5000"/>
    <n v="1"/>
    <x v="1"/>
    <x v="0"/>
    <s v="USD"/>
    <n v="1424989029"/>
    <n v="1422397029"/>
    <b v="0"/>
    <n v="1"/>
    <b v="0"/>
    <s v="technology/web"/>
    <n v="0.02"/>
    <n v="1"/>
    <x v="2"/>
    <x v="7"/>
    <x v="634"/>
    <d v="2015-02-26T22:17:09"/>
  </r>
  <r>
    <n v="635"/>
    <x v="635"/>
    <s v="Network used for building technology development teams."/>
    <n v="25000"/>
    <n v="2"/>
    <x v="1"/>
    <x v="0"/>
    <s v="USD"/>
    <n v="1428804762"/>
    <n v="1426212762"/>
    <b v="0"/>
    <n v="1"/>
    <b v="0"/>
    <s v="technology/web"/>
    <n v="8.0000000000000002E-3"/>
    <n v="2"/>
    <x v="2"/>
    <x v="7"/>
    <x v="635"/>
    <d v="2015-04-12T02:12:42"/>
  </r>
  <r>
    <n v="636"/>
    <x v="636"/>
    <s v="With no central location for keto knowledge, keto advice will be a community run knowledge base."/>
    <n v="2000"/>
    <n v="4"/>
    <x v="1"/>
    <x v="1"/>
    <s v="GBP"/>
    <n v="1433587620"/>
    <n v="1430996150"/>
    <b v="0"/>
    <n v="1"/>
    <b v="0"/>
    <s v="technology/web"/>
    <n v="0.2"/>
    <n v="4"/>
    <x v="2"/>
    <x v="7"/>
    <x v="636"/>
    <d v="2015-06-06T10:47:00"/>
  </r>
  <r>
    <n v="637"/>
    <x v="637"/>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x v="638"/>
    <s v="O0"/>
    <n v="200000"/>
    <n v="18"/>
    <x v="1"/>
    <x v="12"/>
    <s v="EUR"/>
    <n v="1490447662"/>
    <n v="1485267262"/>
    <b v="0"/>
    <n v="6"/>
    <b v="0"/>
    <s v="technology/web"/>
    <n v="9.0000000000000011E-3"/>
    <n v="3"/>
    <x v="2"/>
    <x v="7"/>
    <x v="638"/>
    <d v="2017-03-25T13:14:22"/>
  </r>
  <r>
    <n v="639"/>
    <x v="639"/>
    <s v="Development of a Safe and Educational Social Media site for kids."/>
    <n v="1000000"/>
    <n v="1"/>
    <x v="1"/>
    <x v="0"/>
    <s v="USD"/>
    <n v="1413208795"/>
    <n v="1408024795"/>
    <b v="0"/>
    <n v="1"/>
    <b v="0"/>
    <s v="technology/web"/>
    <n v="9.9999999999999991E-5"/>
    <n v="1"/>
    <x v="2"/>
    <x v="7"/>
    <x v="639"/>
    <d v="2014-10-13T13:59:55"/>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x v="643"/>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x v="645"/>
    <s v="Ever wanted to own something made out of carbon fiber? Now you can!"/>
    <n v="2000"/>
    <n v="5574"/>
    <x v="0"/>
    <x v="0"/>
    <s v="USD"/>
    <n v="1470962274"/>
    <n v="1468370274"/>
    <b v="0"/>
    <n v="237"/>
    <b v="1"/>
    <s v="technology/wearables"/>
    <n v="278.7"/>
    <n v="23.518987341772153"/>
    <x v="2"/>
    <x v="8"/>
    <x v="645"/>
    <d v="2016-08-12T00:37:54"/>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x v="648"/>
    <s v="Get ready for the next product that you canâ€™t live without"/>
    <n v="35000"/>
    <n v="44388"/>
    <x v="0"/>
    <x v="0"/>
    <s v="USD"/>
    <n v="1413304708"/>
    <n v="1410280708"/>
    <b v="0"/>
    <n v="27"/>
    <b v="1"/>
    <s v="technology/wearables"/>
    <n v="126.82285714285715"/>
    <n v="1644"/>
    <x v="2"/>
    <x v="8"/>
    <x v="648"/>
    <d v="2014-10-14T16:38:2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x v="659"/>
    <s v="Sync up your lifestyle"/>
    <n v="3000"/>
    <n v="3017"/>
    <x v="0"/>
    <x v="0"/>
    <s v="USD"/>
    <n v="1440339295"/>
    <n v="1437747295"/>
    <b v="0"/>
    <n v="21"/>
    <b v="1"/>
    <s v="technology/wearables"/>
    <n v="100.56666666666668"/>
    <n v="143.66666666666666"/>
    <x v="2"/>
    <x v="8"/>
    <x v="659"/>
    <d v="2015-08-23T14:14:55"/>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x v="661"/>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x v="662"/>
    <s v="A stylish, durable safety light band on your wrist or ankle holds a watch or another modular accessory."/>
    <n v="39000"/>
    <n v="156"/>
    <x v="2"/>
    <x v="0"/>
    <s v="USD"/>
    <n v="1421404247"/>
    <n v="1418812247"/>
    <b v="0"/>
    <n v="4"/>
    <b v="0"/>
    <s v="technology/wearables"/>
    <n v="0.4"/>
    <n v="39"/>
    <x v="2"/>
    <x v="8"/>
    <x v="662"/>
    <d v="2015-01-16T10:30:47"/>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x v="668"/>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x v="669"/>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x v="674"/>
    <s v="Listen to sounds by feeling an array of vibrational patterns against your body."/>
    <n v="50000"/>
    <n v="15"/>
    <x v="2"/>
    <x v="0"/>
    <s v="USD"/>
    <n v="1407811627"/>
    <n v="1402627627"/>
    <b v="0"/>
    <n v="2"/>
    <b v="0"/>
    <s v="technology/wearables"/>
    <n v="0.03"/>
    <n v="7.5"/>
    <x v="2"/>
    <x v="8"/>
    <x v="674"/>
    <d v="2014-08-12T02:47:07"/>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x v="681"/>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x v="682"/>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x v="684"/>
    <s v="Arcus gives your fingers super powers."/>
    <n v="320000"/>
    <n v="23948"/>
    <x v="2"/>
    <x v="0"/>
    <s v="USD"/>
    <n v="1406257200"/>
    <n v="1403176891"/>
    <b v="0"/>
    <n v="135"/>
    <b v="0"/>
    <s v="technology/wearables"/>
    <n v="7.4837500000000006"/>
    <n v="177.39259259259259"/>
    <x v="2"/>
    <x v="8"/>
    <x v="684"/>
    <d v="2014-07-25T03:00:00"/>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x v="686"/>
    <s v="La tua giornata sportiva monitorata nel tuo polso??!!!_x000a_Rendiamolo possibile... VIVI DI CUORE --- All MADE in ITALY"/>
    <n v="500000"/>
    <n v="0"/>
    <x v="2"/>
    <x v="13"/>
    <s v="EUR"/>
    <n v="1438618170"/>
    <n v="1436026170"/>
    <b v="0"/>
    <n v="0"/>
    <b v="0"/>
    <s v="technology/wearables"/>
    <n v="0"/>
    <e v="#DIV/0!"/>
    <x v="2"/>
    <x v="8"/>
    <x v="686"/>
    <d v="2015-08-03T16:09:30"/>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x v="690"/>
    <s v="A radiation shield for your fitness tracker, smartwatch or other wearable smart device"/>
    <n v="20000"/>
    <n v="2468"/>
    <x v="2"/>
    <x v="0"/>
    <s v="USD"/>
    <n v="1473400800"/>
    <n v="1469718841"/>
    <b v="0"/>
    <n v="34"/>
    <b v="0"/>
    <s v="technology/wearables"/>
    <n v="12.34"/>
    <n v="72.588235294117652"/>
    <x v="2"/>
    <x v="8"/>
    <x v="690"/>
    <d v="2016-09-09T06:00:00"/>
  </r>
  <r>
    <n v="691"/>
    <x v="691"/>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x v="693"/>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x v="696"/>
    <s v="Show your fidelity by wearing the Trustee rings! Show where you are (at)!"/>
    <n v="175000"/>
    <n v="1"/>
    <x v="2"/>
    <x v="9"/>
    <s v="EUR"/>
    <n v="1406326502"/>
    <n v="1403734502"/>
    <b v="0"/>
    <n v="1"/>
    <b v="0"/>
    <s v="technology/wearables"/>
    <n v="5.7142857142857147E-4"/>
    <n v="1"/>
    <x v="2"/>
    <x v="8"/>
    <x v="696"/>
    <d v="2014-07-25T22:15:02"/>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x v="703"/>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x v="704"/>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x v="705"/>
    <s v="The closest thing ever to the Holy Grail of wearables technology"/>
    <n v="100000"/>
    <n v="977"/>
    <x v="2"/>
    <x v="9"/>
    <s v="EUR"/>
    <n v="1484999278"/>
    <n v="1482407278"/>
    <b v="0"/>
    <n v="5"/>
    <b v="0"/>
    <s v="technology/wearables"/>
    <n v="0.97699999999999987"/>
    <n v="195.4"/>
    <x v="2"/>
    <x v="8"/>
    <x v="705"/>
    <d v="2017-01-21T11:47:58"/>
  </r>
  <r>
    <n v="706"/>
    <x v="706"/>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x v="709"/>
    <s v="A &quot;handheld&quot; light, which eases the way you illuminate objects and/or paths."/>
    <n v="15000"/>
    <n v="61"/>
    <x v="2"/>
    <x v="0"/>
    <s v="USD"/>
    <n v="1417741159"/>
    <n v="1415149159"/>
    <b v="0"/>
    <n v="2"/>
    <b v="0"/>
    <s v="technology/wearables"/>
    <n v="0.40666666666666662"/>
    <n v="30.5"/>
    <x v="2"/>
    <x v="8"/>
    <x v="709"/>
    <d v="2014-12-05T00:59:19"/>
  </r>
  <r>
    <n v="710"/>
    <x v="710"/>
    <s v="Shirts, so technologically advanced, they connect mentally to their audience upon sight."/>
    <n v="1200"/>
    <n v="0"/>
    <x v="2"/>
    <x v="5"/>
    <s v="CAD"/>
    <n v="1408495440"/>
    <n v="1405640302"/>
    <b v="0"/>
    <n v="0"/>
    <b v="0"/>
    <s v="technology/wearables"/>
    <n v="0"/>
    <e v="#DIV/0!"/>
    <x v="2"/>
    <x v="8"/>
    <x v="710"/>
    <d v="2014-08-20T00:44:00"/>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x v="716"/>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x v="717"/>
    <s v="Cool air flowing under clothing keeps you cool."/>
    <n v="100000"/>
    <n v="305"/>
    <x v="2"/>
    <x v="0"/>
    <s v="USD"/>
    <n v="1409949002"/>
    <n v="1407357002"/>
    <b v="0"/>
    <n v="4"/>
    <b v="0"/>
    <s v="technology/wearables"/>
    <n v="0.30499999999999999"/>
    <n v="76.25"/>
    <x v="2"/>
    <x v="8"/>
    <x v="717"/>
    <d v="2014-09-05T20:30:02"/>
  </r>
  <r>
    <n v="718"/>
    <x v="718"/>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x v="723"/>
    <s v="The Definitive (and Slightly Ridiculous) Guide to Enjoying the 2015 Pro Football Season"/>
    <n v="5000"/>
    <n v="5469"/>
    <x v="0"/>
    <x v="0"/>
    <s v="USD"/>
    <n v="1438228740"/>
    <n v="1435606549"/>
    <b v="0"/>
    <n v="100"/>
    <b v="1"/>
    <s v="publishing/nonfiction"/>
    <n v="109.38000000000001"/>
    <n v="54.69"/>
    <x v="3"/>
    <x v="9"/>
    <x v="723"/>
    <d v="2015-07-30T03:59:00"/>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x v="728"/>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x v="730"/>
    <s v="A Massive but Cheerful Online Digital Archive of Surfing"/>
    <n v="20000"/>
    <n v="26438"/>
    <x v="0"/>
    <x v="0"/>
    <s v="USD"/>
    <n v="1323280391"/>
    <n v="1320688391"/>
    <b v="0"/>
    <n v="265"/>
    <b v="1"/>
    <s v="publishing/nonfiction"/>
    <n v="132.19"/>
    <n v="99.766037735849054"/>
    <x v="3"/>
    <x v="9"/>
    <x v="730"/>
    <d v="2011-12-07T17:53:11"/>
  </r>
  <r>
    <n v="731"/>
    <x v="731"/>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x v="734"/>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x v="738"/>
    <s v="The true story of a child's struggle with hunger, poverty, and war in El Salvador."/>
    <n v="1500"/>
    <n v="1601"/>
    <x v="0"/>
    <x v="0"/>
    <s v="USD"/>
    <n v="1417409940"/>
    <n v="1414765794"/>
    <b v="0"/>
    <n v="41"/>
    <b v="1"/>
    <s v="publishing/nonfiction"/>
    <n v="106.73333333333332"/>
    <n v="39.048780487804876"/>
    <x v="3"/>
    <x v="9"/>
    <x v="738"/>
    <d v="2014-12-01T04:59:00"/>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x v="741"/>
    <s v="A revolutionary digital mapping project of the Vilna Ghetto"/>
    <n v="13000"/>
    <n v="13293.8"/>
    <x v="0"/>
    <x v="0"/>
    <s v="USD"/>
    <n v="1370964806"/>
    <n v="1367940806"/>
    <b v="0"/>
    <n v="94"/>
    <b v="1"/>
    <s v="publishing/nonfiction"/>
    <n v="102.25999999999999"/>
    <n v="141.42340425531913"/>
    <x v="3"/>
    <x v="9"/>
    <x v="741"/>
    <d v="2013-06-11T15:33:26"/>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x v="744"/>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x v="746"/>
    <s v="This is a book of letters. Letters to our body parts."/>
    <n v="2987"/>
    <n v="3318"/>
    <x v="0"/>
    <x v="0"/>
    <s v="USD"/>
    <n v="1348372740"/>
    <n v="1346806909"/>
    <b v="0"/>
    <n v="97"/>
    <b v="1"/>
    <s v="publishing/nonfiction"/>
    <n v="111.08135252761969"/>
    <n v="34.206185567010309"/>
    <x v="3"/>
    <x v="9"/>
    <x v="746"/>
    <d v="2012-09-23T03:59:00"/>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x v="751"/>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x v="758"/>
    <s v="I am publishing my book, Waiting on Humanity and need some finishing funds to do so."/>
    <n v="2500"/>
    <n v="2550"/>
    <x v="0"/>
    <x v="0"/>
    <s v="USD"/>
    <n v="1286568268"/>
    <n v="1283976268"/>
    <b v="0"/>
    <n v="19"/>
    <b v="1"/>
    <s v="publishing/nonfiction"/>
    <n v="102"/>
    <n v="134.21052631578948"/>
    <x v="3"/>
    <x v="9"/>
    <x v="758"/>
    <d v="2010-10-08T20:04:28"/>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x v="760"/>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x v="761"/>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x v="762"/>
    <s v="An original-well-done eBook. Mainly about fiction, action, adventure, and mystery. A story that you've never read!"/>
    <n v="3500"/>
    <n v="0"/>
    <x v="2"/>
    <x v="14"/>
    <s v="MXN"/>
    <n v="1480831200"/>
    <n v="1479328570"/>
    <b v="0"/>
    <n v="0"/>
    <b v="0"/>
    <s v="publishing/fiction"/>
    <n v="0"/>
    <e v="#DIV/0!"/>
    <x v="3"/>
    <x v="10"/>
    <x v="762"/>
    <d v="2016-12-04T06:00:0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x v="764"/>
    <s v="[JOE]KES is a book full of over 200 original, sometimes funny, pun-ish Joekes. If you hate the book, use it as a coster!"/>
    <n v="5000"/>
    <n v="0"/>
    <x v="2"/>
    <x v="0"/>
    <s v="USD"/>
    <n v="1441858161"/>
    <n v="1439266161"/>
    <b v="0"/>
    <n v="0"/>
    <b v="0"/>
    <s v="publishing/fiction"/>
    <n v="0"/>
    <e v="#DIV/0!"/>
    <x v="3"/>
    <x v="10"/>
    <x v="764"/>
    <d v="2015-09-10T04:09:21"/>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x v="766"/>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x v="767"/>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x v="768"/>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x v="770"/>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x v="771"/>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x v="775"/>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x v="777"/>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x v="778"/>
    <s v="Laughter, tears and good times in the warm glow of Summer s Love. The perfect recipe for the winter blahs."/>
    <n v="500"/>
    <n v="2"/>
    <x v="2"/>
    <x v="0"/>
    <s v="USD"/>
    <n v="1398876680"/>
    <n v="1396284680"/>
    <b v="0"/>
    <n v="1"/>
    <b v="0"/>
    <s v="publishing/fiction"/>
    <n v="0.4"/>
    <n v="2"/>
    <x v="3"/>
    <x v="10"/>
    <x v="778"/>
    <d v="2014-04-30T16:51:2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x v="780"/>
    <s v="We are finishing up recording our new record and we would like help with its physical CD release."/>
    <n v="1000"/>
    <n v="1040"/>
    <x v="0"/>
    <x v="0"/>
    <s v="USD"/>
    <n v="1304439025"/>
    <n v="1301847025"/>
    <b v="0"/>
    <n v="27"/>
    <b v="1"/>
    <s v="music/rock"/>
    <n v="104"/>
    <n v="38.518518518518519"/>
    <x v="4"/>
    <x v="11"/>
    <x v="780"/>
    <d v="2011-05-03T16:10:25"/>
  </r>
  <r>
    <n v="781"/>
    <x v="781"/>
    <s v="&quot;WE ARE ON A MISSION TO TOUR THE UNITED STATES NON-STOP. TO DO SO WE NEED TO PURCHASE A NEW VAN.&quot;"/>
    <n v="800"/>
    <n v="1065.23"/>
    <x v="0"/>
    <x v="0"/>
    <s v="USD"/>
    <n v="1370649674"/>
    <n v="1368057674"/>
    <b v="0"/>
    <n v="25"/>
    <b v="1"/>
    <s v="music/rock"/>
    <n v="133.15375"/>
    <n v="42.609200000000001"/>
    <x v="4"/>
    <x v="11"/>
    <x v="781"/>
    <d v="2013-06-08T00:01:14"/>
  </r>
  <r>
    <n v="782"/>
    <x v="782"/>
    <s v="After almost three years of being out of music, I've decided to finally make the solo record I've wanted to do for years."/>
    <n v="700"/>
    <n v="700"/>
    <x v="0"/>
    <x v="0"/>
    <s v="USD"/>
    <n v="1345918302"/>
    <n v="1343326302"/>
    <b v="0"/>
    <n v="14"/>
    <b v="1"/>
    <s v="music/rock"/>
    <n v="100"/>
    <n v="50"/>
    <x v="4"/>
    <x v="11"/>
    <x v="782"/>
    <d v="2012-08-25T18:11:42"/>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x v="786"/>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x v="788"/>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x v="792"/>
    <s v="Rock n' Roll about the intersection of lies and belief: the Believable Lie."/>
    <n v="2500"/>
    <n v="2511.11"/>
    <x v="0"/>
    <x v="0"/>
    <s v="USD"/>
    <n v="1383861483"/>
    <n v="1381265883"/>
    <b v="0"/>
    <n v="60"/>
    <b v="1"/>
    <s v="music/rock"/>
    <n v="100.44440000000002"/>
    <n v="41.851833333333339"/>
    <x v="4"/>
    <x v="11"/>
    <x v="792"/>
    <d v="2013-11-07T21:58:03"/>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x v="798"/>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x v="799"/>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x v="800"/>
    <s v="Scotland's premier classic rock and metal festival, 3 days, 3-4 stages, family friendly,  for people of all ages"/>
    <n v="1500"/>
    <n v="2282"/>
    <x v="0"/>
    <x v="1"/>
    <s v="GBP"/>
    <n v="1410431054"/>
    <n v="1407839054"/>
    <b v="0"/>
    <n v="56"/>
    <b v="1"/>
    <s v="music/rock"/>
    <n v="152.13333333333335"/>
    <n v="40.75"/>
    <x v="4"/>
    <x v="11"/>
    <x v="800"/>
    <d v="2014-09-11T10:24:14"/>
  </r>
  <r>
    <n v="801"/>
    <x v="801"/>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x v="804"/>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x v="805"/>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x v="806"/>
    <s v="Help Golden Animals finish their NEW Album!"/>
    <n v="8000"/>
    <n v="8355"/>
    <x v="0"/>
    <x v="0"/>
    <s v="USD"/>
    <n v="1315413339"/>
    <n v="1312821339"/>
    <b v="0"/>
    <n v="71"/>
    <b v="1"/>
    <s v="music/rock"/>
    <n v="104.4375"/>
    <n v="117.67605633802818"/>
    <x v="4"/>
    <x v="11"/>
    <x v="806"/>
    <d v="2011-09-07T16:35:39"/>
  </r>
  <r>
    <n v="807"/>
    <x v="807"/>
    <s v="Join the Sic Vita family and lend a hand as we create a new album!"/>
    <n v="4000"/>
    <n v="4205"/>
    <x v="0"/>
    <x v="0"/>
    <s v="USD"/>
    <n v="1488333600"/>
    <n v="1485270311"/>
    <b v="0"/>
    <n v="57"/>
    <b v="1"/>
    <s v="music/rock"/>
    <n v="105.125"/>
    <n v="73.771929824561397"/>
    <x v="4"/>
    <x v="11"/>
    <x v="807"/>
    <d v="2017-03-01T02:00:00"/>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x v="809"/>
    <s v="Acknowledged songwriter looking to record album of new songs to secure a Publishing Contract"/>
    <n v="4000"/>
    <n v="4151"/>
    <x v="0"/>
    <x v="0"/>
    <s v="USD"/>
    <n v="1390161630"/>
    <n v="1387569630"/>
    <b v="0"/>
    <n v="52"/>
    <b v="1"/>
    <s v="music/rock"/>
    <n v="103.77499999999999"/>
    <n v="79.82692307692308"/>
    <x v="4"/>
    <x v="11"/>
    <x v="809"/>
    <d v="2014-01-19T20:00:30"/>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x v="811"/>
    <s v="We need your financial support to cover the tour costs!  (Sound, lights, travel, stage design)"/>
    <n v="1000"/>
    <n v="1040"/>
    <x v="0"/>
    <x v="0"/>
    <s v="USD"/>
    <n v="1373475120"/>
    <n v="1371569202"/>
    <b v="0"/>
    <n v="12"/>
    <b v="1"/>
    <s v="music/rock"/>
    <n v="104"/>
    <n v="86.666666666666671"/>
    <x v="4"/>
    <x v="11"/>
    <x v="811"/>
    <d v="2013-07-10T16:52:00"/>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x v="813"/>
    <s v="A pre order campaign to fund the pressing of our second full length vinyl LP"/>
    <n v="1500"/>
    <n v="2399.94"/>
    <x v="0"/>
    <x v="0"/>
    <s v="USD"/>
    <n v="1342825365"/>
    <n v="1340233365"/>
    <b v="0"/>
    <n v="96"/>
    <b v="1"/>
    <s v="music/rock"/>
    <n v="159.99600000000001"/>
    <n v="24.999375000000001"/>
    <x v="4"/>
    <x v="11"/>
    <x v="813"/>
    <d v="2012-07-20T23:02:45"/>
  </r>
  <r>
    <n v="814"/>
    <x v="814"/>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x v="815"/>
    <s v="Be a part of helping The Early Reset finish their new 7 song EP."/>
    <n v="4000"/>
    <n v="4280"/>
    <x v="0"/>
    <x v="0"/>
    <s v="USD"/>
    <n v="1414879303"/>
    <n v="1412287303"/>
    <b v="0"/>
    <n v="43"/>
    <b v="1"/>
    <s v="music/rock"/>
    <n v="107"/>
    <n v="99.534883720930239"/>
    <x v="4"/>
    <x v="11"/>
    <x v="815"/>
    <d v="2014-11-01T22:01:43"/>
  </r>
  <r>
    <n v="816"/>
    <x v="816"/>
    <s v="Friends and Family have an album for you. They need your help to release it to the world."/>
    <n v="7000"/>
    <n v="8058.55"/>
    <x v="0"/>
    <x v="0"/>
    <s v="USD"/>
    <n v="1365489000"/>
    <n v="1362776043"/>
    <b v="0"/>
    <n v="205"/>
    <b v="1"/>
    <s v="music/rock"/>
    <n v="115.12214285714286"/>
    <n v="39.31"/>
    <x v="4"/>
    <x v="11"/>
    <x v="816"/>
    <d v="2013-04-09T06:30:00"/>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x v="819"/>
    <s v="We are touring the Southeast in support of our new EP"/>
    <n v="400"/>
    <n v="435"/>
    <x v="0"/>
    <x v="0"/>
    <s v="USD"/>
    <n v="1387601040"/>
    <n v="1386806254"/>
    <b v="0"/>
    <n v="14"/>
    <b v="1"/>
    <s v="music/rock"/>
    <n v="108.74999999999999"/>
    <n v="31.071428571428573"/>
    <x v="4"/>
    <x v="11"/>
    <x v="819"/>
    <d v="2013-12-21T04:44:00"/>
  </r>
  <r>
    <n v="820"/>
    <x v="820"/>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x v="821"/>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x v="822"/>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x v="823"/>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x v="825"/>
    <s v="Kickstarting Kill Freeman independently. Help fund the New Record, Video and Live Shows."/>
    <n v="12500"/>
    <n v="12554"/>
    <x v="0"/>
    <x v="0"/>
    <s v="USD"/>
    <n v="1351495284"/>
    <n v="1349335284"/>
    <b v="0"/>
    <n v="99"/>
    <b v="1"/>
    <s v="music/rock"/>
    <n v="100.43200000000002"/>
    <n v="126.8080808080808"/>
    <x v="4"/>
    <x v="11"/>
    <x v="825"/>
    <d v="2012-10-29T07:21:24"/>
  </r>
  <r>
    <n v="826"/>
    <x v="826"/>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x v="828"/>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x v="829"/>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x v="830"/>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x v="831"/>
    <s v="7Horse is a new band with a self-funded album and a show they want to rock in your town!"/>
    <n v="1500"/>
    <n v="3500"/>
    <x v="0"/>
    <x v="0"/>
    <s v="USD"/>
    <n v="1335540694"/>
    <n v="1332948694"/>
    <b v="0"/>
    <n v="20"/>
    <b v="1"/>
    <s v="music/rock"/>
    <n v="233.33333333333334"/>
    <n v="175"/>
    <x v="4"/>
    <x v="11"/>
    <x v="831"/>
    <d v="2012-04-27T15:31:34"/>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x v="833"/>
    <s v="This is an American rock album."/>
    <n v="6000"/>
    <n v="6100"/>
    <x v="0"/>
    <x v="0"/>
    <s v="USD"/>
    <n v="1397941475"/>
    <n v="1395349475"/>
    <b v="0"/>
    <n v="41"/>
    <b v="1"/>
    <s v="music/rock"/>
    <n v="101.66666666666666"/>
    <n v="148.78048780487805"/>
    <x v="4"/>
    <x v="11"/>
    <x v="833"/>
    <d v="2014-04-19T21:04:35"/>
  </r>
  <r>
    <n v="834"/>
    <x v="834"/>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x v="835"/>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x v="836"/>
    <s v="An album you can bring home to mom."/>
    <n v="5000"/>
    <n v="5046.5200000000004"/>
    <x v="0"/>
    <x v="0"/>
    <s v="USD"/>
    <n v="1381108918"/>
    <n v="1378516918"/>
    <b v="0"/>
    <n v="46"/>
    <b v="1"/>
    <s v="music/rock"/>
    <n v="100.93039999999999"/>
    <n v="109.70695652173914"/>
    <x v="4"/>
    <x v="11"/>
    <x v="836"/>
    <d v="2013-10-07T01:21:58"/>
  </r>
  <r>
    <n v="837"/>
    <x v="837"/>
    <s v="Take 147 is currently in the process of recording the debut album called, &quot;Nothin' to Lose&quot;."/>
    <n v="2500"/>
    <n v="3045"/>
    <x v="0"/>
    <x v="0"/>
    <s v="USD"/>
    <n v="1398988662"/>
    <n v="1396396662"/>
    <b v="0"/>
    <n v="62"/>
    <b v="1"/>
    <s v="music/rock"/>
    <n v="121.8"/>
    <n v="49.112903225806448"/>
    <x v="4"/>
    <x v="11"/>
    <x v="837"/>
    <d v="2014-05-01T23:57:42"/>
  </r>
  <r>
    <n v="838"/>
    <x v="838"/>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x v="839"/>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x v="840"/>
    <s v="Carl King / Sir Millard Mulch / Dr. Zoltan Ã˜belisk is making a new 45-minute instrumental sci-fi album!"/>
    <n v="10000"/>
    <n v="12041.66"/>
    <x v="0"/>
    <x v="0"/>
    <s v="USD"/>
    <n v="1474694787"/>
    <n v="1472102787"/>
    <b v="0"/>
    <n v="190"/>
    <b v="1"/>
    <s v="music/metal"/>
    <n v="120.4166"/>
    <n v="63.37715789473684"/>
    <x v="4"/>
    <x v="12"/>
    <x v="840"/>
    <d v="2016-09-24T05:26:27"/>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x v="845"/>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x v="846"/>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x v="847"/>
    <s v="MUSIC WITH MEANING!  MUSIC THAT MATTERS!!!"/>
    <n v="10"/>
    <n v="10"/>
    <x v="0"/>
    <x v="0"/>
    <s v="USD"/>
    <n v="1436555376"/>
    <n v="1433963376"/>
    <b v="0"/>
    <n v="1"/>
    <b v="1"/>
    <s v="music/metal"/>
    <n v="100"/>
    <n v="10"/>
    <x v="4"/>
    <x v="12"/>
    <x v="847"/>
    <d v="2015-07-10T19:09:36"/>
  </r>
  <r>
    <n v="848"/>
    <x v="848"/>
    <s v="God Am, a Grunge/Doom metal band, who have been trying to fund the production of our EP to bring you a unique aural assault."/>
    <n v="300"/>
    <n v="300"/>
    <x v="0"/>
    <x v="0"/>
    <s v="USD"/>
    <n v="1429038033"/>
    <n v="1426446033"/>
    <b v="0"/>
    <n v="16"/>
    <b v="1"/>
    <s v="music/metal"/>
    <n v="100"/>
    <n v="18.75"/>
    <x v="4"/>
    <x v="12"/>
    <x v="848"/>
    <d v="2015-04-14T19:00:33"/>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x v="850"/>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x v="851"/>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x v="852"/>
    <s v="Limited edition 2x12&quot; vinyl pressing of our latest album &quot;Who Do You Think We Are?&quot;"/>
    <n v="3500"/>
    <n v="3674"/>
    <x v="0"/>
    <x v="0"/>
    <s v="USD"/>
    <n v="1477342800"/>
    <n v="1476386395"/>
    <b v="0"/>
    <n v="62"/>
    <b v="1"/>
    <s v="music/metal"/>
    <n v="104.97142857142859"/>
    <n v="59.258064516129032"/>
    <x v="4"/>
    <x v="12"/>
    <x v="852"/>
    <d v="2016-10-24T21:00:00"/>
  </r>
  <r>
    <n v="853"/>
    <x v="853"/>
    <s v="Help release a CD of sloggoth's first album &quot;sloggoth&quot;.  All contributors of $5 or more get a CD when the goal is met!"/>
    <n v="300"/>
    <n v="300"/>
    <x v="0"/>
    <x v="0"/>
    <s v="USD"/>
    <n v="1424116709"/>
    <n v="1421524709"/>
    <b v="0"/>
    <n v="10"/>
    <b v="1"/>
    <s v="music/metal"/>
    <n v="100"/>
    <n v="30"/>
    <x v="4"/>
    <x v="12"/>
    <x v="853"/>
    <d v="2015-02-16T19:58:29"/>
  </r>
  <r>
    <n v="854"/>
    <x v="854"/>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x v="855"/>
    <s v="AtteroTerra's &quot;Pray for Apocalypse&quot; is fully completed, and only being held up by funding."/>
    <n v="1450"/>
    <n v="1500"/>
    <x v="0"/>
    <x v="0"/>
    <s v="USD"/>
    <n v="1469329217"/>
    <n v="1466737217"/>
    <b v="0"/>
    <n v="47"/>
    <b v="1"/>
    <s v="music/metal"/>
    <n v="103.44827586206897"/>
    <n v="31.914893617021278"/>
    <x v="4"/>
    <x v="12"/>
    <x v="855"/>
    <d v="2016-07-24T03:00:17"/>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x v="857"/>
    <s v="Modern Post-Hardcore/Electro music (Hardstyle, EDM, Trap, Dubstep, Dembow, House)."/>
    <n v="1200"/>
    <n v="1200"/>
    <x v="0"/>
    <x v="3"/>
    <s v="EUR"/>
    <n v="1448463431"/>
    <n v="1444831031"/>
    <b v="0"/>
    <n v="24"/>
    <b v="1"/>
    <s v="music/metal"/>
    <n v="100"/>
    <n v="50"/>
    <x v="4"/>
    <x v="12"/>
    <x v="857"/>
    <d v="2015-11-25T14:57:11"/>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x v="859"/>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x v="862"/>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x v="863"/>
    <s v="I'm making the move from a side man in local groups to the leader with this debut jazz CD project."/>
    <n v="2000"/>
    <n v="90"/>
    <x v="2"/>
    <x v="0"/>
    <s v="USD"/>
    <n v="1329014966"/>
    <n v="1326422966"/>
    <b v="0"/>
    <n v="5"/>
    <b v="0"/>
    <s v="music/jazz"/>
    <n v="4.5"/>
    <n v="18"/>
    <x v="4"/>
    <x v="13"/>
    <x v="863"/>
    <d v="2012-02-12T02:49:26"/>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x v="866"/>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x v="870"/>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x v="872"/>
    <s v="The Songs of Africa Ensemble embarks on their first Goodwill Africa Tour, to taste African music &amp; culture firsthand."/>
    <n v="8000"/>
    <n v="65"/>
    <x v="2"/>
    <x v="0"/>
    <s v="USD"/>
    <n v="1299786527"/>
    <n v="1295898527"/>
    <b v="0"/>
    <n v="2"/>
    <b v="0"/>
    <s v="music/jazz"/>
    <n v="0.8125"/>
    <n v="32.5"/>
    <x v="4"/>
    <x v="13"/>
    <x v="872"/>
    <d v="2011-03-10T19:48:47"/>
  </r>
  <r>
    <n v="873"/>
    <x v="873"/>
    <s v="Fall in love with &quot;The Dreamer&quot;, new original music from trumpeter Freddie Dunn!"/>
    <n v="3500"/>
    <n v="45"/>
    <x v="2"/>
    <x v="0"/>
    <s v="USD"/>
    <n v="1352610040"/>
    <n v="1349150440"/>
    <b v="0"/>
    <n v="5"/>
    <b v="0"/>
    <s v="music/jazz"/>
    <n v="1.2857142857142856"/>
    <n v="9"/>
    <x v="4"/>
    <x v="13"/>
    <x v="873"/>
    <d v="2012-11-11T05:00:40"/>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x v="875"/>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x v="876"/>
    <s v="What was the greatest record shop ever?  DOBELLS!"/>
    <n v="3152"/>
    <n v="1286"/>
    <x v="2"/>
    <x v="1"/>
    <s v="GBP"/>
    <n v="1359978927"/>
    <n v="1357127727"/>
    <b v="0"/>
    <n v="45"/>
    <b v="0"/>
    <s v="music/jazz"/>
    <n v="40.799492385786799"/>
    <n v="28.577777777777779"/>
    <x v="4"/>
    <x v="13"/>
    <x v="876"/>
    <d v="2013-02-04T11:55:27"/>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x v="878"/>
    <s v="Join in and help me make my first jazz album. I would really like to make a Christmas album and a smooth jazz CD. Want a FREE CD?"/>
    <n v="5000"/>
    <n v="65"/>
    <x v="2"/>
    <x v="0"/>
    <s v="USD"/>
    <n v="1293082524"/>
    <n v="1290490524"/>
    <b v="0"/>
    <n v="2"/>
    <b v="0"/>
    <s v="music/jazz"/>
    <n v="1.3"/>
    <n v="32.5"/>
    <x v="4"/>
    <x v="13"/>
    <x v="878"/>
    <d v="2010-12-23T05:35:24"/>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x v="881"/>
    <s v="To raise funds to finish the latest album by Chris Reed and the Anime Raiders, called &quot;Deep City Diving&quot;"/>
    <n v="3750"/>
    <n v="30"/>
    <x v="2"/>
    <x v="0"/>
    <s v="USD"/>
    <n v="1326520886"/>
    <n v="1322632886"/>
    <b v="0"/>
    <n v="1"/>
    <b v="0"/>
    <s v="music/indie rock"/>
    <n v="0.8"/>
    <n v="30"/>
    <x v="4"/>
    <x v="14"/>
    <x v="881"/>
    <d v="2012-01-14T06:01:26"/>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x v="884"/>
    <s v="We need to hire an animal trainer to have a chimpanzee actor perform in our music video with us!"/>
    <n v="2000"/>
    <n v="20"/>
    <x v="2"/>
    <x v="0"/>
    <s v="USD"/>
    <n v="1336789860"/>
    <n v="1331666146"/>
    <b v="0"/>
    <n v="2"/>
    <b v="0"/>
    <s v="music/indie rock"/>
    <n v="1"/>
    <n v="10"/>
    <x v="4"/>
    <x v="14"/>
    <x v="884"/>
    <d v="2012-05-12T02:31:00"/>
  </r>
  <r>
    <n v="885"/>
    <x v="885"/>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x v="887"/>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x v="891"/>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x v="893"/>
    <s v="The Philly music scene is full of amazing talent. This annual music festival is to celebrate those gems within that scene!"/>
    <n v="2000"/>
    <n v="200"/>
    <x v="2"/>
    <x v="0"/>
    <s v="USD"/>
    <n v="1427920363"/>
    <n v="1425331963"/>
    <b v="0"/>
    <n v="5"/>
    <b v="0"/>
    <s v="music/indie rock"/>
    <n v="10"/>
    <n v="40"/>
    <x v="4"/>
    <x v="14"/>
    <x v="893"/>
    <d v="2015-04-01T20:32:43"/>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x v="896"/>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x v="897"/>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x v="898"/>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x v="899"/>
    <s v="Lets get 48/14 pressed and in your cd players,ipods,blogs, and facebook status'. Lets get it everywhere!"/>
    <n v="750"/>
    <n v="280"/>
    <x v="2"/>
    <x v="0"/>
    <s v="USD"/>
    <n v="1306549362"/>
    <n v="1302661362"/>
    <b v="0"/>
    <n v="8"/>
    <b v="0"/>
    <s v="music/indie rock"/>
    <n v="37.333333333333336"/>
    <n v="35"/>
    <x v="4"/>
    <x v="14"/>
    <x v="899"/>
    <d v="2011-05-28T02:22:42"/>
  </r>
  <r>
    <n v="900"/>
    <x v="900"/>
    <s v="With Project Revive, I aim to protect and nurture the creative impulse through music."/>
    <n v="5000"/>
    <n v="21"/>
    <x v="2"/>
    <x v="0"/>
    <s v="USD"/>
    <n v="1459365802"/>
    <n v="1456777402"/>
    <b v="0"/>
    <n v="2"/>
    <b v="0"/>
    <s v="music/jazz"/>
    <n v="0.42"/>
    <n v="10.5"/>
    <x v="4"/>
    <x v="13"/>
    <x v="900"/>
    <d v="2016-03-30T19:23:22"/>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x v="902"/>
    <s v="I'VE STARTED A BRAND NEW ALBUM THAT WILL FEATURE ACID JAZZ, FUNK, ROCK, AND DANCE WITH THE PROMISE OF TOURING NEXT YEAR IN THE USA"/>
    <n v="30000"/>
    <n v="90"/>
    <x v="2"/>
    <x v="0"/>
    <s v="USD"/>
    <n v="1409412600"/>
    <n v="1404947422"/>
    <b v="0"/>
    <n v="3"/>
    <b v="0"/>
    <s v="music/jazz"/>
    <n v="0.3"/>
    <n v="30"/>
    <x v="4"/>
    <x v="13"/>
    <x v="902"/>
    <d v="2014-08-30T15:30:00"/>
  </r>
  <r>
    <n v="903"/>
    <x v="903"/>
    <s v="The U City Jazz Festival is offered for free to the community and features the best jazz talent from the midwest."/>
    <n v="5000"/>
    <n v="160"/>
    <x v="2"/>
    <x v="0"/>
    <s v="USD"/>
    <n v="1348367100"/>
    <n v="1346180780"/>
    <b v="0"/>
    <n v="4"/>
    <b v="0"/>
    <s v="music/jazz"/>
    <n v="3.2"/>
    <n v="40"/>
    <x v="4"/>
    <x v="13"/>
    <x v="903"/>
    <d v="2012-09-23T02:25:00"/>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x v="905"/>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x v="906"/>
    <s v="The DMV's most respected saxophonist pay tribute to Motown."/>
    <n v="15000"/>
    <n v="0"/>
    <x v="2"/>
    <x v="0"/>
    <s v="USD"/>
    <n v="1394681590"/>
    <n v="1392093190"/>
    <b v="0"/>
    <n v="0"/>
    <b v="0"/>
    <s v="music/jazz"/>
    <n v="0"/>
    <e v="#DIV/0!"/>
    <x v="4"/>
    <x v="13"/>
    <x v="906"/>
    <d v="2014-03-13T03:33:10"/>
  </r>
  <r>
    <n v="907"/>
    <x v="907"/>
    <s v="Greg Chambers' self-titled CD needs support for post production, replication, and promotion."/>
    <n v="2900"/>
    <n v="0"/>
    <x v="2"/>
    <x v="0"/>
    <s v="USD"/>
    <n v="1315715823"/>
    <n v="1313123823"/>
    <b v="0"/>
    <n v="0"/>
    <b v="0"/>
    <s v="music/jazz"/>
    <n v="0"/>
    <e v="#DIV/0!"/>
    <x v="4"/>
    <x v="13"/>
    <x v="907"/>
    <d v="2011-09-11T04:37:03"/>
  </r>
  <r>
    <n v="908"/>
    <x v="908"/>
    <s v="This project is designed to help protect the environment by using Eco-friendly product packaging."/>
    <n v="2500"/>
    <n v="0"/>
    <x v="2"/>
    <x v="0"/>
    <s v="USD"/>
    <n v="1280206740"/>
    <n v="1276283655"/>
    <b v="0"/>
    <n v="0"/>
    <b v="0"/>
    <s v="music/jazz"/>
    <n v="0"/>
    <e v="#DIV/0!"/>
    <x v="4"/>
    <x v="13"/>
    <x v="908"/>
    <d v="2010-07-27T04:59:00"/>
  </r>
  <r>
    <n v="909"/>
    <x v="909"/>
    <s v="Woody Woodland and Carol Stone, are back on the scene presenting Philly Jazz Fest â€œRemembering Groverâ€ September 22, 2012."/>
    <n v="16000"/>
    <n v="520"/>
    <x v="2"/>
    <x v="0"/>
    <s v="USD"/>
    <n v="1343016000"/>
    <n v="1340296440"/>
    <b v="0"/>
    <n v="8"/>
    <b v="0"/>
    <s v="music/jazz"/>
    <n v="3.25"/>
    <n v="65"/>
    <x v="4"/>
    <x v="13"/>
    <x v="909"/>
    <d v="2012-07-23T04:00:00"/>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x v="911"/>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x v="912"/>
    <s v="My new album will be called Triad, an album of original music performed by me &amp; guest musical artists."/>
    <n v="3500"/>
    <n v="30"/>
    <x v="2"/>
    <x v="0"/>
    <s v="USD"/>
    <n v="1355197047"/>
    <n v="1350009447"/>
    <b v="0"/>
    <n v="2"/>
    <b v="0"/>
    <s v="music/jazz"/>
    <n v="0.85714285714285721"/>
    <n v="15"/>
    <x v="4"/>
    <x v="13"/>
    <x v="912"/>
    <d v="2012-12-11T03:37:27"/>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x v="914"/>
    <s v="This project is for the making of a music video. All funds will go towards production costs for this event only."/>
    <n v="1500"/>
    <n v="0"/>
    <x v="2"/>
    <x v="0"/>
    <s v="USD"/>
    <n v="1345918747"/>
    <n v="1343326747"/>
    <b v="0"/>
    <n v="0"/>
    <b v="0"/>
    <s v="music/jazz"/>
    <n v="0"/>
    <e v="#DIV/0!"/>
    <x v="4"/>
    <x v="13"/>
    <x v="914"/>
    <d v="2012-08-25T18:19:07"/>
  </r>
  <r>
    <n v="915"/>
    <x v="915"/>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x v="916"/>
    <s v="Our next audio recording projects are scheduled for November 1 to 3, 2010 here in Kansas City, Missouri! "/>
    <n v="3300"/>
    <n v="0"/>
    <x v="2"/>
    <x v="0"/>
    <s v="USD"/>
    <n v="1287723600"/>
    <n v="1284409734"/>
    <b v="0"/>
    <n v="0"/>
    <b v="0"/>
    <s v="music/jazz"/>
    <n v="0"/>
    <e v="#DIV/0!"/>
    <x v="4"/>
    <x v="13"/>
    <x v="916"/>
    <d v="2010-10-22T05:00:00"/>
  </r>
  <r>
    <n v="917"/>
    <x v="917"/>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x v="919"/>
    <s v="Cool jazz with a New Orleans flavor."/>
    <n v="20000"/>
    <n v="100"/>
    <x v="2"/>
    <x v="0"/>
    <s v="USD"/>
    <n v="1355930645"/>
    <n v="1352906645"/>
    <b v="0"/>
    <n v="1"/>
    <b v="0"/>
    <s v="music/jazz"/>
    <n v="0.5"/>
    <n v="100"/>
    <x v="4"/>
    <x v="13"/>
    <x v="919"/>
    <d v="2012-12-19T15:24:05"/>
  </r>
  <r>
    <n v="920"/>
    <x v="920"/>
    <s v="Miami club band records powerhouse fusion album. You don't have to be a musician to understand the sound of jazz."/>
    <n v="5500"/>
    <n v="0"/>
    <x v="2"/>
    <x v="0"/>
    <s v="USD"/>
    <n v="1384448822"/>
    <n v="1381853222"/>
    <b v="0"/>
    <n v="0"/>
    <b v="0"/>
    <s v="music/jazz"/>
    <n v="0"/>
    <e v="#DIV/0!"/>
    <x v="4"/>
    <x v="13"/>
    <x v="920"/>
    <d v="2013-11-14T17:07:02"/>
  </r>
  <r>
    <n v="921"/>
    <x v="921"/>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x v="922"/>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x v="924"/>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x v="925"/>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x v="926"/>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x v="927"/>
    <s v="Studio CD/DVD Solo project of Pianist &amp; Keyboardist Jetro da Silva"/>
    <n v="20000"/>
    <n v="0"/>
    <x v="2"/>
    <x v="0"/>
    <s v="USD"/>
    <n v="1337024695"/>
    <n v="1334432695"/>
    <b v="0"/>
    <n v="0"/>
    <b v="0"/>
    <s v="music/jazz"/>
    <n v="0"/>
    <e v="#DIV/0!"/>
    <x v="4"/>
    <x v="13"/>
    <x v="927"/>
    <d v="2012-05-14T19:44:55"/>
  </r>
  <r>
    <n v="928"/>
    <x v="928"/>
    <s v="A real Motown Backup singer on 22 gold and platinum albums headlines her own Jazz CD of Motown songs."/>
    <n v="14500"/>
    <n v="1575"/>
    <x v="2"/>
    <x v="0"/>
    <s v="USD"/>
    <n v="1353196800"/>
    <n v="1348864913"/>
    <b v="0"/>
    <n v="28"/>
    <b v="0"/>
    <s v="music/jazz"/>
    <n v="10.86206896551724"/>
    <n v="56.25"/>
    <x v="4"/>
    <x v="13"/>
    <x v="928"/>
    <d v="2012-11-18T00:00:00"/>
  </r>
  <r>
    <n v="929"/>
    <x v="929"/>
    <s v="I am searching for monetary funding to go into a good recording studio and record experimental intuitive improv jazz."/>
    <n v="500"/>
    <n v="0"/>
    <x v="2"/>
    <x v="0"/>
    <s v="USD"/>
    <n v="1333946569"/>
    <n v="1331358169"/>
    <b v="0"/>
    <n v="0"/>
    <b v="0"/>
    <s v="music/jazz"/>
    <n v="0"/>
    <e v="#DIV/0!"/>
    <x v="4"/>
    <x v="13"/>
    <x v="929"/>
    <d v="2012-04-09T04:42:49"/>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x v="932"/>
    <s v="Help me to create my 3rd album, a Christmas CD with 16 Holiday/Original favorites!"/>
    <n v="9500"/>
    <n v="1381"/>
    <x v="2"/>
    <x v="0"/>
    <s v="USD"/>
    <n v="1363990545"/>
    <n v="1360106145"/>
    <b v="0"/>
    <n v="30"/>
    <b v="0"/>
    <s v="music/jazz"/>
    <n v="14.536842105263158"/>
    <n v="46.033333333333331"/>
    <x v="4"/>
    <x v="13"/>
    <x v="932"/>
    <d v="2013-03-22T22:15:45"/>
  </r>
  <r>
    <n v="933"/>
    <x v="933"/>
    <s v="I've only been able to release 7/10 songs for this album. I'd like to get into a professional studio and record them all properly."/>
    <n v="2000"/>
    <n v="120"/>
    <x v="2"/>
    <x v="0"/>
    <s v="USD"/>
    <n v="1399867409"/>
    <n v="1394683409"/>
    <b v="0"/>
    <n v="2"/>
    <b v="0"/>
    <s v="music/jazz"/>
    <n v="6"/>
    <n v="60"/>
    <x v="4"/>
    <x v="13"/>
    <x v="933"/>
    <d v="2014-05-12T04:03:29"/>
  </r>
  <r>
    <n v="934"/>
    <x v="934"/>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x v="936"/>
    <s v="A CD of a live Jazz concert featuring Marti Mendenhall, George Mitchell, Scott Steed and Todd Strait."/>
    <n v="1400"/>
    <n v="0"/>
    <x v="2"/>
    <x v="0"/>
    <s v="USD"/>
    <n v="1326916800"/>
    <n v="1323131689"/>
    <b v="0"/>
    <n v="0"/>
    <b v="0"/>
    <s v="music/jazz"/>
    <n v="0"/>
    <e v="#DIV/0!"/>
    <x v="4"/>
    <x v="13"/>
    <x v="936"/>
    <d v="2012-01-18T20:00:00"/>
  </r>
  <r>
    <n v="937"/>
    <x v="937"/>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x v="938"/>
    <s v="Creating new avenues of exposure for young Jazz &amp; Soul artists_x000a_to express their Art of Music."/>
    <n v="7000"/>
    <n v="25"/>
    <x v="2"/>
    <x v="0"/>
    <s v="USD"/>
    <n v="1346585448"/>
    <n v="1343993448"/>
    <b v="0"/>
    <n v="1"/>
    <b v="0"/>
    <s v="music/jazz"/>
    <n v="0.35714285714285715"/>
    <n v="25"/>
    <x v="4"/>
    <x v="13"/>
    <x v="938"/>
    <d v="2012-09-02T11:30:48"/>
  </r>
  <r>
    <n v="939"/>
    <x v="939"/>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x v="943"/>
    <s v="A mask for home or travel that will give you the best, undisturbed sleep of your life."/>
    <n v="3000"/>
    <n v="289"/>
    <x v="2"/>
    <x v="0"/>
    <s v="USD"/>
    <n v="1480438905"/>
    <n v="1477843305"/>
    <b v="0"/>
    <n v="12"/>
    <b v="0"/>
    <s v="technology/wearables"/>
    <n v="9.6333333333333346"/>
    <n v="24.083333333333332"/>
    <x v="2"/>
    <x v="8"/>
    <x v="943"/>
    <d v="2016-11-29T17:01:45"/>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x v="945"/>
    <s v="Make your watch Smart ! CT Band is an ultra-thin, high-tech smart watch-strap awarded twice at CES 2017 las vegas"/>
    <n v="100000"/>
    <n v="2484"/>
    <x v="2"/>
    <x v="6"/>
    <s v="EUR"/>
    <n v="1487462340"/>
    <n v="1482958626"/>
    <b v="0"/>
    <n v="16"/>
    <b v="0"/>
    <s v="technology/wearables"/>
    <n v="2.484"/>
    <n v="155.25"/>
    <x v="2"/>
    <x v="8"/>
    <x v="945"/>
    <d v="2017-02-18T23:59:00"/>
  </r>
  <r>
    <n v="946"/>
    <x v="946"/>
    <s v="Soft edged-Hard working. The perfect wearable organization for the home and professional shop."/>
    <n v="15000"/>
    <n v="286"/>
    <x v="2"/>
    <x v="0"/>
    <s v="USD"/>
    <n v="1473444048"/>
    <n v="1470852048"/>
    <b v="0"/>
    <n v="5"/>
    <b v="0"/>
    <s v="technology/wearables"/>
    <n v="1.9066666666666665"/>
    <n v="57.2"/>
    <x v="2"/>
    <x v="8"/>
    <x v="946"/>
    <d v="2016-09-09T18:00:48"/>
  </r>
  <r>
    <n v="947"/>
    <x v="947"/>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x v="948"/>
    <s v="T-Shirt with Led panel controlled by Android app over WiFi. _x000a_Multiple shirts, games, text, video effects support,"/>
    <n v="4000"/>
    <n v="480"/>
    <x v="2"/>
    <x v="9"/>
    <s v="EUR"/>
    <n v="1457812364"/>
    <n v="1455220364"/>
    <b v="0"/>
    <n v="8"/>
    <b v="0"/>
    <s v="technology/wearables"/>
    <n v="12"/>
    <n v="60"/>
    <x v="2"/>
    <x v="8"/>
    <x v="948"/>
    <d v="2016-03-12T19:52:44"/>
  </r>
  <r>
    <n v="949"/>
    <x v="949"/>
    <s v="Der INBED ist ein innovatives Multisensor-Wearable fÃ¼r die SturzprÃ¤vention motorisch eingeschrÃ¤nkter Personen."/>
    <n v="20000"/>
    <n v="273"/>
    <x v="2"/>
    <x v="12"/>
    <s v="EUR"/>
    <n v="1456016576"/>
    <n v="1450832576"/>
    <b v="0"/>
    <n v="7"/>
    <b v="0"/>
    <s v="technology/wearables"/>
    <n v="1.365"/>
    <n v="39"/>
    <x v="2"/>
    <x v="8"/>
    <x v="949"/>
    <d v="2016-02-21T01:02:56"/>
  </r>
  <r>
    <n v="950"/>
    <x v="950"/>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x v="951"/>
    <s v="Revolutionizing the way we walk our dogs!"/>
    <n v="50000"/>
    <n v="19195"/>
    <x v="2"/>
    <x v="0"/>
    <s v="USD"/>
    <n v="1465054872"/>
    <n v="1461166872"/>
    <b v="0"/>
    <n v="121"/>
    <b v="0"/>
    <s v="technology/wearables"/>
    <n v="38.39"/>
    <n v="158.63636363636363"/>
    <x v="2"/>
    <x v="8"/>
    <x v="951"/>
    <d v="2016-06-04T15:41:12"/>
  </r>
  <r>
    <n v="952"/>
    <x v="952"/>
    <s v="Audionoggin: Wireless personal surround sound for the athlete in everyone."/>
    <n v="49000"/>
    <n v="19572"/>
    <x v="2"/>
    <x v="0"/>
    <s v="USD"/>
    <n v="1479483812"/>
    <n v="1476888212"/>
    <b v="0"/>
    <n v="196"/>
    <b v="0"/>
    <s v="technology/wearables"/>
    <n v="39.942857142857143"/>
    <n v="99.857142857142861"/>
    <x v="2"/>
    <x v="8"/>
    <x v="952"/>
    <d v="2016-11-18T15:43:32"/>
  </r>
  <r>
    <n v="953"/>
    <x v="953"/>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x v="957"/>
    <s v="A Leather Smart watch Band, that NEVER needs to be charged for only $37!"/>
    <n v="12000"/>
    <n v="233"/>
    <x v="2"/>
    <x v="0"/>
    <s v="USD"/>
    <n v="1479392133"/>
    <n v="1476710133"/>
    <b v="0"/>
    <n v="7"/>
    <b v="0"/>
    <s v="technology/wearables"/>
    <n v="1.9416666666666664"/>
    <n v="33.285714285714285"/>
    <x v="2"/>
    <x v="8"/>
    <x v="957"/>
    <d v="2016-11-17T14:15:33"/>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x v="961"/>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x v="963"/>
    <s v="WE are molding an educated, motivated, non violent GENERATION!"/>
    <n v="35000"/>
    <n v="377"/>
    <x v="2"/>
    <x v="0"/>
    <s v="USD"/>
    <n v="1476717319"/>
    <n v="1473693319"/>
    <b v="0"/>
    <n v="9"/>
    <b v="0"/>
    <s v="technology/wearables"/>
    <n v="1.077142857142857"/>
    <n v="41.888888888888886"/>
    <x v="2"/>
    <x v="8"/>
    <x v="963"/>
    <d v="2016-10-17T15:15:19"/>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x v="966"/>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x v="967"/>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x v="968"/>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x v="969"/>
    <s v="Geek &amp; Chic Smart Jewelry Collection, Wearables Meet Style!"/>
    <n v="30000"/>
    <n v="14000"/>
    <x v="2"/>
    <x v="14"/>
    <s v="MXN"/>
    <n v="1486624607"/>
    <n v="1483773407"/>
    <b v="0"/>
    <n v="11"/>
    <b v="0"/>
    <s v="technology/wearables"/>
    <n v="46.666666666666664"/>
    <n v="1272.7272727272727"/>
    <x v="2"/>
    <x v="8"/>
    <x v="969"/>
    <d v="2017-02-09T07:16:47"/>
  </r>
  <r>
    <n v="970"/>
    <x v="970"/>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x v="972"/>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x v="982"/>
    <s v="revolutonary ultra-slim 2-in-1 Smart  2-in-1 I-PHONE handle/WALLETtm with 360 rotatiion"/>
    <n v="17500"/>
    <n v="3"/>
    <x v="2"/>
    <x v="0"/>
    <s v="USD"/>
    <n v="1475431486"/>
    <n v="1472839486"/>
    <b v="0"/>
    <n v="3"/>
    <b v="0"/>
    <s v="technology/wearables"/>
    <n v="1.7142857142857144E-2"/>
    <n v="1"/>
    <x v="2"/>
    <x v="8"/>
    <x v="982"/>
    <d v="2016-10-02T18:04:46"/>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x v="988"/>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x v="989"/>
    <s v="The most useful phone charger you will ever buy"/>
    <n v="10000"/>
    <n v="1677"/>
    <x v="2"/>
    <x v="0"/>
    <s v="USD"/>
    <n v="1475101495"/>
    <n v="1472509495"/>
    <b v="0"/>
    <n v="32"/>
    <b v="0"/>
    <s v="technology/wearables"/>
    <n v="16.77"/>
    <n v="52.40625"/>
    <x v="2"/>
    <x v="8"/>
    <x v="989"/>
    <d v="2016-09-28T22:24:55"/>
  </r>
  <r>
    <n v="990"/>
    <x v="990"/>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x v="992"/>
    <s v="The HOTTEST and COOLEST thing yet! WairConditioning... an entirely new level of comfortability!"/>
    <n v="100000"/>
    <n v="467"/>
    <x v="2"/>
    <x v="0"/>
    <s v="USD"/>
    <n v="1462655519"/>
    <n v="1457475119"/>
    <b v="0"/>
    <n v="4"/>
    <b v="0"/>
    <s v="technology/wearables"/>
    <n v="0.46699999999999997"/>
    <n v="116.75"/>
    <x v="2"/>
    <x v="8"/>
    <x v="992"/>
    <d v="2016-05-07T21:11:59"/>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x v="996"/>
    <s v="Study the behaviour of technical communities by tracking their movement  through wearables"/>
    <n v="4000"/>
    <n v="65"/>
    <x v="2"/>
    <x v="0"/>
    <s v="USD"/>
    <n v="1406474820"/>
    <n v="1403902060"/>
    <b v="0"/>
    <n v="5"/>
    <b v="0"/>
    <s v="technology/wearables"/>
    <n v="1.625"/>
    <n v="13"/>
    <x v="2"/>
    <x v="8"/>
    <x v="996"/>
    <d v="2014-07-27T15:27:00"/>
  </r>
  <r>
    <n v="997"/>
    <x v="997"/>
    <s v="The iPhanny keeps your iPhone 6 safe from bending in those dangerous pants pockets."/>
    <n v="5000"/>
    <n v="65"/>
    <x v="2"/>
    <x v="0"/>
    <s v="USD"/>
    <n v="1417145297"/>
    <n v="1414549697"/>
    <b v="0"/>
    <n v="8"/>
    <b v="0"/>
    <s v="technology/wearables"/>
    <n v="1.3"/>
    <n v="8.125"/>
    <x v="2"/>
    <x v="8"/>
    <x v="997"/>
    <d v="2014-11-28T03:28:17"/>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x v="1000"/>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x v="1003"/>
    <s v="Connected, heating, premium quality and comfortable leather sneakers - hand-crafted in France."/>
    <n v="20000"/>
    <n v="3211"/>
    <x v="1"/>
    <x v="6"/>
    <s v="EUR"/>
    <n v="1489680061"/>
    <n v="1487091661"/>
    <b v="0"/>
    <n v="15"/>
    <b v="0"/>
    <s v="technology/wearables"/>
    <n v="16.055"/>
    <n v="214.06666666666666"/>
    <x v="2"/>
    <x v="8"/>
    <x v="1003"/>
    <d v="2017-03-16T16:01:01"/>
  </r>
  <r>
    <n v="1004"/>
    <x v="1004"/>
    <s v="Harnessing wearable technology as a powerful defense for food-allergy children."/>
    <n v="25000"/>
    <n v="20552"/>
    <x v="1"/>
    <x v="0"/>
    <s v="USD"/>
    <n v="1455814827"/>
    <n v="1453222827"/>
    <b v="0"/>
    <n v="95"/>
    <b v="0"/>
    <s v="technology/wearables"/>
    <n v="82.207999999999998"/>
    <n v="216.33684210526314"/>
    <x v="2"/>
    <x v="8"/>
    <x v="1004"/>
    <d v="2016-02-18T17:00:27"/>
  </r>
  <r>
    <n v="1005"/>
    <x v="1005"/>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x v="1006"/>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x v="1007"/>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x v="1011"/>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x v="1014"/>
    <s v="CHEMION is an eyewear device that lets you show your creativity to the world."/>
    <n v="10000"/>
    <n v="3060"/>
    <x v="1"/>
    <x v="0"/>
    <s v="USD"/>
    <n v="1420070615"/>
    <n v="1415750615"/>
    <b v="0"/>
    <n v="16"/>
    <b v="0"/>
    <s v="technology/wearables"/>
    <n v="30.599999999999998"/>
    <n v="191.25"/>
    <x v="2"/>
    <x v="8"/>
    <x v="1014"/>
    <d v="2015-01-01T00:03:35"/>
  </r>
  <r>
    <n v="1015"/>
    <x v="1015"/>
    <s v="SKIN - The wearable music remote control which makes your fitness lifestyle a bit easier"/>
    <n v="9000"/>
    <n v="240"/>
    <x v="1"/>
    <x v="16"/>
    <s v="CHF"/>
    <n v="1448489095"/>
    <n v="1445893495"/>
    <b v="0"/>
    <n v="6"/>
    <b v="0"/>
    <s v="technology/wearables"/>
    <n v="2.666666666666667"/>
    <n v="40"/>
    <x v="2"/>
    <x v="8"/>
    <x v="1015"/>
    <d v="2015-11-25T22:04:55"/>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x v="1018"/>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x v="1019"/>
    <s v="Tempi Is a Wearable Bluetooth Device That Gives Accurate Temperature and Humidity Readings."/>
    <n v="45000"/>
    <n v="21300"/>
    <x v="1"/>
    <x v="0"/>
    <s v="USD"/>
    <n v="1423092149"/>
    <n v="1420500149"/>
    <b v="0"/>
    <n v="400"/>
    <b v="0"/>
    <s v="technology/wearables"/>
    <n v="47.333333333333336"/>
    <n v="53.25"/>
    <x v="2"/>
    <x v="8"/>
    <x v="1019"/>
    <d v="2015-02-04T23:22:29"/>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x v="1021"/>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x v="1022"/>
    <s v="Help get four new bootlegs onto vinyl in the second installment of my series!"/>
    <n v="2000"/>
    <n v="2298"/>
    <x v="0"/>
    <x v="0"/>
    <s v="USD"/>
    <n v="1431876677"/>
    <n v="1429284677"/>
    <b v="1"/>
    <n v="74"/>
    <b v="1"/>
    <s v="music/electronic music"/>
    <n v="114.9"/>
    <n v="31.054054054054053"/>
    <x v="4"/>
    <x v="15"/>
    <x v="1022"/>
    <d v="2015-05-17T15:31:17"/>
  </r>
  <r>
    <n v="1023"/>
    <x v="1023"/>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x v="1025"/>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x v="1029"/>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x v="1030"/>
    <s v="Help fund the latest Gothsicles mega-album, I FEEL SICLE!"/>
    <n v="2000"/>
    <n v="6842"/>
    <x v="0"/>
    <x v="0"/>
    <s v="USD"/>
    <n v="1473680149"/>
    <n v="1472470549"/>
    <b v="0"/>
    <n v="159"/>
    <b v="1"/>
    <s v="music/electronic music"/>
    <n v="342.09999999999997"/>
    <n v="43.031446540880502"/>
    <x v="4"/>
    <x v="15"/>
    <x v="1030"/>
    <d v="2016-09-12T11:35:49"/>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x v="1032"/>
    <s v="Ideal for living rooms and open spaces."/>
    <n v="5400"/>
    <n v="5858.84"/>
    <x v="0"/>
    <x v="0"/>
    <s v="USD"/>
    <n v="1466697625"/>
    <n v="1464105625"/>
    <b v="0"/>
    <n v="96"/>
    <b v="1"/>
    <s v="music/electronic music"/>
    <n v="108.49703703703703"/>
    <n v="61.029583333333335"/>
    <x v="4"/>
    <x v="15"/>
    <x v="1032"/>
    <d v="2016-06-23T16:00:2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x v="1036"/>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x v="1041"/>
    <s v="I am trying to document what it is like to plunge head first into the music/audio industry as an intern."/>
    <n v="50"/>
    <n v="0"/>
    <x v="1"/>
    <x v="0"/>
    <s v="USD"/>
    <n v="1406769992"/>
    <n v="1405041992"/>
    <b v="0"/>
    <n v="0"/>
    <b v="0"/>
    <s v="journalism/audio"/>
    <n v="0"/>
    <e v="#DIV/0!"/>
    <x v="5"/>
    <x v="16"/>
    <x v="1041"/>
    <d v="2014-07-31T01:26:32"/>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x v="1043"/>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x v="1045"/>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x v="1046"/>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x v="1047"/>
    <s v="I wish to start a new podcast called Voices of Texas, and I want to interview interesting people of Texas each week."/>
    <n v="2000"/>
    <n v="1"/>
    <x v="1"/>
    <x v="0"/>
    <s v="USD"/>
    <n v="1415219915"/>
    <n v="1412624315"/>
    <b v="0"/>
    <n v="1"/>
    <b v="0"/>
    <s v="journalism/audio"/>
    <n v="0.05"/>
    <n v="1"/>
    <x v="5"/>
    <x v="16"/>
    <x v="1047"/>
    <d v="2014-11-05T20:38:35"/>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x v="1049"/>
    <s v="------"/>
    <n v="12000"/>
    <n v="0"/>
    <x v="1"/>
    <x v="0"/>
    <s v="USD"/>
    <n v="1455272445"/>
    <n v="1452680445"/>
    <b v="0"/>
    <n v="0"/>
    <b v="0"/>
    <s v="journalism/audio"/>
    <n v="0"/>
    <e v="#DIV/0!"/>
    <x v="5"/>
    <x v="16"/>
    <x v="1049"/>
    <d v="2016-02-12T10:20:45"/>
  </r>
  <r>
    <n v="1050"/>
    <x v="1050"/>
    <s v="Secularism is on the rise and I hear you.Talk to me."/>
    <n v="2500"/>
    <n v="0"/>
    <x v="1"/>
    <x v="0"/>
    <s v="USD"/>
    <n v="1442257677"/>
    <n v="1439665677"/>
    <b v="0"/>
    <n v="0"/>
    <b v="0"/>
    <s v="journalism/audio"/>
    <n v="0"/>
    <e v="#DIV/0!"/>
    <x v="5"/>
    <x v="16"/>
    <x v="1050"/>
    <d v="2015-09-14T19:07:57"/>
  </r>
  <r>
    <n v="1051"/>
    <x v="1051"/>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x v="1052"/>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x v="1053"/>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x v="1054"/>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x v="1055"/>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x v="1056"/>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x v="1057"/>
    <s v="Sayin it Plain is a Independent Radio Show created to inform the public and empower the community."/>
    <n v="10000"/>
    <n v="0"/>
    <x v="1"/>
    <x v="0"/>
    <s v="USD"/>
    <n v="1480888483"/>
    <n v="1478292883"/>
    <b v="0"/>
    <n v="0"/>
    <b v="0"/>
    <s v="journalism/audio"/>
    <n v="0"/>
    <e v="#DIV/0!"/>
    <x v="5"/>
    <x v="16"/>
    <x v="1057"/>
    <d v="2016-12-04T21:54:43"/>
  </r>
  <r>
    <n v="1058"/>
    <x v="1058"/>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x v="1059"/>
    <s v="Turning myself into a vocal artist."/>
    <n v="1100"/>
    <n v="0"/>
    <x v="1"/>
    <x v="0"/>
    <s v="USD"/>
    <n v="1426269456"/>
    <n v="1423681056"/>
    <b v="0"/>
    <n v="0"/>
    <b v="0"/>
    <s v="journalism/audio"/>
    <n v="0"/>
    <e v="#DIV/0!"/>
    <x v="5"/>
    <x v="16"/>
    <x v="1059"/>
    <d v="2015-03-13T17:57:36"/>
  </r>
  <r>
    <n v="1060"/>
    <x v="1060"/>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x v="1061"/>
    <s v="T.O., Adi &amp; Mercedes discuss their point of views, women's issues &amp; Hollywood Hotties."/>
    <n v="4000"/>
    <n v="0"/>
    <x v="1"/>
    <x v="0"/>
    <s v="USD"/>
    <n v="1462150800"/>
    <n v="1456987108"/>
    <b v="0"/>
    <n v="0"/>
    <b v="0"/>
    <s v="journalism/audio"/>
    <n v="0"/>
    <e v="#DIV/0!"/>
    <x v="5"/>
    <x v="16"/>
    <x v="1061"/>
    <d v="2016-05-02T01:00:00"/>
  </r>
  <r>
    <n v="1062"/>
    <x v="1062"/>
    <s v="SEE US ON PATREON www.badgirlartwork.com"/>
    <n v="199"/>
    <n v="190"/>
    <x v="1"/>
    <x v="0"/>
    <s v="USD"/>
    <n v="1468351341"/>
    <n v="1467746541"/>
    <b v="0"/>
    <n v="4"/>
    <b v="0"/>
    <s v="journalism/audio"/>
    <n v="95.477386934673376"/>
    <n v="47.5"/>
    <x v="5"/>
    <x v="16"/>
    <x v="1062"/>
    <d v="2016-07-12T19:22:21"/>
  </r>
  <r>
    <n v="1063"/>
    <x v="1063"/>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x v="1065"/>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x v="1067"/>
    <s v="Canâ€™t make up your mind about something? Simply type in your two options and let the fighters of fate decide for you!"/>
    <n v="500"/>
    <n v="130"/>
    <x v="2"/>
    <x v="0"/>
    <s v="USD"/>
    <n v="1387657931"/>
    <n v="1385065931"/>
    <b v="0"/>
    <n v="10"/>
    <b v="0"/>
    <s v="games/video games"/>
    <n v="26"/>
    <n v="13"/>
    <x v="6"/>
    <x v="17"/>
    <x v="1067"/>
    <d v="2013-12-21T20:32:11"/>
  </r>
  <r>
    <n v="1068"/>
    <x v="1068"/>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x v="1069"/>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x v="1070"/>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x v="1071"/>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x v="1073"/>
    <s v="We want to bring our Game Rainbow Ball to the iphone and to do that we need a little help"/>
    <n v="750"/>
    <n v="10"/>
    <x v="2"/>
    <x v="0"/>
    <s v="USD"/>
    <n v="1318806541"/>
    <n v="1316214541"/>
    <b v="0"/>
    <n v="1"/>
    <b v="0"/>
    <s v="games/video games"/>
    <n v="1.3333333333333335"/>
    <n v="10"/>
    <x v="6"/>
    <x v="17"/>
    <x v="1073"/>
    <d v="2011-10-16T23:09:01"/>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x v="1075"/>
    <s v="Fully 3D, post Apocalyptic themed tower defense video game. New take on the genre."/>
    <n v="1000"/>
    <n v="45"/>
    <x v="2"/>
    <x v="0"/>
    <s v="USD"/>
    <n v="1336340516"/>
    <n v="1333748516"/>
    <b v="0"/>
    <n v="3"/>
    <b v="0"/>
    <s v="games/video games"/>
    <n v="4.5"/>
    <n v="15"/>
    <x v="6"/>
    <x v="17"/>
    <x v="1075"/>
    <d v="2012-05-06T21:41:56"/>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x v="1078"/>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x v="1080"/>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x v="1081"/>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x v="1082"/>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x v="1084"/>
    <s v="I want to start my own channel for gaming"/>
    <n v="550"/>
    <n v="0"/>
    <x v="2"/>
    <x v="0"/>
    <s v="USD"/>
    <n v="1407534804"/>
    <n v="1404942804"/>
    <b v="0"/>
    <n v="0"/>
    <b v="0"/>
    <s v="games/video games"/>
    <n v="0"/>
    <e v="#DIV/0!"/>
    <x v="6"/>
    <x v="17"/>
    <x v="1084"/>
    <d v="2014-08-08T21:53:24"/>
  </r>
  <r>
    <n v="1085"/>
    <x v="1085"/>
    <s v="The new kid on the block. Re-imagining old games and creating new ones. Ship, Lazer, Rock is first."/>
    <n v="30000"/>
    <n v="1026"/>
    <x v="2"/>
    <x v="5"/>
    <s v="CAD"/>
    <n v="1457967975"/>
    <n v="1455379575"/>
    <b v="0"/>
    <n v="9"/>
    <b v="0"/>
    <s v="games/video games"/>
    <n v="3.42"/>
    <n v="114"/>
    <x v="6"/>
    <x v="17"/>
    <x v="1085"/>
    <d v="2016-03-14T15:06:15"/>
  </r>
  <r>
    <n v="1086"/>
    <x v="1086"/>
    <s v="Humanity's future in the Galaxy"/>
    <n v="18000"/>
    <n v="15"/>
    <x v="2"/>
    <x v="0"/>
    <s v="USD"/>
    <n v="1408913291"/>
    <n v="1406321291"/>
    <b v="0"/>
    <n v="2"/>
    <b v="0"/>
    <s v="games/video games"/>
    <n v="8.3333333333333343E-2"/>
    <n v="7.5"/>
    <x v="6"/>
    <x v="17"/>
    <x v="1086"/>
    <d v="2014-08-24T20:48:11"/>
  </r>
  <r>
    <n v="1087"/>
    <x v="1087"/>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x v="1088"/>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x v="1089"/>
    <s v="Farabel is a single player turn-based fantasy strategy game for Mac/PC/Linux"/>
    <n v="15000"/>
    <n v="1174"/>
    <x v="2"/>
    <x v="6"/>
    <s v="EUR"/>
    <n v="1435293175"/>
    <n v="1432701175"/>
    <b v="0"/>
    <n v="49"/>
    <b v="0"/>
    <s v="games/video games"/>
    <n v="7.8266666666666662"/>
    <n v="23.959183673469386"/>
    <x v="6"/>
    <x v="17"/>
    <x v="1089"/>
    <d v="2015-06-26T04:32:55"/>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x v="1091"/>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x v="1092"/>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x v="1097"/>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x v="1098"/>
    <s v="Kick, Punch... Fireball is an FPS type arena game set inside the fantasy world."/>
    <n v="25000"/>
    <n v="1803"/>
    <x v="2"/>
    <x v="0"/>
    <s v="USD"/>
    <n v="1397413095"/>
    <n v="1394821095"/>
    <b v="0"/>
    <n v="22"/>
    <b v="0"/>
    <s v="games/video games"/>
    <n v="7.2120000000000006"/>
    <n v="81.954545454545453"/>
    <x v="6"/>
    <x v="17"/>
    <x v="1098"/>
    <d v="2014-04-13T18:18:15"/>
  </r>
  <r>
    <n v="1099"/>
    <x v="1099"/>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x v="1100"/>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x v="1101"/>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x v="1103"/>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x v="1106"/>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x v="1107"/>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x v="1111"/>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x v="1113"/>
    <s v="A start up YouTube PC Gaming channel named ''Jeansie''. Comprised of witty banter and slightly above average  gaming skills :)"/>
    <n v="1000"/>
    <n v="5"/>
    <x v="2"/>
    <x v="1"/>
    <s v="GBP"/>
    <n v="1408058820"/>
    <n v="1405466820"/>
    <b v="0"/>
    <n v="1"/>
    <b v="0"/>
    <s v="games/video games"/>
    <n v="0.5"/>
    <n v="5"/>
    <x v="6"/>
    <x v="17"/>
    <x v="1113"/>
    <d v="2014-08-14T23:27:00"/>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x v="1116"/>
    <s v="A medieval, post apocolyptic, Online, MMORPG. Class morphing, character customization game."/>
    <n v="500000"/>
    <n v="178.52"/>
    <x v="2"/>
    <x v="0"/>
    <s v="USD"/>
    <n v="1339273208"/>
    <n v="1334089208"/>
    <b v="0"/>
    <n v="10"/>
    <b v="0"/>
    <s v="games/video games"/>
    <n v="3.5704000000000007E-2"/>
    <n v="17.852"/>
    <x v="6"/>
    <x v="17"/>
    <x v="1116"/>
    <d v="2012-06-09T20:20:08"/>
  </r>
  <r>
    <n v="1117"/>
    <x v="1117"/>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x v="1120"/>
    <s v="Planet Ninjahwah is a highly anticipated futuristic action adventure game that will blow your mind!!"/>
    <n v="25000"/>
    <n v="0"/>
    <x v="2"/>
    <x v="0"/>
    <s v="USD"/>
    <n v="1319835400"/>
    <n v="1315947400"/>
    <b v="0"/>
    <n v="0"/>
    <b v="0"/>
    <s v="games/video games"/>
    <n v="0"/>
    <e v="#DIV/0!"/>
    <x v="6"/>
    <x v="17"/>
    <x v="1120"/>
    <d v="2011-10-28T20:56:40"/>
  </r>
  <r>
    <n v="1121"/>
    <x v="1121"/>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x v="1122"/>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x v="1125"/>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x v="1126"/>
    <s v="Imagine a science class where the teacher walks in a says &quot;Take out your cell phone and play a game.&quot;"/>
    <n v="2000"/>
    <n v="10"/>
    <x v="2"/>
    <x v="0"/>
    <s v="USD"/>
    <n v="1468482694"/>
    <n v="1465890694"/>
    <b v="0"/>
    <n v="2"/>
    <b v="0"/>
    <s v="games/mobile games"/>
    <n v="0.5"/>
    <n v="5"/>
    <x v="6"/>
    <x v="18"/>
    <x v="1126"/>
    <d v="2016-07-14T07:51:34"/>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x v="1128"/>
    <s v="#havingfunFTW"/>
    <n v="1000"/>
    <n v="1"/>
    <x v="2"/>
    <x v="1"/>
    <s v="GBP"/>
    <n v="1407425717"/>
    <n v="1404833717"/>
    <b v="0"/>
    <n v="1"/>
    <b v="0"/>
    <s v="games/mobile games"/>
    <n v="0.1"/>
    <n v="1"/>
    <x v="6"/>
    <x v="18"/>
    <x v="1128"/>
    <d v="2014-08-07T15:35:17"/>
  </r>
  <r>
    <n v="1129"/>
    <x v="1129"/>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x v="1131"/>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x v="1132"/>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x v="1134"/>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x v="1135"/>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x v="1139"/>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x v="1140"/>
    <s v="We are creating the next epic Massive Multiplayer Online-Real Time Strategy game and we want you to be a part of it!"/>
    <n v="5000"/>
    <n v="0"/>
    <x v="2"/>
    <x v="1"/>
    <s v="GBP"/>
    <n v="1438859121"/>
    <n v="1436267121"/>
    <b v="0"/>
    <n v="0"/>
    <b v="0"/>
    <s v="games/mobile games"/>
    <n v="0"/>
    <e v="#DIV/0!"/>
    <x v="6"/>
    <x v="18"/>
    <x v="1140"/>
    <d v="2015-08-06T11:05:21"/>
  </r>
  <r>
    <n v="1141"/>
    <x v="1141"/>
    <s v="I think this will be a great game!"/>
    <n v="500"/>
    <n v="0"/>
    <x v="2"/>
    <x v="12"/>
    <s v="EUR"/>
    <n v="1436460450"/>
    <n v="1433868450"/>
    <b v="0"/>
    <n v="0"/>
    <b v="0"/>
    <s v="games/mobile games"/>
    <n v="0"/>
    <e v="#DIV/0!"/>
    <x v="6"/>
    <x v="18"/>
    <x v="1141"/>
    <d v="2015-07-09T16:47:30"/>
  </r>
  <r>
    <n v="1142"/>
    <x v="1142"/>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x v="1144"/>
    <s v="We need your help to finish our food truck. We are building a BBQ Food Truck to serve competition style BBQ."/>
    <n v="9300"/>
    <n v="0"/>
    <x v="2"/>
    <x v="0"/>
    <s v="USD"/>
    <n v="1430281320"/>
    <n v="1427689320"/>
    <b v="0"/>
    <n v="0"/>
    <b v="0"/>
    <s v="food/food trucks"/>
    <n v="0"/>
    <e v="#DIV/0!"/>
    <x v="7"/>
    <x v="19"/>
    <x v="1144"/>
    <d v="2015-04-29T04:22:00"/>
  </r>
  <r>
    <n v="1145"/>
    <x v="1145"/>
    <s v="Emphasizing locally and responsibly raised ingredients, serving delicious food! I need your help."/>
    <n v="80000"/>
    <n v="100"/>
    <x v="2"/>
    <x v="0"/>
    <s v="USD"/>
    <n v="1412272592"/>
    <n v="1407088592"/>
    <b v="0"/>
    <n v="1"/>
    <b v="0"/>
    <s v="food/food trucks"/>
    <n v="0.125"/>
    <n v="100"/>
    <x v="7"/>
    <x v="19"/>
    <x v="1145"/>
    <d v="2014-10-02T17:56:32"/>
  </r>
  <r>
    <n v="1146"/>
    <x v="1146"/>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x v="1147"/>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x v="1148"/>
    <s v="New local (Louisville, KY.) food truck with a refreshing spin on rolling kitchens."/>
    <n v="15000"/>
    <n v="73"/>
    <x v="2"/>
    <x v="0"/>
    <s v="USD"/>
    <n v="1480568781"/>
    <n v="1477973181"/>
    <b v="0"/>
    <n v="3"/>
    <b v="0"/>
    <s v="food/food trucks"/>
    <n v="0.48666666666666669"/>
    <n v="24.333333333333332"/>
    <x v="7"/>
    <x v="19"/>
    <x v="1148"/>
    <d v="2016-12-01T05:06:21"/>
  </r>
  <r>
    <n v="1149"/>
    <x v="1149"/>
    <s v="Bringing culturally diverse Floridian cuisine to the people!"/>
    <n v="50000"/>
    <n v="75"/>
    <x v="2"/>
    <x v="0"/>
    <s v="USD"/>
    <n v="1466096566"/>
    <n v="1463504566"/>
    <b v="0"/>
    <n v="2"/>
    <b v="0"/>
    <s v="food/food trucks"/>
    <n v="0.15"/>
    <n v="37.5"/>
    <x v="7"/>
    <x v="19"/>
    <x v="1149"/>
    <d v="2016-06-16T17:02:46"/>
  </r>
  <r>
    <n v="1150"/>
    <x v="1150"/>
    <s v="Bringing delicious authentic and fusion Taiwanese Food to the West Coast."/>
    <n v="2500"/>
    <n v="252"/>
    <x v="2"/>
    <x v="0"/>
    <s v="USD"/>
    <n v="1452293675"/>
    <n v="1447109675"/>
    <b v="0"/>
    <n v="6"/>
    <b v="0"/>
    <s v="food/food trucks"/>
    <n v="10.08"/>
    <n v="42"/>
    <x v="7"/>
    <x v="19"/>
    <x v="1150"/>
    <d v="2016-01-08T22:54:35"/>
  </r>
  <r>
    <n v="1151"/>
    <x v="1151"/>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x v="1152"/>
    <s v="Peruvian food truck with an LA twist."/>
    <n v="16000"/>
    <n v="911"/>
    <x v="2"/>
    <x v="0"/>
    <s v="USD"/>
    <n v="1431709312"/>
    <n v="1429117312"/>
    <b v="0"/>
    <n v="15"/>
    <b v="0"/>
    <s v="food/food trucks"/>
    <n v="5.6937500000000005"/>
    <n v="60.733333333333334"/>
    <x v="7"/>
    <x v="19"/>
    <x v="1152"/>
    <d v="2015-05-15T17:01:52"/>
  </r>
  <r>
    <n v="1153"/>
    <x v="1153"/>
    <s v="A mobile concession trailer for snow cones, ice cream, smoothies and more"/>
    <n v="8000"/>
    <n v="50"/>
    <x v="2"/>
    <x v="0"/>
    <s v="USD"/>
    <n v="1434647305"/>
    <n v="1432055305"/>
    <b v="0"/>
    <n v="1"/>
    <b v="0"/>
    <s v="food/food trucks"/>
    <n v="0.625"/>
    <n v="50"/>
    <x v="7"/>
    <x v="19"/>
    <x v="1153"/>
    <d v="2015-06-18T17:08:25"/>
  </r>
  <r>
    <n v="1154"/>
    <x v="1154"/>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x v="1155"/>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x v="1156"/>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x v="1159"/>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x v="1160"/>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x v="1161"/>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x v="1163"/>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x v="1167"/>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x v="1168"/>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x v="1170"/>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x v="1171"/>
    <s v="Tulsa's first true biodiesel, alternative energy powered food truck! Oh yeah, and delicious food!"/>
    <n v="25000"/>
    <n v="25"/>
    <x v="2"/>
    <x v="0"/>
    <s v="USD"/>
    <n v="1415909927"/>
    <n v="1414351127"/>
    <b v="0"/>
    <n v="1"/>
    <b v="0"/>
    <s v="food/food trucks"/>
    <n v="0.1"/>
    <n v="25"/>
    <x v="7"/>
    <x v="19"/>
    <x v="1171"/>
    <d v="2014-11-13T20:18:47"/>
  </r>
  <r>
    <n v="1172"/>
    <x v="1172"/>
    <s v="Bringing YOUR favorite dog recipes to the streets."/>
    <n v="9000"/>
    <n v="0"/>
    <x v="2"/>
    <x v="0"/>
    <s v="USD"/>
    <n v="1408551752"/>
    <n v="1405959752"/>
    <b v="0"/>
    <n v="0"/>
    <b v="0"/>
    <s v="food/food trucks"/>
    <n v="0"/>
    <e v="#DIV/0!"/>
    <x v="7"/>
    <x v="19"/>
    <x v="1172"/>
    <d v="2014-08-20T16:22:32"/>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x v="1174"/>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x v="1175"/>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x v="1177"/>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x v="1179"/>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x v="1180"/>
    <s v="We would like to start a military-themed food truck to serve the Battle Creek/Kalamazoo area."/>
    <n v="50000"/>
    <n v="5875"/>
    <x v="2"/>
    <x v="0"/>
    <s v="USD"/>
    <n v="1403983314"/>
    <n v="1400786514"/>
    <b v="0"/>
    <n v="85"/>
    <b v="0"/>
    <s v="food/food trucks"/>
    <n v="11.75"/>
    <n v="69.117647058823536"/>
    <x v="7"/>
    <x v="19"/>
    <x v="1180"/>
    <d v="2014-06-28T19:21:54"/>
  </r>
  <r>
    <n v="1181"/>
    <x v="1181"/>
    <s v="Bringing the best tacos to the streets of Chicago!"/>
    <n v="50000"/>
    <n v="4"/>
    <x v="2"/>
    <x v="0"/>
    <s v="USD"/>
    <n v="1425197321"/>
    <n v="1422605321"/>
    <b v="0"/>
    <n v="3"/>
    <b v="0"/>
    <s v="food/food trucks"/>
    <n v="8.0000000000000002E-3"/>
    <n v="1.3333333333333333"/>
    <x v="7"/>
    <x v="19"/>
    <x v="1181"/>
    <d v="2015-03-01T08:08:41"/>
  </r>
  <r>
    <n v="1182"/>
    <x v="1182"/>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x v="1190"/>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x v="1192"/>
    <s v="A macro landscape photography art book &amp; limited edition prints. A Make 100 project."/>
    <n v="100"/>
    <n v="290"/>
    <x v="0"/>
    <x v="1"/>
    <s v="GBP"/>
    <n v="1486814978"/>
    <n v="1484222978"/>
    <b v="0"/>
    <n v="15"/>
    <b v="1"/>
    <s v="photography/photobooks"/>
    <n v="290"/>
    <n v="19.333333333333332"/>
    <x v="8"/>
    <x v="20"/>
    <x v="1192"/>
    <d v="2017-02-11T12:09:38"/>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x v="1196"/>
    <s v="A book of male nudes photographed on location in Ibiza over the last 4 years."/>
    <n v="14500"/>
    <n v="39137"/>
    <x v="0"/>
    <x v="1"/>
    <s v="GBP"/>
    <n v="1450467539"/>
    <n v="1447875539"/>
    <b v="0"/>
    <n v="512"/>
    <b v="1"/>
    <s v="photography/photobooks"/>
    <n v="269.91034482758624"/>
    <n v="76.439453125"/>
    <x v="8"/>
    <x v="20"/>
    <x v="1196"/>
    <d v="2015-12-18T19:38:59"/>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x v="1207"/>
    <s v="A humanistic photo book about ancestral &amp; post-modern Italy."/>
    <n v="16700"/>
    <n v="17396"/>
    <x v="0"/>
    <x v="13"/>
    <s v="EUR"/>
    <n v="1459418400"/>
    <n v="1456827573"/>
    <b v="0"/>
    <n v="141"/>
    <b v="1"/>
    <s v="photography/photobooks"/>
    <n v="104.16766467065868"/>
    <n v="123.37588652482269"/>
    <x v="8"/>
    <x v="20"/>
    <x v="1207"/>
    <d v="2016-03-31T10:00:0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x v="1210"/>
    <s v="En fotobok om livet i det enda andra GÃ¶teborg i vÃ¤rlden"/>
    <n v="20000"/>
    <n v="50863"/>
    <x v="0"/>
    <x v="11"/>
    <s v="SEK"/>
    <n v="1433106000"/>
    <n v="1431124572"/>
    <b v="0"/>
    <n v="103"/>
    <b v="1"/>
    <s v="photography/photobooks"/>
    <n v="254.31499999999997"/>
    <n v="493.81553398058253"/>
    <x v="8"/>
    <x v="20"/>
    <x v="1210"/>
    <d v="2015-05-31T21:00:00"/>
  </r>
  <r>
    <n v="1211"/>
    <x v="1211"/>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x v="1216"/>
    <s v="A fine art photography book taking a new look at the art of bonsai."/>
    <n v="14000"/>
    <n v="20398"/>
    <x v="0"/>
    <x v="0"/>
    <s v="USD"/>
    <n v="1443826980"/>
    <n v="1441032457"/>
    <b v="0"/>
    <n v="222"/>
    <b v="1"/>
    <s v="photography/photobooks"/>
    <n v="145.70000000000002"/>
    <n v="91.882882882882882"/>
    <x v="8"/>
    <x v="20"/>
    <x v="1216"/>
    <d v="2015-10-02T23:03:0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x v="1219"/>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x v="1222"/>
    <s v="Project Pilgrim is my effort to work towards normalizing mental health."/>
    <n v="4000"/>
    <n v="11215"/>
    <x v="0"/>
    <x v="5"/>
    <s v="CAD"/>
    <n v="1459483200"/>
    <n v="1456852647"/>
    <b v="0"/>
    <n v="138"/>
    <b v="1"/>
    <s v="photography/photobooks"/>
    <n v="280.375"/>
    <n v="81.268115942028984"/>
    <x v="8"/>
    <x v="20"/>
    <x v="1222"/>
    <d v="2016-04-01T04:00:00"/>
  </r>
  <r>
    <n v="1223"/>
    <x v="1223"/>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x v="1224"/>
    <s v="Modern Celtic influenced CD.  Help me finish what I started before the stroke."/>
    <n v="15000"/>
    <n v="1060"/>
    <x v="1"/>
    <x v="0"/>
    <s v="USD"/>
    <n v="1402060302"/>
    <n v="1396876302"/>
    <b v="0"/>
    <n v="18"/>
    <b v="0"/>
    <s v="music/world music"/>
    <n v="7.0666666666666673"/>
    <n v="58.888888888888886"/>
    <x v="4"/>
    <x v="21"/>
    <x v="1224"/>
    <d v="2014-06-06T13:11:42"/>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x v="1227"/>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x v="1230"/>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x v="1231"/>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x v="1232"/>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x v="1234"/>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x v="1236"/>
    <s v="Raising money to give the musicians their due."/>
    <n v="2500"/>
    <n v="0"/>
    <x v="1"/>
    <x v="0"/>
    <s v="USD"/>
    <n v="1343491200"/>
    <n v="1342801164"/>
    <b v="0"/>
    <n v="0"/>
    <b v="0"/>
    <s v="music/world music"/>
    <n v="0"/>
    <e v="#DIV/0!"/>
    <x v="4"/>
    <x v="21"/>
    <x v="1236"/>
    <d v="2012-07-28T16:00:00"/>
  </r>
  <r>
    <n v="1237"/>
    <x v="1237"/>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x v="1239"/>
    <s v="Please consider helping us with our new CD and Riverdance Tour"/>
    <n v="2500"/>
    <n v="0"/>
    <x v="1"/>
    <x v="0"/>
    <s v="USD"/>
    <n v="1325804767"/>
    <n v="1323212767"/>
    <b v="0"/>
    <n v="0"/>
    <b v="0"/>
    <s v="music/world music"/>
    <n v="0"/>
    <e v="#DIV/0!"/>
    <x v="4"/>
    <x v="21"/>
    <x v="1239"/>
    <d v="2012-01-05T23:06:07"/>
  </r>
  <r>
    <n v="1240"/>
    <x v="1240"/>
    <s v="Sharing positive vibes of Peace, Love &amp; Unity with the World through conscious Reggae Music!"/>
    <n v="8000"/>
    <n v="241"/>
    <x v="1"/>
    <x v="0"/>
    <s v="USD"/>
    <n v="1373665860"/>
    <n v="1368579457"/>
    <b v="0"/>
    <n v="8"/>
    <b v="0"/>
    <s v="music/world music"/>
    <n v="3.0124999999999997"/>
    <n v="30.125"/>
    <x v="4"/>
    <x v="21"/>
    <x v="1240"/>
    <d v="2013-07-12T21:51:00"/>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x v="1242"/>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x v="1243"/>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x v="1244"/>
    <s v="THEATRUM MUNDI releases DEBUT ALBUM! Pre-order &quot;The Eyes of the Realm&quot; and help make it happen!"/>
    <n v="2000"/>
    <n v="2076"/>
    <x v="0"/>
    <x v="0"/>
    <s v="USD"/>
    <n v="1366664400"/>
    <n v="1363981723"/>
    <b v="1"/>
    <n v="45"/>
    <b v="1"/>
    <s v="music/rock"/>
    <n v="103.8"/>
    <n v="46.133333333333333"/>
    <x v="4"/>
    <x v="11"/>
    <x v="1244"/>
    <d v="2013-04-22T21:00:00"/>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x v="1246"/>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x v="1247"/>
    <s v="BRAIN DEAD is going to record their debut EP and they need your help, Bozos!"/>
    <n v="3500"/>
    <n v="4275"/>
    <x v="0"/>
    <x v="0"/>
    <s v="USD"/>
    <n v="1367823655"/>
    <n v="1365231655"/>
    <b v="1"/>
    <n v="50"/>
    <b v="1"/>
    <s v="music/rock"/>
    <n v="122.14285714285715"/>
    <n v="85.5"/>
    <x v="4"/>
    <x v="11"/>
    <x v="1247"/>
    <d v="2013-05-06T07:00:55"/>
  </r>
  <r>
    <n v="1248"/>
    <x v="1248"/>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x v="1249"/>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x v="1251"/>
    <s v="A tour of europe with 3 memphis artist, Jack Oblivian, Harlan T Bobo and Shawn Cripps."/>
    <n v="6000"/>
    <n v="6108"/>
    <x v="0"/>
    <x v="0"/>
    <s v="USD"/>
    <n v="1316979167"/>
    <n v="1311795167"/>
    <b v="1"/>
    <n v="74"/>
    <b v="1"/>
    <s v="music/rock"/>
    <n v="101.8"/>
    <n v="82.540540540540547"/>
    <x v="4"/>
    <x v="11"/>
    <x v="1251"/>
    <d v="2011-09-25T19:32:47"/>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x v="1259"/>
    <s v="Falling From One is currently in the studio recording their first CD and they need your help!"/>
    <n v="2500"/>
    <n v="2606"/>
    <x v="0"/>
    <x v="0"/>
    <s v="USD"/>
    <n v="1402286340"/>
    <n v="1399504664"/>
    <b v="1"/>
    <n v="96"/>
    <b v="1"/>
    <s v="music/rock"/>
    <n v="104.24"/>
    <n v="27.145833333333332"/>
    <x v="4"/>
    <x v="11"/>
    <x v="1259"/>
    <d v="2014-06-09T03:59:00"/>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x v="1261"/>
    <s v="We just recorded a stellar EP and we're trying to put it out on vinyl.  Can you help these punx out?"/>
    <n v="2000"/>
    <n v="2025"/>
    <x v="0"/>
    <x v="0"/>
    <s v="USD"/>
    <n v="1390983227"/>
    <n v="1388391227"/>
    <b v="1"/>
    <n v="52"/>
    <b v="1"/>
    <s v="music/rock"/>
    <n v="101.25"/>
    <n v="38.942307692307693"/>
    <x v="4"/>
    <x v="11"/>
    <x v="1261"/>
    <d v="2014-01-29T08:13:47"/>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x v="1263"/>
    <s v="A fresh batch of chaos from Toledo, Ohio's reggae-rockers, Tropic Bombs!"/>
    <n v="1500"/>
    <n v="1785"/>
    <x v="0"/>
    <x v="0"/>
    <s v="USD"/>
    <n v="1396054800"/>
    <n v="1393034470"/>
    <b v="1"/>
    <n v="41"/>
    <b v="1"/>
    <s v="music/rock"/>
    <n v="119"/>
    <n v="43.536585365853661"/>
    <x v="4"/>
    <x v="11"/>
    <x v="1263"/>
    <d v="2014-03-29T01:00:00"/>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x v="1266"/>
    <s v="We are looking to record our first EP produced by Aaron Harris (ISIS/Palms) at Studio West."/>
    <n v="9500"/>
    <n v="9545"/>
    <x v="0"/>
    <x v="0"/>
    <s v="USD"/>
    <n v="1389474145"/>
    <n v="1386882145"/>
    <b v="1"/>
    <n v="50"/>
    <b v="1"/>
    <s v="music/rock"/>
    <n v="100.47368421052632"/>
    <n v="190.9"/>
    <x v="4"/>
    <x v="11"/>
    <x v="1266"/>
    <d v="2014-01-11T21:02:25"/>
  </r>
  <r>
    <n v="1267"/>
    <x v="1267"/>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x v="1268"/>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x v="1270"/>
    <s v="We make awake metal using violins in place of guitars and want to record a full length album."/>
    <n v="10000"/>
    <n v="11472"/>
    <x v="0"/>
    <x v="0"/>
    <s v="USD"/>
    <n v="1332704042"/>
    <n v="1327523642"/>
    <b v="1"/>
    <n v="169"/>
    <b v="1"/>
    <s v="music/rock"/>
    <n v="114.72"/>
    <n v="67.881656804733723"/>
    <x v="4"/>
    <x v="11"/>
    <x v="1270"/>
    <d v="2012-03-25T19:34:02"/>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x v="1273"/>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x v="1276"/>
    <s v="Sponsor this Brooklyn punk band's debut seven-inch, MR. DREAM GOES TO JAIL."/>
    <n v="3000"/>
    <n v="3132.63"/>
    <x v="0"/>
    <x v="0"/>
    <s v="USD"/>
    <n v="1251777600"/>
    <n v="1247504047"/>
    <b v="1"/>
    <n v="68"/>
    <b v="1"/>
    <s v="music/rock"/>
    <n v="104.42100000000001"/>
    <n v="46.06808823529412"/>
    <x v="4"/>
    <x v="11"/>
    <x v="1276"/>
    <d v="2009-09-01T04:00:00"/>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x v="1283"/>
    <s v="Our 3rd album is halfway complete, but we need your help to record, mix and master the final product!"/>
    <n v="1000"/>
    <n v="2110.5"/>
    <x v="0"/>
    <x v="0"/>
    <s v="USD"/>
    <n v="1362974400"/>
    <n v="1360948389"/>
    <b v="1"/>
    <n v="22"/>
    <b v="1"/>
    <s v="music/rock"/>
    <n v="211.05"/>
    <n v="95.931818181818187"/>
    <x v="4"/>
    <x v="11"/>
    <x v="1283"/>
    <d v="2013-03-11T04:00:00"/>
  </r>
  <r>
    <n v="1284"/>
    <x v="1284"/>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x v="1286"/>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x v="1289"/>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x v="1290"/>
    <s v="Sometimes your Heart has to STOP for your Life to START."/>
    <n v="3500"/>
    <n v="3800"/>
    <x v="0"/>
    <x v="0"/>
    <s v="USD"/>
    <n v="1429772340"/>
    <n v="1427121931"/>
    <b v="0"/>
    <n v="86"/>
    <b v="1"/>
    <s v="theater/plays"/>
    <n v="108.57142857142857"/>
    <n v="44.186046511627907"/>
    <x v="1"/>
    <x v="6"/>
    <x v="1290"/>
    <d v="2015-04-23T06:59:00"/>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x v="1294"/>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x v="1299"/>
    <s v="A new work inspired by the classic novel and created by Dallas teens under the direction of professional artists."/>
    <n v="3500"/>
    <n v="4340"/>
    <x v="0"/>
    <x v="0"/>
    <s v="USD"/>
    <n v="1436902359"/>
    <n v="1434310359"/>
    <b v="0"/>
    <n v="32"/>
    <b v="1"/>
    <s v="theater/plays"/>
    <n v="124"/>
    <n v="135.625"/>
    <x v="1"/>
    <x v="6"/>
    <x v="1299"/>
    <d v="2015-07-14T19:32:39"/>
  </r>
  <r>
    <n v="1300"/>
    <x v="1300"/>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x v="1302"/>
    <s v="Boys of a Certain Age is a unique and special show that we're trying to remount in New York City in 2017."/>
    <n v="2500"/>
    <n v="2500"/>
    <x v="0"/>
    <x v="0"/>
    <s v="USD"/>
    <n v="1480559011"/>
    <n v="1477963411"/>
    <b v="0"/>
    <n v="50"/>
    <b v="1"/>
    <s v="theater/plays"/>
    <n v="100"/>
    <n v="50"/>
    <x v="1"/>
    <x v="6"/>
    <x v="1302"/>
    <d v="2016-12-01T02:23:31"/>
  </r>
  <r>
    <n v="1303"/>
    <x v="1303"/>
    <s v="Groundbreaking queer theatre."/>
    <n v="3500"/>
    <n v="4559.13"/>
    <x v="0"/>
    <x v="1"/>
    <s v="GBP"/>
    <n v="1469962800"/>
    <n v="1468578920"/>
    <b v="0"/>
    <n v="108"/>
    <b v="1"/>
    <s v="theater/plays"/>
    <n v="130.26085714285716"/>
    <n v="42.214166666666671"/>
    <x v="1"/>
    <x v="6"/>
    <x v="1303"/>
    <d v="2016-07-31T11:00:00"/>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x v="1307"/>
    <s v="Get VR to Everyone with Mailable, Ready to Use Viewers"/>
    <n v="50000"/>
    <n v="5757"/>
    <x v="1"/>
    <x v="0"/>
    <s v="USD"/>
    <n v="1455710679"/>
    <n v="1453118679"/>
    <b v="0"/>
    <n v="45"/>
    <b v="0"/>
    <s v="technology/wearables"/>
    <n v="11.514000000000001"/>
    <n v="127.93333333333334"/>
    <x v="2"/>
    <x v="8"/>
    <x v="1307"/>
    <d v="2016-02-17T12:04:39"/>
  </r>
  <r>
    <n v="1308"/>
    <x v="1308"/>
    <s v="Boost Band, a wristband that charges any device"/>
    <n v="10000"/>
    <n v="1136"/>
    <x v="1"/>
    <x v="0"/>
    <s v="USD"/>
    <n v="1475937812"/>
    <n v="1472481812"/>
    <b v="0"/>
    <n v="38"/>
    <b v="0"/>
    <s v="technology/wearables"/>
    <n v="11.360000000000001"/>
    <n v="29.894736842105264"/>
    <x v="2"/>
    <x v="8"/>
    <x v="1308"/>
    <d v="2016-10-08T14:43:32"/>
  </r>
  <r>
    <n v="1309"/>
    <x v="1309"/>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x v="1310"/>
    <s v="An essential hoodie that holds all sized smart phones and keep your headphone wires tangle free."/>
    <n v="20000"/>
    <n v="3100"/>
    <x v="1"/>
    <x v="0"/>
    <s v="USD"/>
    <n v="1471622450"/>
    <n v="1467734450"/>
    <b v="0"/>
    <n v="24"/>
    <b v="0"/>
    <s v="technology/wearables"/>
    <n v="15.5"/>
    <n v="129.16666666666666"/>
    <x v="2"/>
    <x v="8"/>
    <x v="1310"/>
    <d v="2016-08-19T16:00:50"/>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x v="1312"/>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x v="1315"/>
    <s v="Zoom will happen - THANK YOU! Received outside funding due amazing early success!"/>
    <n v="100000"/>
    <n v="40404"/>
    <x v="1"/>
    <x v="0"/>
    <s v="USD"/>
    <n v="1446771600"/>
    <n v="1443700648"/>
    <b v="0"/>
    <n v="248"/>
    <b v="0"/>
    <s v="technology/wearables"/>
    <n v="40.404000000000003"/>
    <n v="162.91935483870967"/>
    <x v="2"/>
    <x v="8"/>
    <x v="1315"/>
    <d v="2015-11-06T01:00:00"/>
  </r>
  <r>
    <n v="1316"/>
    <x v="1316"/>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x v="1330"/>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x v="1331"/>
    <s v="The World's First Wearable Battery Backup - wireless, modular, flexible, and ultra-lightweight! Click, charge, go!!!"/>
    <n v="250000"/>
    <n v="3417"/>
    <x v="1"/>
    <x v="0"/>
    <s v="USD"/>
    <n v="1471435554"/>
    <n v="1468843554"/>
    <b v="0"/>
    <n v="34"/>
    <b v="0"/>
    <s v="technology/wearables"/>
    <n v="1.3668"/>
    <n v="100.5"/>
    <x v="2"/>
    <x v="8"/>
    <x v="1331"/>
    <d v="2016-08-17T12:05:54"/>
  </r>
  <r>
    <n v="1332"/>
    <x v="1332"/>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x v="1333"/>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x v="1334"/>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x v="1339"/>
    <s v="World's Smallest customizable Phone &amp; GPS Watch for kids !"/>
    <n v="50000"/>
    <n v="3317"/>
    <x v="1"/>
    <x v="0"/>
    <s v="USD"/>
    <n v="1418056315"/>
    <n v="1414164715"/>
    <b v="0"/>
    <n v="37"/>
    <b v="0"/>
    <s v="technology/wearables"/>
    <n v="6.6339999999999995"/>
    <n v="89.648648648648646"/>
    <x v="2"/>
    <x v="8"/>
    <x v="1339"/>
    <d v="2014-12-08T16:31:55"/>
  </r>
  <r>
    <n v="1340"/>
    <x v="1340"/>
    <s v="I would like to make nicer, more stylish looking frames for the Google Glass using 3D printing technology."/>
    <n v="1680"/>
    <n v="0"/>
    <x v="1"/>
    <x v="0"/>
    <s v="USD"/>
    <n v="1408112253"/>
    <n v="1405520253"/>
    <b v="0"/>
    <n v="0"/>
    <b v="0"/>
    <s v="technology/wearables"/>
    <n v="0"/>
    <e v="#DIV/0!"/>
    <x v="2"/>
    <x v="8"/>
    <x v="1340"/>
    <d v="2014-08-15T14:17:33"/>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x v="1342"/>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x v="1351"/>
    <s v="Discover your purpose, live a more fulfilling life, leave a positive footprint on society."/>
    <n v="20000"/>
    <n v="20253"/>
    <x v="0"/>
    <x v="0"/>
    <s v="USD"/>
    <n v="1455299144"/>
    <n v="1452707144"/>
    <b v="0"/>
    <n v="120"/>
    <b v="1"/>
    <s v="publishing/nonfiction"/>
    <n v="101.265"/>
    <n v="168.77500000000001"/>
    <x v="3"/>
    <x v="9"/>
    <x v="1351"/>
    <d v="2016-02-12T17:45:44"/>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x v="1353"/>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x v="1360"/>
    <s v="So Bad, It's Good! is a guide to finding the best films for your bad movie night."/>
    <n v="1500"/>
    <n v="2598"/>
    <x v="0"/>
    <x v="0"/>
    <s v="USD"/>
    <n v="1343943420"/>
    <n v="1341524220"/>
    <b v="0"/>
    <n v="81"/>
    <b v="1"/>
    <s v="publishing/nonfiction"/>
    <n v="173.2"/>
    <n v="32.074074074074076"/>
    <x v="3"/>
    <x v="9"/>
    <x v="1360"/>
    <d v="2012-08-02T21:37:00"/>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x v="1362"/>
    <s v="The never-before-told story of Karl Barth's (first and only) journey to the United States in 1962."/>
    <n v="1000"/>
    <n v="1091"/>
    <x v="0"/>
    <x v="0"/>
    <s v="USD"/>
    <n v="1378592731"/>
    <n v="1373408731"/>
    <b v="0"/>
    <n v="25"/>
    <b v="1"/>
    <s v="publishing/nonfiction"/>
    <n v="109.1"/>
    <n v="43.64"/>
    <x v="3"/>
    <x v="9"/>
    <x v="1362"/>
    <d v="2013-09-07T22:25:31"/>
  </r>
  <r>
    <n v="1363"/>
    <x v="1363"/>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x v="1366"/>
    <s v="A musical memorial for Alexi Petersen."/>
    <n v="7500"/>
    <n v="9486.69"/>
    <x v="0"/>
    <x v="0"/>
    <s v="USD"/>
    <n v="1417049663"/>
    <n v="1413158063"/>
    <b v="0"/>
    <n v="147"/>
    <b v="1"/>
    <s v="music/rock"/>
    <n v="126.48920000000001"/>
    <n v="64.535306122448986"/>
    <x v="4"/>
    <x v="11"/>
    <x v="1366"/>
    <d v="2014-11-27T00:54:23"/>
  </r>
  <r>
    <n v="1367"/>
    <x v="1367"/>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x v="1368"/>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x v="1370"/>
    <s v="Songs about the first year of parenthood, often inappropriate for children"/>
    <n v="1500"/>
    <n v="1555"/>
    <x v="0"/>
    <x v="0"/>
    <s v="USD"/>
    <n v="1381881890"/>
    <n v="1380585890"/>
    <b v="0"/>
    <n v="20"/>
    <b v="1"/>
    <s v="music/rock"/>
    <n v="103.66666666666666"/>
    <n v="77.75"/>
    <x v="4"/>
    <x v="11"/>
    <x v="1370"/>
    <d v="2013-10-16T00:04:50"/>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x v="1372"/>
    <s v="Please help us raise funds to press our new CD!"/>
    <n v="500"/>
    <n v="620"/>
    <x v="0"/>
    <x v="0"/>
    <s v="USD"/>
    <n v="1342115132"/>
    <n v="1339523132"/>
    <b v="0"/>
    <n v="16"/>
    <b v="1"/>
    <s v="music/rock"/>
    <n v="124"/>
    <n v="38.75"/>
    <x v="4"/>
    <x v="11"/>
    <x v="1372"/>
    <d v="2012-07-12T17:45:32"/>
  </r>
  <r>
    <n v="1373"/>
    <x v="1373"/>
    <s v="Help Broccoli Samurai raise money to get a new van and continue bringing you the jams!"/>
    <n v="10000"/>
    <n v="10501"/>
    <x v="0"/>
    <x v="0"/>
    <s v="USD"/>
    <n v="1483138233"/>
    <n v="1480546233"/>
    <b v="0"/>
    <n v="52"/>
    <b v="1"/>
    <s v="music/rock"/>
    <n v="105.01"/>
    <n v="201.94230769230768"/>
    <x v="4"/>
    <x v="11"/>
    <x v="1373"/>
    <d v="2016-12-30T22:50:33"/>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x v="1376"/>
    <s v="Dead Pirates are planning a second pressing of HIGHMARE LP, who wants one ?"/>
    <n v="3700"/>
    <n v="9342"/>
    <x v="0"/>
    <x v="1"/>
    <s v="GBP"/>
    <n v="1480784606"/>
    <n v="1478189006"/>
    <b v="0"/>
    <n v="168"/>
    <b v="1"/>
    <s v="music/rock"/>
    <n v="252.48648648648651"/>
    <n v="55.607142857142854"/>
    <x v="4"/>
    <x v="11"/>
    <x v="1376"/>
    <d v="2016-12-03T17:03:26"/>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x v="1378"/>
    <s v="A psychedelic post rock masterpiece!"/>
    <n v="2000"/>
    <n v="4067"/>
    <x v="0"/>
    <x v="1"/>
    <s v="GBP"/>
    <n v="1470075210"/>
    <n v="1468779210"/>
    <b v="0"/>
    <n v="133"/>
    <b v="1"/>
    <s v="music/rock"/>
    <n v="203.35000000000002"/>
    <n v="30.578947368421051"/>
    <x v="4"/>
    <x v="11"/>
    <x v="1378"/>
    <d v="2016-08-01T18:13:30"/>
  </r>
  <r>
    <n v="1379"/>
    <x v="1379"/>
    <s v="---------The long-awaited debut full-length from Justin Ruddy--------"/>
    <n v="10000"/>
    <n v="11160"/>
    <x v="0"/>
    <x v="0"/>
    <s v="USD"/>
    <n v="1433504876"/>
    <n v="1430912876"/>
    <b v="0"/>
    <n v="151"/>
    <b v="1"/>
    <s v="music/rock"/>
    <n v="111.60000000000001"/>
    <n v="73.907284768211923"/>
    <x v="4"/>
    <x v="11"/>
    <x v="1379"/>
    <d v="2015-06-05T11:47:56"/>
  </r>
  <r>
    <n v="1380"/>
    <x v="1380"/>
    <s v="A DIY MUSIC FESTIVAL FROM ST. LOUIS MO! Bands make their own festival, help make it legit!"/>
    <n v="25"/>
    <n v="106"/>
    <x v="0"/>
    <x v="0"/>
    <s v="USD"/>
    <n v="1433815200"/>
    <n v="1431886706"/>
    <b v="0"/>
    <n v="5"/>
    <b v="1"/>
    <s v="music/rock"/>
    <n v="424"/>
    <n v="21.2"/>
    <x v="4"/>
    <x v="11"/>
    <x v="1380"/>
    <d v="2015-06-09T02:00:00"/>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x v="1382"/>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x v="1384"/>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x v="1386"/>
    <s v="We are a classic hard rock/heavy metal band just trying to keep rock alive!"/>
    <n v="400"/>
    <n v="875"/>
    <x v="0"/>
    <x v="0"/>
    <s v="USD"/>
    <n v="1438183889"/>
    <n v="1435591889"/>
    <b v="0"/>
    <n v="14"/>
    <b v="1"/>
    <s v="music/rock"/>
    <n v="218.75"/>
    <n v="62.5"/>
    <x v="4"/>
    <x v="11"/>
    <x v="1386"/>
    <d v="2015-07-29T15:31:29"/>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x v="1389"/>
    <s v="Help fund the pressing of DANCEHALL's first record by pre-ordering it in advance!!!"/>
    <n v="500"/>
    <n v="727"/>
    <x v="0"/>
    <x v="1"/>
    <s v="GBP"/>
    <n v="1471087957"/>
    <n v="1468495957"/>
    <b v="0"/>
    <n v="34"/>
    <b v="1"/>
    <s v="music/rock"/>
    <n v="145.4"/>
    <n v="21.382352941176471"/>
    <x v="4"/>
    <x v="11"/>
    <x v="1389"/>
    <d v="2016-08-13T11:32:37"/>
  </r>
  <r>
    <n v="1390"/>
    <x v="1390"/>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x v="1391"/>
    <s v="With the money donated through this project we intend on investing in sound equipment for live shows"/>
    <n v="500"/>
    <n v="551"/>
    <x v="0"/>
    <x v="0"/>
    <s v="USD"/>
    <n v="1440219540"/>
    <n v="1436369818"/>
    <b v="0"/>
    <n v="13"/>
    <b v="1"/>
    <s v="music/rock"/>
    <n v="110.2"/>
    <n v="42.384615384615387"/>
    <x v="4"/>
    <x v="11"/>
    <x v="1391"/>
    <d v="2015-08-22T04:59:00"/>
  </r>
  <r>
    <n v="1392"/>
    <x v="1392"/>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x v="1393"/>
    <s v="Rock n' Roll tales of our times"/>
    <n v="10000"/>
    <n v="10235"/>
    <x v="0"/>
    <x v="0"/>
    <s v="USD"/>
    <n v="1470068523"/>
    <n v="1467476523"/>
    <b v="0"/>
    <n v="52"/>
    <b v="1"/>
    <s v="music/rock"/>
    <n v="102.35000000000001"/>
    <n v="196.82692307692307"/>
    <x v="4"/>
    <x v="11"/>
    <x v="1393"/>
    <d v="2016-08-01T16:22:03"/>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x v="1395"/>
    <s v="Help Quiet Oaks record their debut album!!!"/>
    <n v="3500"/>
    <n v="3916"/>
    <x v="0"/>
    <x v="0"/>
    <s v="USD"/>
    <n v="1484430481"/>
    <n v="1481838481"/>
    <b v="0"/>
    <n v="82"/>
    <b v="1"/>
    <s v="music/rock"/>
    <n v="111.88571428571427"/>
    <n v="47.756097560975611"/>
    <x v="4"/>
    <x v="11"/>
    <x v="1395"/>
    <d v="2017-01-14T21:48:0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x v="1398"/>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x v="1405"/>
    <s v="Will more people read the Bible if it were translated into Emoticons?"/>
    <n v="25000"/>
    <n v="105"/>
    <x v="2"/>
    <x v="0"/>
    <s v="USD"/>
    <n v="1417195201"/>
    <n v="1414599601"/>
    <b v="1"/>
    <n v="17"/>
    <b v="0"/>
    <s v="publishing/translations"/>
    <n v="0.42"/>
    <n v="6.1764705882352944"/>
    <x v="3"/>
    <x v="22"/>
    <x v="1405"/>
    <d v="2014-11-28T17:20:01"/>
  </r>
  <r>
    <n v="1406"/>
    <x v="1406"/>
    <s v="The White coat and the battle dress uniform"/>
    <n v="12000"/>
    <n v="15"/>
    <x v="2"/>
    <x v="13"/>
    <s v="EUR"/>
    <n v="1449914400"/>
    <n v="1445336607"/>
    <b v="0"/>
    <n v="3"/>
    <b v="0"/>
    <s v="publishing/translations"/>
    <n v="0.125"/>
    <n v="5"/>
    <x v="3"/>
    <x v="22"/>
    <x v="1406"/>
    <d v="2015-12-12T10:00:00"/>
  </r>
  <r>
    <n v="1407"/>
    <x v="1407"/>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x v="1409"/>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x v="1412"/>
    <s v="â€œClimbing Silver!â€- An English translation of the Young Adult Shogi novella"/>
    <n v="7000"/>
    <n v="320"/>
    <x v="2"/>
    <x v="0"/>
    <s v="USD"/>
    <n v="1417656699"/>
    <n v="1415064699"/>
    <b v="0"/>
    <n v="13"/>
    <b v="0"/>
    <s v="publishing/translations"/>
    <n v="4.5714285714285712"/>
    <n v="24.615384615384617"/>
    <x v="3"/>
    <x v="22"/>
    <x v="1412"/>
    <d v="2014-12-04T01:31:39"/>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x v="1414"/>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x v="1416"/>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x v="1418"/>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x v="1420"/>
    <s v="Help me butcher Shakespeare in a satirical fashion."/>
    <n v="110"/>
    <n v="3"/>
    <x v="2"/>
    <x v="0"/>
    <s v="USD"/>
    <n v="1467129686"/>
    <n v="1464969686"/>
    <b v="0"/>
    <n v="3"/>
    <b v="0"/>
    <s v="publishing/translations"/>
    <n v="2.7272727272727271"/>
    <n v="1"/>
    <x v="3"/>
    <x v="22"/>
    <x v="1420"/>
    <d v="2016-06-28T16:01:26"/>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x v="1428"/>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x v="1429"/>
    <s v="A guy in his 30's tries to live his &quot;American Dream&quot;, but quickly it turns into a nightmare. (A Novel)"/>
    <n v="10000"/>
    <n v="0"/>
    <x v="2"/>
    <x v="0"/>
    <s v="USD"/>
    <n v="1428629242"/>
    <n v="1426037242"/>
    <b v="0"/>
    <n v="0"/>
    <b v="0"/>
    <s v="publishing/translations"/>
    <n v="0"/>
    <e v="#DIV/0!"/>
    <x v="3"/>
    <x v="22"/>
    <x v="1429"/>
    <d v="2015-04-10T01:27:22"/>
  </r>
  <r>
    <n v="1430"/>
    <x v="1430"/>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x v="1432"/>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x v="1435"/>
    <s v="English translation of the first book from a sword and sorcery Fantasy trilogy, by Paolo Parente"/>
    <n v="15000"/>
    <n v="15"/>
    <x v="2"/>
    <x v="13"/>
    <s v="EUR"/>
    <n v="1444589020"/>
    <n v="1441997020"/>
    <b v="0"/>
    <n v="2"/>
    <b v="0"/>
    <s v="publishing/translations"/>
    <n v="0.1"/>
    <n v="7.5"/>
    <x v="3"/>
    <x v="22"/>
    <x v="1435"/>
    <d v="2015-10-11T18:43:40"/>
  </r>
  <r>
    <n v="1436"/>
    <x v="1436"/>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x v="1438"/>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x v="1442"/>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x v="1443"/>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x v="1444"/>
    <s v="We as a successfull german stock market newsletter publisher want expand in the US market!"/>
    <n v="4950"/>
    <n v="0"/>
    <x v="2"/>
    <x v="12"/>
    <s v="EUR"/>
    <n v="1442091462"/>
    <n v="1436907462"/>
    <b v="0"/>
    <n v="0"/>
    <b v="0"/>
    <s v="publishing/translations"/>
    <n v="0"/>
    <e v="#DIV/0!"/>
    <x v="3"/>
    <x v="22"/>
    <x v="1444"/>
    <d v="2015-09-12T20:57:4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x v="1447"/>
    <s v="I'm creating a dictionary of multiple Indian languages."/>
    <n v="500000"/>
    <n v="75"/>
    <x v="2"/>
    <x v="0"/>
    <s v="USD"/>
    <n v="1467999134"/>
    <n v="1465407134"/>
    <b v="0"/>
    <n v="3"/>
    <b v="0"/>
    <s v="publishing/translations"/>
    <n v="1.4999999999999999E-2"/>
    <n v="25"/>
    <x v="3"/>
    <x v="22"/>
    <x v="1447"/>
    <d v="2016-07-08T17:32:14"/>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x v="1449"/>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x v="1451"/>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x v="1452"/>
    <s v="I am gathering rare, out-of-print Judo books for preservation, translation and sharing."/>
    <n v="14000"/>
    <n v="0"/>
    <x v="1"/>
    <x v="0"/>
    <s v="USD"/>
    <n v="1406566363"/>
    <n v="1403974363"/>
    <b v="0"/>
    <n v="0"/>
    <b v="0"/>
    <s v="publishing/translations"/>
    <n v="0"/>
    <e v="#DIV/0!"/>
    <x v="3"/>
    <x v="22"/>
    <x v="1452"/>
    <d v="2014-07-28T16:52:43"/>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x v="1456"/>
    <s v="English Version of my auto-published novel"/>
    <n v="5000"/>
    <n v="145"/>
    <x v="1"/>
    <x v="13"/>
    <s v="EUR"/>
    <n v="1483459365"/>
    <n v="1480867365"/>
    <b v="0"/>
    <n v="3"/>
    <b v="0"/>
    <s v="publishing/translations"/>
    <n v="2.9000000000000004"/>
    <n v="48.333333333333336"/>
    <x v="3"/>
    <x v="22"/>
    <x v="1456"/>
    <d v="2017-01-03T16:02:45"/>
  </r>
  <r>
    <n v="1457"/>
    <x v="1457"/>
    <s v="Age is more than just a number, I hope your younger than you feel."/>
    <n v="6000"/>
    <n v="0"/>
    <x v="1"/>
    <x v="0"/>
    <s v="USD"/>
    <n v="1447281044"/>
    <n v="1444685444"/>
    <b v="0"/>
    <n v="0"/>
    <b v="0"/>
    <s v="publishing/translations"/>
    <n v="0"/>
    <e v="#DIV/0!"/>
    <x v="3"/>
    <x v="22"/>
    <x v="1457"/>
    <d v="2015-11-11T22:30:44"/>
  </r>
  <r>
    <n v="1458"/>
    <x v="1458"/>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x v="1459"/>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x v="1460"/>
    <s v="KJV2015 Easier to understand for our kids and family not leaving out one verse or changing a meaning one bit."/>
    <n v="25000000"/>
    <n v="0"/>
    <x v="1"/>
    <x v="0"/>
    <s v="USD"/>
    <n v="1417391100"/>
    <n v="1412371898"/>
    <b v="0"/>
    <n v="0"/>
    <b v="0"/>
    <s v="publishing/translations"/>
    <n v="0"/>
    <e v="#DIV/0!"/>
    <x v="3"/>
    <x v="22"/>
    <x v="1460"/>
    <d v="2014-11-30T23:45:00"/>
  </r>
  <r>
    <n v="1461"/>
    <x v="1461"/>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x v="1462"/>
    <s v="A new radio show focused on short fiction produced by Louisville Public Media"/>
    <n v="4000"/>
    <n v="4340.7"/>
    <x v="0"/>
    <x v="0"/>
    <s v="USD"/>
    <n v="1365609271"/>
    <n v="1363017271"/>
    <b v="1"/>
    <n v="150"/>
    <b v="1"/>
    <s v="publishing/radio &amp; podcasts"/>
    <n v="108.5175"/>
    <n v="28.937999999999999"/>
    <x v="3"/>
    <x v="23"/>
    <x v="1462"/>
    <d v="2013-04-10T15:54:31"/>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x v="1464"/>
    <s v="The Best Science Media on the Web"/>
    <n v="5000"/>
    <n v="8160"/>
    <x v="0"/>
    <x v="0"/>
    <s v="USD"/>
    <n v="1361029958"/>
    <n v="1358437958"/>
    <b v="1"/>
    <n v="234"/>
    <b v="1"/>
    <s v="publishing/radio &amp; podcasts"/>
    <n v="163.19999999999999"/>
    <n v="34.871794871794869"/>
    <x v="3"/>
    <x v="23"/>
    <x v="1464"/>
    <d v="2013-02-16T15:52:38"/>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x v="1467"/>
    <s v="We are a new Spanish language podcast telling uniquely Latin American stories."/>
    <n v="40000"/>
    <n v="46032"/>
    <x v="0"/>
    <x v="0"/>
    <s v="USD"/>
    <n v="1332699285"/>
    <n v="1327518885"/>
    <b v="1"/>
    <n v="600"/>
    <b v="1"/>
    <s v="publishing/radio &amp; podcasts"/>
    <n v="115.08"/>
    <n v="76.72"/>
    <x v="3"/>
    <x v="23"/>
    <x v="1467"/>
    <d v="2012-03-25T18:14:45"/>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x v="1473"/>
    <s v="Public Radio Project"/>
    <n v="1500"/>
    <n v="1807.74"/>
    <x v="0"/>
    <x v="0"/>
    <s v="USD"/>
    <n v="1330644639"/>
    <n v="1328052639"/>
    <b v="1"/>
    <n v="47"/>
    <b v="1"/>
    <s v="publishing/radio &amp; podcasts"/>
    <n v="120.51600000000001"/>
    <n v="38.462553191489363"/>
    <x v="3"/>
    <x v="23"/>
    <x v="1473"/>
    <d v="2012-03-01T23:30:39"/>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x v="1481"/>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x v="1482"/>
    <s v="Those who believe, call them Gods._x000a_Those who don't believe, call them aliens._x000a_Either way, you can't stop the war."/>
    <n v="5000"/>
    <n v="5"/>
    <x v="2"/>
    <x v="0"/>
    <s v="USD"/>
    <n v="1347004260"/>
    <n v="1345062936"/>
    <b v="0"/>
    <n v="1"/>
    <b v="0"/>
    <s v="publishing/fiction"/>
    <n v="0.1"/>
    <n v="5"/>
    <x v="3"/>
    <x v="10"/>
    <x v="1482"/>
    <d v="2012-09-07T07:51:0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x v="1484"/>
    <s v="The mussings of an old wizard"/>
    <n v="2000"/>
    <n v="0"/>
    <x v="2"/>
    <x v="0"/>
    <s v="USD"/>
    <n v="1342882260"/>
    <n v="1337834963"/>
    <b v="0"/>
    <n v="0"/>
    <b v="0"/>
    <s v="publishing/fiction"/>
    <n v="0"/>
    <e v="#DIV/0!"/>
    <x v="3"/>
    <x v="10"/>
    <x v="1484"/>
    <d v="2012-07-21T14:51:0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x v="1486"/>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x v="1487"/>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x v="1488"/>
    <s v="A blockbuster sci-fi adventure. What would you do if one day your life changed to beyond the imaginable?"/>
    <n v="15000"/>
    <n v="360"/>
    <x v="2"/>
    <x v="2"/>
    <s v="AUD"/>
    <n v="1388928660"/>
    <n v="1386336660"/>
    <b v="0"/>
    <n v="6"/>
    <b v="0"/>
    <s v="publishing/fiction"/>
    <n v="2.4"/>
    <n v="60"/>
    <x v="3"/>
    <x v="10"/>
    <x v="1488"/>
    <d v="2014-01-05T13:31:00"/>
  </r>
  <r>
    <n v="1489"/>
    <x v="1489"/>
    <s v="My project is a novel, QUIET ENJOYMENT. It is a funny and serious story of one friend helping another deal with AIDS."/>
    <n v="5000"/>
    <n v="0"/>
    <x v="2"/>
    <x v="0"/>
    <s v="USD"/>
    <n v="1352994052"/>
    <n v="1350398452"/>
    <b v="0"/>
    <n v="0"/>
    <b v="0"/>
    <s v="publishing/fiction"/>
    <n v="0"/>
    <e v="#DIV/0!"/>
    <x v="3"/>
    <x v="10"/>
    <x v="1489"/>
    <d v="2012-11-15T15:40:52"/>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x v="1491"/>
    <s v="What do you get when you take outlaws, guns, gold and and old beagle in the old west? Adventure!"/>
    <n v="1200"/>
    <n v="100"/>
    <x v="2"/>
    <x v="0"/>
    <s v="USD"/>
    <n v="1424014680"/>
    <n v="1418922443"/>
    <b v="0"/>
    <n v="1"/>
    <b v="0"/>
    <s v="publishing/fiction"/>
    <n v="8.3333333333333321"/>
    <n v="100"/>
    <x v="3"/>
    <x v="10"/>
    <x v="1491"/>
    <d v="2015-02-15T15:38:00"/>
  </r>
  <r>
    <n v="1492"/>
    <x v="1492"/>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x v="1493"/>
    <s v="Help illustrate the sequel to the bestselling _x000a_The Transylvania Flying Squad of Detectives"/>
    <n v="2400"/>
    <n v="0"/>
    <x v="2"/>
    <x v="0"/>
    <s v="USD"/>
    <n v="1371415675"/>
    <n v="1368823675"/>
    <b v="0"/>
    <n v="0"/>
    <b v="0"/>
    <s v="publishing/fiction"/>
    <n v="0"/>
    <e v="#DIV/0!"/>
    <x v="3"/>
    <x v="10"/>
    <x v="1493"/>
    <d v="2013-06-16T20:47:55"/>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x v="1495"/>
    <s v="The Adventures of Penelope Hawthorne. Part One: The Spellbook of Dracone."/>
    <n v="2000"/>
    <n v="0"/>
    <x v="2"/>
    <x v="0"/>
    <s v="USD"/>
    <n v="1314471431"/>
    <n v="1311879431"/>
    <b v="0"/>
    <n v="0"/>
    <b v="0"/>
    <s v="publishing/fiction"/>
    <n v="0"/>
    <e v="#DIV/0!"/>
    <x v="3"/>
    <x v="10"/>
    <x v="1495"/>
    <d v="2011-08-27T18:57:11"/>
  </r>
  <r>
    <n v="1496"/>
    <x v="1496"/>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x v="1498"/>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x v="1499"/>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x v="1501"/>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x v="1504"/>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x v="1506"/>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x v="1518"/>
    <s v="A photobook of Robin Schwartz's ongoing series with her daughter Amelia."/>
    <n v="15000"/>
    <n v="30805"/>
    <x v="0"/>
    <x v="0"/>
    <s v="USD"/>
    <n v="1401565252"/>
    <n v="1398973252"/>
    <b v="1"/>
    <n v="236"/>
    <b v="1"/>
    <s v="photography/photobooks"/>
    <n v="205.36666666666665"/>
    <n v="130.52966101694915"/>
    <x v="8"/>
    <x v="20"/>
    <x v="1518"/>
    <d v="2014-05-31T19:40:52"/>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x v="1520"/>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x v="1524"/>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x v="1528"/>
    <s v="A book of street photos from around Shibuya that I've made between 2011-2016."/>
    <n v="3000"/>
    <n v="8447"/>
    <x v="0"/>
    <x v="0"/>
    <s v="USD"/>
    <n v="1485907200"/>
    <n v="1483292122"/>
    <b v="1"/>
    <n v="160"/>
    <b v="1"/>
    <s v="photography/photobooks"/>
    <n v="281.56666666666666"/>
    <n v="52.793750000000003"/>
    <x v="8"/>
    <x v="20"/>
    <x v="1528"/>
    <d v="2017-02-01T00:00:00"/>
  </r>
  <r>
    <n v="1529"/>
    <x v="1529"/>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x v="1537"/>
    <s v="A Photobook about one of the most fascinating places on earth -     the sacred Mount Kailash in Tibet."/>
    <n v="12000"/>
    <n v="21588"/>
    <x v="0"/>
    <x v="12"/>
    <s v="EUR"/>
    <n v="1470506400"/>
    <n v="1467358427"/>
    <b v="1"/>
    <n v="224"/>
    <b v="1"/>
    <s v="photography/photobooks"/>
    <n v="179.9"/>
    <n v="96.375"/>
    <x v="8"/>
    <x v="20"/>
    <x v="1537"/>
    <d v="2016-08-06T18:00:0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x v="1541"/>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x v="1542"/>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x v="1544"/>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x v="1545"/>
    <s v="&quot;He will not be a wise man who does not study human hearts!&quot;_x000a_Hope in natural art, creation!"/>
    <n v="3000"/>
    <n v="1"/>
    <x v="2"/>
    <x v="0"/>
    <s v="USD"/>
    <n v="1425330960"/>
    <n v="1422393234"/>
    <b v="0"/>
    <n v="1"/>
    <b v="0"/>
    <s v="photography/nature"/>
    <n v="3.3333333333333333E-2"/>
    <n v="1"/>
    <x v="8"/>
    <x v="24"/>
    <x v="1545"/>
    <d v="2015-03-02T21:16:00"/>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x v="1547"/>
    <s v="I have produced a limited number (100) of five 8x10 prints of mixed photography I would like to share with you."/>
    <n v="20"/>
    <n v="0"/>
    <x v="2"/>
    <x v="0"/>
    <s v="USD"/>
    <n v="1487844882"/>
    <n v="1487240082"/>
    <b v="0"/>
    <n v="0"/>
    <b v="0"/>
    <s v="photography/nature"/>
    <n v="0"/>
    <e v="#DIV/0!"/>
    <x v="8"/>
    <x v="24"/>
    <x v="1547"/>
    <d v="2017-02-23T10:14:42"/>
  </r>
  <r>
    <n v="1548"/>
    <x v="1548"/>
    <s v="Beauty is in the eye of the beholder and I want to inspire conservation through color."/>
    <n v="700"/>
    <n v="60"/>
    <x v="2"/>
    <x v="0"/>
    <s v="USD"/>
    <n v="1447020620"/>
    <n v="1444425020"/>
    <b v="0"/>
    <n v="1"/>
    <b v="0"/>
    <s v="photography/nature"/>
    <n v="8.5714285714285712"/>
    <n v="60"/>
    <x v="8"/>
    <x v="24"/>
    <x v="1548"/>
    <d v="2015-11-08T22:10:20"/>
  </r>
  <r>
    <n v="1549"/>
    <x v="1549"/>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x v="1551"/>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x v="1553"/>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x v="1554"/>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x v="1555"/>
    <s v="I am traveling the coastline of Maine and will be taking pictures of all the scenery and lighthouses in the area."/>
    <n v="750"/>
    <n v="0"/>
    <x v="2"/>
    <x v="0"/>
    <s v="USD"/>
    <n v="1442509200"/>
    <n v="1440513832"/>
    <b v="0"/>
    <n v="0"/>
    <b v="0"/>
    <s v="photography/nature"/>
    <n v="0"/>
    <e v="#DIV/0!"/>
    <x v="8"/>
    <x v="24"/>
    <x v="1555"/>
    <d v="2015-09-17T17:00:00"/>
  </r>
  <r>
    <n v="1556"/>
    <x v="1556"/>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x v="1557"/>
    <s v="I have always been captivated by photography, Now I am trying to set up my own company and publish my pictures."/>
    <n v="2500"/>
    <n v="100"/>
    <x v="2"/>
    <x v="0"/>
    <s v="USD"/>
    <n v="1411227633"/>
    <n v="1408549233"/>
    <b v="0"/>
    <n v="1"/>
    <b v="0"/>
    <s v="photography/nature"/>
    <n v="4"/>
    <n v="100"/>
    <x v="8"/>
    <x v="24"/>
    <x v="1557"/>
    <d v="2014-09-20T15:40:33"/>
  </r>
  <r>
    <n v="1558"/>
    <x v="1558"/>
    <s v="A large 2016 wall-calendar (A3 when open) featuring 12 stunning photographs by Lucy Wood."/>
    <n v="750"/>
    <n v="35"/>
    <x v="2"/>
    <x v="1"/>
    <s v="GBP"/>
    <n v="1440763920"/>
    <n v="1435656759"/>
    <b v="0"/>
    <n v="3"/>
    <b v="0"/>
    <s v="photography/nature"/>
    <n v="4.666666666666667"/>
    <n v="11.666666666666666"/>
    <x v="8"/>
    <x v="24"/>
    <x v="1558"/>
    <d v="2015-08-28T12:12:00"/>
  </r>
  <r>
    <n v="1559"/>
    <x v="1559"/>
    <s v="The goal of this project is to provide scientific evidence of bigfoot in the North Cascades."/>
    <n v="15000"/>
    <n v="50"/>
    <x v="2"/>
    <x v="0"/>
    <s v="USD"/>
    <n v="1430270199"/>
    <n v="1428974199"/>
    <b v="0"/>
    <n v="1"/>
    <b v="0"/>
    <s v="photography/nature"/>
    <n v="0.33333333333333337"/>
    <n v="50"/>
    <x v="8"/>
    <x v="24"/>
    <x v="1559"/>
    <d v="2015-04-29T01:16:39"/>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x v="1564"/>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x v="1565"/>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x v="1566"/>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x v="1569"/>
    <s v="to be removed"/>
    <n v="30000"/>
    <n v="0"/>
    <x v="1"/>
    <x v="0"/>
    <s v="USD"/>
    <n v="1369498714"/>
    <n v="1366906714"/>
    <b v="0"/>
    <n v="0"/>
    <b v="0"/>
    <s v="publishing/art books"/>
    <n v="0"/>
    <e v="#DIV/0!"/>
    <x v="3"/>
    <x v="25"/>
    <x v="1569"/>
    <d v="2013-05-25T16:18:34"/>
  </r>
  <r>
    <n v="1570"/>
    <x v="1570"/>
    <s v="A Coloring Book of Breathtaking Beauties_x000a_To Calm the Heart and Soul"/>
    <n v="6000"/>
    <n v="2484"/>
    <x v="1"/>
    <x v="0"/>
    <s v="USD"/>
    <n v="1460140282"/>
    <n v="1457551882"/>
    <b v="0"/>
    <n v="52"/>
    <b v="0"/>
    <s v="publishing/art books"/>
    <n v="41.4"/>
    <n v="47.769230769230766"/>
    <x v="3"/>
    <x v="25"/>
    <x v="1570"/>
    <d v="2016-04-08T18:31:22"/>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x v="1576"/>
    <s v="For the publication of my first 3 books: an Art book, a graphic novel, and a coloring book"/>
    <n v="5000"/>
    <n v="650"/>
    <x v="1"/>
    <x v="0"/>
    <s v="USD"/>
    <n v="1435698368"/>
    <n v="1431810368"/>
    <b v="0"/>
    <n v="10"/>
    <b v="0"/>
    <s v="publishing/art books"/>
    <n v="13"/>
    <n v="65"/>
    <x v="3"/>
    <x v="25"/>
    <x v="1576"/>
    <d v="2015-06-30T21:06:08"/>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x v="1579"/>
    <s v="'Compilation of visual and literary art through fine art photography, graphic art, and poetry."/>
    <n v="3333"/>
    <n v="28"/>
    <x v="1"/>
    <x v="0"/>
    <s v="USD"/>
    <n v="1377734091"/>
    <n v="1374882891"/>
    <b v="0"/>
    <n v="2"/>
    <b v="0"/>
    <s v="publishing/art books"/>
    <n v="0.84008400840084008"/>
    <n v="14"/>
    <x v="3"/>
    <x v="25"/>
    <x v="1579"/>
    <d v="2013-08-28T23:54:51"/>
  </r>
  <r>
    <n v="1580"/>
    <x v="1580"/>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x v="1581"/>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x v="1582"/>
    <s v="I create canvas prints of images from in and around New Orleans"/>
    <n v="1000"/>
    <n v="93"/>
    <x v="2"/>
    <x v="0"/>
    <s v="USD"/>
    <n v="1445894400"/>
    <n v="1440961053"/>
    <b v="0"/>
    <n v="3"/>
    <b v="0"/>
    <s v="photography/places"/>
    <n v="9.3000000000000007"/>
    <n v="31"/>
    <x v="8"/>
    <x v="26"/>
    <x v="1582"/>
    <d v="2015-10-26T21:20:00"/>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x v="1584"/>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x v="1586"/>
    <s v="Show the world the beauty that is in all of our back yards!"/>
    <n v="1500"/>
    <n v="0"/>
    <x v="2"/>
    <x v="0"/>
    <s v="USD"/>
    <n v="1428197422"/>
    <n v="1425609022"/>
    <b v="0"/>
    <n v="0"/>
    <b v="0"/>
    <s v="photography/places"/>
    <n v="0"/>
    <e v="#DIV/0!"/>
    <x v="8"/>
    <x v="26"/>
    <x v="1586"/>
    <d v="2015-04-05T01:30:22"/>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x v="1588"/>
    <s v="Southeast Texas as seen through the lens of a cell phone camera"/>
    <n v="516"/>
    <n v="0"/>
    <x v="2"/>
    <x v="0"/>
    <s v="USD"/>
    <n v="1422735120"/>
    <n v="1420091999"/>
    <b v="0"/>
    <n v="0"/>
    <b v="0"/>
    <s v="photography/places"/>
    <n v="0"/>
    <e v="#DIV/0!"/>
    <x v="8"/>
    <x v="26"/>
    <x v="1588"/>
    <d v="2015-01-31T20:12:00"/>
  </r>
  <r>
    <n v="1589"/>
    <x v="1589"/>
    <s v="I want to be able to have my own photography inside a canvas and have it be displayed everywhere."/>
    <n v="1200"/>
    <n v="0"/>
    <x v="2"/>
    <x v="0"/>
    <s v="USD"/>
    <n v="1444433886"/>
    <n v="1441841886"/>
    <b v="0"/>
    <n v="0"/>
    <b v="0"/>
    <s v="photography/places"/>
    <n v="0"/>
    <e v="#DIV/0!"/>
    <x v="8"/>
    <x v="26"/>
    <x v="1589"/>
    <d v="2015-10-09T23:38:06"/>
  </r>
  <r>
    <n v="1590"/>
    <x v="1590"/>
    <s v="Discover Italy through photography."/>
    <n v="60000"/>
    <n v="1020"/>
    <x v="2"/>
    <x v="13"/>
    <s v="EUR"/>
    <n v="1443040464"/>
    <n v="1440448464"/>
    <b v="0"/>
    <n v="2"/>
    <b v="0"/>
    <s v="photography/places"/>
    <n v="1.7000000000000002"/>
    <n v="510"/>
    <x v="8"/>
    <x v="26"/>
    <x v="1590"/>
    <d v="2015-09-23T20:34:24"/>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x v="1592"/>
    <s v="A portfolio collage of beautiful pictures of authentic Pittsburgh locations and scenery."/>
    <n v="25"/>
    <n v="0"/>
    <x v="2"/>
    <x v="0"/>
    <s v="USD"/>
    <n v="1427503485"/>
    <n v="1423619085"/>
    <b v="0"/>
    <n v="0"/>
    <b v="0"/>
    <s v="photography/places"/>
    <n v="0"/>
    <e v="#DIV/0!"/>
    <x v="8"/>
    <x v="26"/>
    <x v="1592"/>
    <d v="2015-03-28T00:44:45"/>
  </r>
  <r>
    <n v="1593"/>
    <x v="1593"/>
    <s v="A trip to fulfill a dream of capturing the wonders and history of ancient Italy in person."/>
    <n v="22000"/>
    <n v="3"/>
    <x v="2"/>
    <x v="0"/>
    <s v="USD"/>
    <n v="1425154655"/>
    <n v="1422562655"/>
    <b v="0"/>
    <n v="3"/>
    <b v="0"/>
    <s v="photography/places"/>
    <n v="1.3636363636363637E-2"/>
    <n v="1"/>
    <x v="8"/>
    <x v="26"/>
    <x v="1593"/>
    <d v="2015-02-28T20:17:35"/>
  </r>
  <r>
    <n v="1594"/>
    <x v="1594"/>
    <s v="I photograph my love of New Orleans, create canvases and share those memories with you."/>
    <n v="1000"/>
    <n v="205"/>
    <x v="2"/>
    <x v="0"/>
    <s v="USD"/>
    <n v="1463329260"/>
    <n v="1458147982"/>
    <b v="0"/>
    <n v="10"/>
    <b v="0"/>
    <s v="photography/places"/>
    <n v="20.5"/>
    <n v="20.5"/>
    <x v="8"/>
    <x v="26"/>
    <x v="1594"/>
    <d v="2016-05-15T16:21:00"/>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x v="1596"/>
    <s v="London is beautiful. I want to create a book of stunning images from in and around our great city"/>
    <n v="3250"/>
    <n v="75"/>
    <x v="2"/>
    <x v="1"/>
    <s v="GBP"/>
    <n v="1418469569"/>
    <n v="1414577969"/>
    <b v="0"/>
    <n v="3"/>
    <b v="0"/>
    <s v="photography/places"/>
    <n v="2.3076923076923079"/>
    <n v="25"/>
    <x v="8"/>
    <x v="26"/>
    <x v="1596"/>
    <d v="2014-12-13T11:19:29"/>
  </r>
  <r>
    <n v="1597"/>
    <x v="1597"/>
    <s v="We're starting up a new an improved way to do vacation rental management, but we need some funding to kick start it!"/>
    <n v="15000"/>
    <n v="0"/>
    <x v="2"/>
    <x v="0"/>
    <s v="USD"/>
    <n v="1474360197"/>
    <n v="1471768197"/>
    <b v="0"/>
    <n v="0"/>
    <b v="0"/>
    <s v="photography/places"/>
    <n v="0"/>
    <e v="#DIV/0!"/>
    <x v="8"/>
    <x v="26"/>
    <x v="1597"/>
    <d v="2016-09-20T08:29:57"/>
  </r>
  <r>
    <n v="1598"/>
    <x v="1598"/>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x v="1599"/>
    <s v="A London photographer trekking 5,895m up Africa's Mount Kilimanjaro to pursue and enrich a career."/>
    <n v="500"/>
    <n v="0"/>
    <x v="2"/>
    <x v="1"/>
    <s v="GBP"/>
    <n v="1460116576"/>
    <n v="1457528176"/>
    <b v="0"/>
    <n v="0"/>
    <b v="0"/>
    <s v="photography/places"/>
    <n v="0"/>
    <e v="#DIV/0!"/>
    <x v="8"/>
    <x v="26"/>
    <x v="1599"/>
    <d v="2016-04-08T11:56:1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x v="1601"/>
    <s v="We're so close to releasing our long-awaited debut album! A little help will go a long way... let's do this!"/>
    <n v="2500"/>
    <n v="2706.23"/>
    <x v="0"/>
    <x v="0"/>
    <s v="USD"/>
    <n v="1304561633"/>
    <n v="1301969633"/>
    <b v="0"/>
    <n v="56"/>
    <b v="1"/>
    <s v="music/rock"/>
    <n v="108.2492"/>
    <n v="48.325535714285714"/>
    <x v="4"/>
    <x v="11"/>
    <x v="1601"/>
    <d v="2011-05-05T02:13:53"/>
  </r>
  <r>
    <n v="1602"/>
    <x v="1602"/>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x v="1603"/>
    <s v="An exercise in the wild and dangerous world of solo musicianship by Maxwell D Feinstein."/>
    <n v="2000"/>
    <n v="2000.66"/>
    <x v="0"/>
    <x v="0"/>
    <s v="USD"/>
    <n v="1327723459"/>
    <n v="1322539459"/>
    <b v="0"/>
    <n v="30"/>
    <b v="1"/>
    <s v="music/rock"/>
    <n v="100.03299999999999"/>
    <n v="66.688666666666663"/>
    <x v="4"/>
    <x v="11"/>
    <x v="1603"/>
    <d v="2012-01-28T04:04:19"/>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x v="1607"/>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x v="1608"/>
    <s v="The Devil &amp; Me's Debut album, &quot;...It's Not A Dream&quot;, featuring 9 original, Hard Rock songs."/>
    <n v="1200"/>
    <n v="1215"/>
    <x v="0"/>
    <x v="0"/>
    <s v="USD"/>
    <n v="1388553960"/>
    <n v="1385754986"/>
    <b v="0"/>
    <n v="23"/>
    <b v="1"/>
    <s v="music/rock"/>
    <n v="101.25"/>
    <n v="52.826086956521742"/>
    <x v="4"/>
    <x v="11"/>
    <x v="1608"/>
    <d v="2014-01-01T05:26:00"/>
  </r>
  <r>
    <n v="1609"/>
    <x v="1609"/>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x v="1610"/>
    <s v="So The Story Goes is the upcoming album from &quot;Just Joe&quot; Altier."/>
    <n v="2000"/>
    <n v="5437"/>
    <x v="0"/>
    <x v="0"/>
    <s v="USD"/>
    <n v="1355609510"/>
    <n v="1353017510"/>
    <b v="0"/>
    <n v="112"/>
    <b v="1"/>
    <s v="music/rock"/>
    <n v="271.85000000000002"/>
    <n v="48.544642857142854"/>
    <x v="4"/>
    <x v="11"/>
    <x v="1610"/>
    <d v="2012-12-15T22:11:50"/>
  </r>
  <r>
    <n v="1611"/>
    <x v="1611"/>
    <s v="Skelton-Luns CD/7&quot; No Big Deal."/>
    <n v="800"/>
    <n v="1001"/>
    <x v="0"/>
    <x v="0"/>
    <s v="USD"/>
    <n v="1370390432"/>
    <n v="1368576032"/>
    <b v="0"/>
    <n v="27"/>
    <b v="1"/>
    <s v="music/rock"/>
    <n v="125.125"/>
    <n v="37.074074074074076"/>
    <x v="4"/>
    <x v="11"/>
    <x v="1611"/>
    <d v="2013-06-05T00:00:32"/>
  </r>
  <r>
    <n v="1612"/>
    <x v="1612"/>
    <s v="Help us achieve our goal to get our van repaired, gassed up, and road-ready for our winter tour!"/>
    <n v="500"/>
    <n v="550"/>
    <x v="0"/>
    <x v="0"/>
    <s v="USD"/>
    <n v="1357160384"/>
    <n v="1354568384"/>
    <b v="0"/>
    <n v="11"/>
    <b v="1"/>
    <s v="music/rock"/>
    <n v="110.00000000000001"/>
    <n v="50"/>
    <x v="4"/>
    <x v="11"/>
    <x v="1612"/>
    <d v="2013-01-02T20:59:44"/>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x v="1615"/>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x v="1616"/>
    <s v="HELP! We don't have much time.....Join Aly Jados in making her new EP a reality before the world ends!!!!"/>
    <n v="10000"/>
    <n v="10420"/>
    <x v="0"/>
    <x v="0"/>
    <s v="USD"/>
    <n v="1353621600"/>
    <n v="1350061821"/>
    <b v="0"/>
    <n v="157"/>
    <b v="1"/>
    <s v="music/rock"/>
    <n v="104.2"/>
    <n v="66.369426751592357"/>
    <x v="4"/>
    <x v="11"/>
    <x v="1616"/>
    <d v="2012-11-22T22:00:00"/>
  </r>
  <r>
    <n v="1617"/>
    <x v="1617"/>
    <s v="The Coffis Brothers &amp;The Mountain Men are recording a brand new full length record."/>
    <n v="7000"/>
    <n v="10210"/>
    <x v="0"/>
    <x v="0"/>
    <s v="USD"/>
    <n v="1383332400"/>
    <n v="1380470188"/>
    <b v="0"/>
    <n v="158"/>
    <b v="1"/>
    <s v="music/rock"/>
    <n v="145.85714285714286"/>
    <n v="64.620253164556956"/>
    <x v="4"/>
    <x v="11"/>
    <x v="1617"/>
    <d v="2013-11-01T19:00:00"/>
  </r>
  <r>
    <n v="1618"/>
    <x v="1618"/>
    <s v="Janus Word combines hard rock with melodic acoustic music for a unique and awesome sound."/>
    <n v="1500"/>
    <n v="1576"/>
    <x v="0"/>
    <x v="0"/>
    <s v="USD"/>
    <n v="1362757335"/>
    <n v="1359301335"/>
    <b v="0"/>
    <n v="27"/>
    <b v="1"/>
    <s v="music/rock"/>
    <n v="105.06666666666666"/>
    <n v="58.370370370370374"/>
    <x v="4"/>
    <x v="11"/>
    <x v="1618"/>
    <d v="2013-03-08T15:42:15"/>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x v="1620"/>
    <s v="Kickstarting my music career with 300 hard copy CDs of my first release."/>
    <n v="1000"/>
    <n v="1130"/>
    <x v="0"/>
    <x v="0"/>
    <s v="USD"/>
    <n v="1361606940"/>
    <n v="1361002140"/>
    <b v="0"/>
    <n v="17"/>
    <b v="1"/>
    <s v="music/rock"/>
    <n v="112.99999999999999"/>
    <n v="66.470588235294116"/>
    <x v="4"/>
    <x v="11"/>
    <x v="1620"/>
    <d v="2013-02-23T08:09:00"/>
  </r>
  <r>
    <n v="1621"/>
    <x v="1621"/>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x v="1624"/>
    <s v="Joey De Noble is raising money to help record his latest music, and he wants YOU to be a part of it!"/>
    <n v="1000"/>
    <n v="1180"/>
    <x v="0"/>
    <x v="0"/>
    <s v="USD"/>
    <n v="1357721335"/>
    <n v="1354265335"/>
    <b v="0"/>
    <n v="25"/>
    <b v="1"/>
    <s v="music/rock"/>
    <n v="118"/>
    <n v="47.2"/>
    <x v="4"/>
    <x v="11"/>
    <x v="1624"/>
    <d v="2013-01-09T08:48:55"/>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x v="1628"/>
    <s v="Original Jewish rock music on human relationships and identity"/>
    <n v="4000"/>
    <n v="4037"/>
    <x v="0"/>
    <x v="0"/>
    <s v="USD"/>
    <n v="1403026882"/>
    <n v="1400175682"/>
    <b v="0"/>
    <n v="88"/>
    <b v="1"/>
    <s v="music/rock"/>
    <n v="100.925"/>
    <n v="45.875"/>
    <x v="4"/>
    <x v="11"/>
    <x v="1628"/>
    <d v="2014-06-17T17:41:22"/>
  </r>
  <r>
    <n v="1629"/>
    <x v="1629"/>
    <s v="Help Off The Turnpike release new music, and set fire to everything!"/>
    <n v="6000"/>
    <n v="6220"/>
    <x v="0"/>
    <x v="0"/>
    <s v="USD"/>
    <n v="1392929333"/>
    <n v="1389041333"/>
    <b v="0"/>
    <n v="82"/>
    <b v="1"/>
    <s v="music/rock"/>
    <n v="103.66666666666666"/>
    <n v="75.853658536585371"/>
    <x v="4"/>
    <x v="11"/>
    <x v="1629"/>
    <d v="2014-02-20T20:48:53"/>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x v="1634"/>
    <s v="Recording Debut  Album w/ Producer Ikey Owens from Free Moral Agents/ The Mars Volta"/>
    <n v="2000"/>
    <n v="2010"/>
    <x v="0"/>
    <x v="0"/>
    <s v="USD"/>
    <n v="1306994340"/>
    <n v="1303706001"/>
    <b v="0"/>
    <n v="32"/>
    <b v="1"/>
    <s v="music/rock"/>
    <n v="100.49999999999999"/>
    <n v="62.8125"/>
    <x v="4"/>
    <x v="11"/>
    <x v="1634"/>
    <d v="2011-06-02T05:59:00"/>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x v="1637"/>
    <s v="We (the band Sunset) has been invited to play in Philadelphia.   Help us get there and you will receive special prizes."/>
    <n v="500"/>
    <n v="519"/>
    <x v="0"/>
    <x v="0"/>
    <s v="USD"/>
    <n v="1262302740"/>
    <n v="1257444140"/>
    <b v="0"/>
    <n v="15"/>
    <b v="1"/>
    <s v="music/rock"/>
    <n v="103.8"/>
    <n v="34.6"/>
    <x v="4"/>
    <x v="11"/>
    <x v="1637"/>
    <d v="2009-12-31T23:39:00"/>
  </r>
  <r>
    <n v="1638"/>
    <x v="1638"/>
    <s v="Avenues will be going in to the studio to record a new EP with Matt Allison!"/>
    <n v="1000"/>
    <n v="1050"/>
    <x v="0"/>
    <x v="0"/>
    <s v="USD"/>
    <n v="1362086700"/>
    <n v="1358180968"/>
    <b v="0"/>
    <n v="27"/>
    <b v="1"/>
    <s v="music/rock"/>
    <n v="105"/>
    <n v="38.888888888888886"/>
    <x v="4"/>
    <x v="11"/>
    <x v="1638"/>
    <d v="2013-02-28T21:25:00"/>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x v="1641"/>
    <s v="Music Video For Upbeat and Inspiring Song - Run For Your Life"/>
    <n v="2500"/>
    <n v="2535"/>
    <x v="0"/>
    <x v="0"/>
    <s v="USD"/>
    <n v="1418998744"/>
    <n v="1416406744"/>
    <b v="0"/>
    <n v="26"/>
    <b v="1"/>
    <s v="music/pop"/>
    <n v="101.4"/>
    <n v="97.5"/>
    <x v="4"/>
    <x v="27"/>
    <x v="1641"/>
    <d v="2014-12-19T14:19:04"/>
  </r>
  <r>
    <n v="1642"/>
    <x v="1642"/>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x v="1643"/>
    <s v="This Is All Now is putting out a brand new record, and we need YOUR help to do it!"/>
    <n v="5000"/>
    <n v="6235"/>
    <x v="0"/>
    <x v="0"/>
    <s v="USD"/>
    <n v="1348516012"/>
    <n v="1345924012"/>
    <b v="0"/>
    <n v="37"/>
    <b v="1"/>
    <s v="music/pop"/>
    <n v="124.70000000000002"/>
    <n v="168.51351351351352"/>
    <x v="4"/>
    <x v="27"/>
    <x v="1643"/>
    <d v="2012-09-24T19:46:52"/>
  </r>
  <r>
    <n v="1644"/>
    <x v="1644"/>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x v="1650"/>
    <s v="Help me record a CD that uses pop styling to give a fresh sound to ancient wisdom from scripture!"/>
    <n v="2000"/>
    <n v="2831"/>
    <x v="0"/>
    <x v="0"/>
    <s v="USD"/>
    <n v="1381314437"/>
    <n v="1378722437"/>
    <b v="0"/>
    <n v="32"/>
    <b v="1"/>
    <s v="music/pop"/>
    <n v="141.55000000000001"/>
    <n v="88.46875"/>
    <x v="4"/>
    <x v="27"/>
    <x v="1650"/>
    <d v="2013-10-09T10:27:17"/>
  </r>
  <r>
    <n v="1651"/>
    <x v="1651"/>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x v="1653"/>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x v="1655"/>
    <s v="Berklee College of Music student, Meg Porter needs YOUR help to fund her very first EP!"/>
    <n v="1500"/>
    <n v="2143"/>
    <x v="0"/>
    <x v="0"/>
    <s v="USD"/>
    <n v="1333648820"/>
    <n v="1331060420"/>
    <b v="0"/>
    <n v="48"/>
    <b v="1"/>
    <s v="music/pop"/>
    <n v="142.86666666666667"/>
    <n v="44.645833333333336"/>
    <x v="4"/>
    <x v="27"/>
    <x v="1655"/>
    <d v="2012-04-05T18:00:20"/>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x v="1663"/>
    <s v="music is as important to the eyes as it is to the ears. help bring ghost to life in front of your eyes."/>
    <n v="1000"/>
    <n v="1080"/>
    <x v="0"/>
    <x v="0"/>
    <s v="USD"/>
    <n v="1422750707"/>
    <n v="1420158707"/>
    <b v="0"/>
    <n v="32"/>
    <b v="1"/>
    <s v="music/pop"/>
    <n v="108"/>
    <n v="33.75"/>
    <x v="4"/>
    <x v="27"/>
    <x v="1663"/>
    <d v="2015-02-01T00:31:47"/>
  </r>
  <r>
    <n v="1664"/>
    <x v="1664"/>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x v="1666"/>
    <s v="Play a KEY role in Venus On Fire's success - Working with a World Class Producer to make a memorable EP."/>
    <n v="2500"/>
    <n v="4022"/>
    <x v="0"/>
    <x v="0"/>
    <s v="USD"/>
    <n v="1364447073"/>
    <n v="1361858673"/>
    <b v="0"/>
    <n v="98"/>
    <b v="1"/>
    <s v="music/pop"/>
    <n v="160.88"/>
    <n v="41.04081632653061"/>
    <x v="4"/>
    <x v="27"/>
    <x v="1666"/>
    <d v="2013-03-28T05:04:33"/>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x v="1669"/>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x v="1671"/>
    <s v="I am seeking funding in order to help take my music from a hobby to a career."/>
    <n v="2000"/>
    <n v="2013.47"/>
    <x v="0"/>
    <x v="0"/>
    <s v="USD"/>
    <n v="1470056614"/>
    <n v="1467464614"/>
    <b v="0"/>
    <n v="77"/>
    <b v="1"/>
    <s v="music/pop"/>
    <n v="100.67349999999999"/>
    <n v="26.148961038961041"/>
    <x v="4"/>
    <x v="27"/>
    <x v="1671"/>
    <d v="2016-08-01T13:03:34"/>
  </r>
  <r>
    <n v="1672"/>
    <x v="1672"/>
    <s v="Sweet, sweet harmonies from Portland Oregon's premiere high school women's a cappella group."/>
    <n v="1700"/>
    <n v="1920"/>
    <x v="0"/>
    <x v="0"/>
    <s v="USD"/>
    <n v="1338824730"/>
    <n v="1336232730"/>
    <b v="0"/>
    <n v="49"/>
    <b v="1"/>
    <s v="music/pop"/>
    <n v="112.94117647058823"/>
    <n v="39.183673469387756"/>
    <x v="4"/>
    <x v="27"/>
    <x v="1672"/>
    <d v="2012-06-04T15:45:30"/>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x v="1675"/>
    <s v="The Great Party is releasing their debut album. Here's your chance to be a part of it!"/>
    <n v="1000"/>
    <n v="1374.16"/>
    <x v="0"/>
    <x v="0"/>
    <s v="USD"/>
    <n v="1318802580"/>
    <n v="1316194540"/>
    <b v="0"/>
    <n v="34"/>
    <b v="1"/>
    <s v="music/pop"/>
    <n v="137.416"/>
    <n v="40.416470588235299"/>
    <x v="4"/>
    <x v="27"/>
    <x v="1675"/>
    <d v="2011-10-16T22:03:00"/>
  </r>
  <r>
    <n v="1676"/>
    <x v="1676"/>
    <s v="Help fund Bridge 19's tour in support of their first duo record, to be released in May 2012."/>
    <n v="3000"/>
    <n v="3460"/>
    <x v="0"/>
    <x v="0"/>
    <s v="USD"/>
    <n v="1334980740"/>
    <n v="1330968347"/>
    <b v="0"/>
    <n v="42"/>
    <b v="1"/>
    <s v="music/pop"/>
    <n v="115.33333333333333"/>
    <n v="82.38095238095238"/>
    <x v="4"/>
    <x v="27"/>
    <x v="1676"/>
    <d v="2012-04-21T03:59:00"/>
  </r>
  <r>
    <n v="1677"/>
    <x v="1677"/>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x v="1678"/>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x v="1679"/>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x v="1680"/>
    <s v="Working Musician dilemma #164: how the taxman put Kick the Record 2.0 on hold"/>
    <n v="1000"/>
    <n v="1175"/>
    <x v="0"/>
    <x v="0"/>
    <s v="USD"/>
    <n v="1405188667"/>
    <n v="1402596667"/>
    <b v="0"/>
    <n v="25"/>
    <b v="1"/>
    <s v="music/pop"/>
    <n v="117.5"/>
    <n v="47"/>
    <x v="4"/>
    <x v="27"/>
    <x v="1680"/>
    <d v="2014-07-12T18:11:0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x v="1682"/>
    <s v="Christian singer-wongerwriter searching for funding to record CD of original Christian music."/>
    <n v="6000"/>
    <n v="0"/>
    <x v="3"/>
    <x v="0"/>
    <s v="USD"/>
    <n v="1492142860"/>
    <n v="1486962460"/>
    <b v="0"/>
    <n v="0"/>
    <b v="0"/>
    <s v="music/faith"/>
    <n v="0"/>
    <e v="#DIV/0!"/>
    <x v="4"/>
    <x v="28"/>
    <x v="1682"/>
    <d v="2017-04-14T04:07:40"/>
  </r>
  <r>
    <n v="1683"/>
    <x v="1683"/>
    <s v="Rendre tÃ©moignage de ce que Dieu fait chaque jour pour moi et venir en  aide  aux autres, c'est  mon but."/>
    <n v="3500"/>
    <n v="760"/>
    <x v="3"/>
    <x v="6"/>
    <s v="EUR"/>
    <n v="1491590738"/>
    <n v="1489517138"/>
    <b v="0"/>
    <n v="10"/>
    <b v="0"/>
    <s v="music/faith"/>
    <n v="21.714285714285715"/>
    <n v="76"/>
    <x v="4"/>
    <x v="28"/>
    <x v="1683"/>
    <d v="2017-04-07T18:45:38"/>
  </r>
  <r>
    <n v="1684"/>
    <x v="1684"/>
    <s v="New Music from Marty Mikles!  A new EP all about God's Goodness &amp; Mercy."/>
    <n v="8000"/>
    <n v="8730"/>
    <x v="3"/>
    <x v="0"/>
    <s v="USD"/>
    <n v="1489775641"/>
    <n v="1487360041"/>
    <b v="0"/>
    <n v="101"/>
    <b v="0"/>
    <s v="music/faith"/>
    <n v="109.125"/>
    <n v="86.43564356435644"/>
    <x v="4"/>
    <x v="28"/>
    <x v="1684"/>
    <d v="2017-03-17T18:34:01"/>
  </r>
  <r>
    <n v="1685"/>
    <x v="1685"/>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x v="1686"/>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x v="1689"/>
    <s v="Praising the Living God in the second half of life."/>
    <n v="2400"/>
    <n v="2400"/>
    <x v="3"/>
    <x v="0"/>
    <s v="USD"/>
    <n v="1489700230"/>
    <n v="1487111830"/>
    <b v="0"/>
    <n v="14"/>
    <b v="0"/>
    <s v="music/faith"/>
    <n v="100"/>
    <n v="171.42857142857142"/>
    <x v="4"/>
    <x v="28"/>
    <x v="1689"/>
    <d v="2017-03-16T21:37:10"/>
  </r>
  <r>
    <n v="1690"/>
    <x v="1690"/>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x v="1692"/>
    <s v="After 3 years.....It's time for some new music! Album #2 is in motion and I can't wait to share it with all of you!"/>
    <n v="5000"/>
    <n v="2390"/>
    <x v="3"/>
    <x v="0"/>
    <s v="USD"/>
    <n v="1490572740"/>
    <n v="1487734667"/>
    <b v="0"/>
    <n v="15"/>
    <b v="0"/>
    <s v="music/faith"/>
    <n v="47.8"/>
    <n v="159.33333333333334"/>
    <x v="4"/>
    <x v="28"/>
    <x v="1692"/>
    <d v="2017-03-26T23:59:00"/>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x v="1694"/>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x v="1696"/>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x v="1702"/>
    <s v="I can do all things through christ jesus"/>
    <n v="16500"/>
    <n v="1"/>
    <x v="2"/>
    <x v="0"/>
    <s v="USD"/>
    <n v="1427745150"/>
    <n v="1425156750"/>
    <b v="0"/>
    <n v="1"/>
    <b v="0"/>
    <s v="music/faith"/>
    <n v="6.0606060606060606E-3"/>
    <n v="1"/>
    <x v="4"/>
    <x v="28"/>
    <x v="1702"/>
    <d v="2015-03-30T19:52:30"/>
  </r>
  <r>
    <n v="1703"/>
    <x v="1703"/>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x v="1704"/>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x v="1705"/>
    <s v="An instrumental album that ranges from hymns to contemporary music. All the music is recorded by myself."/>
    <n v="2000"/>
    <n v="0"/>
    <x v="2"/>
    <x v="0"/>
    <s v="USD"/>
    <n v="1441814400"/>
    <n v="1440807846"/>
    <b v="0"/>
    <n v="0"/>
    <b v="0"/>
    <s v="music/faith"/>
    <n v="0"/>
    <e v="#DIV/0!"/>
    <x v="4"/>
    <x v="28"/>
    <x v="1705"/>
    <d v="2015-09-09T16:00:00"/>
  </r>
  <r>
    <n v="1706"/>
    <x v="1706"/>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x v="1708"/>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x v="1709"/>
    <s v="A project to set psalms to music. The psalms are taken from the English Standard Version (ESV) of the Bible."/>
    <n v="1750"/>
    <n v="85"/>
    <x v="2"/>
    <x v="0"/>
    <s v="USD"/>
    <n v="1409513940"/>
    <n v="1405949514"/>
    <b v="0"/>
    <n v="4"/>
    <b v="0"/>
    <s v="music/faith"/>
    <n v="4.8571428571428568"/>
    <n v="21.25"/>
    <x v="4"/>
    <x v="28"/>
    <x v="1709"/>
    <d v="2014-08-31T19:39:00"/>
  </r>
  <r>
    <n v="1710"/>
    <x v="1710"/>
    <s v="We want to create a gospel live album which has never been produced before."/>
    <n v="5000"/>
    <n v="34"/>
    <x v="2"/>
    <x v="12"/>
    <s v="EUR"/>
    <n v="1453122000"/>
    <n v="1449151888"/>
    <b v="0"/>
    <n v="1"/>
    <b v="0"/>
    <s v="music/faith"/>
    <n v="0.67999999999999994"/>
    <n v="34"/>
    <x v="4"/>
    <x v="28"/>
    <x v="1710"/>
    <d v="2016-01-18T13:00:00"/>
  </r>
  <r>
    <n v="1711"/>
    <x v="1711"/>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x v="1712"/>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x v="1715"/>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x v="1716"/>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x v="1717"/>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x v="1718"/>
    <s v="A melody for the galaxy."/>
    <n v="35000"/>
    <n v="75"/>
    <x v="2"/>
    <x v="0"/>
    <s v="USD"/>
    <n v="1463201940"/>
    <n v="1459435149"/>
    <b v="0"/>
    <n v="2"/>
    <b v="0"/>
    <s v="music/faith"/>
    <n v="0.2142857142857143"/>
    <n v="37.5"/>
    <x v="4"/>
    <x v="28"/>
    <x v="1718"/>
    <d v="2016-05-14T04:59:00"/>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x v="1720"/>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x v="1721"/>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x v="1722"/>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x v="1726"/>
    <s v="Amanda Joy Hall's sophomore album, &quot;Every Day&quot;. Release expected July 2014"/>
    <n v="6500"/>
    <n v="2196"/>
    <x v="2"/>
    <x v="0"/>
    <s v="USD"/>
    <n v="1403906664"/>
    <n v="1401401064"/>
    <b v="0"/>
    <n v="16"/>
    <b v="0"/>
    <s v="music/faith"/>
    <n v="33.784615384615385"/>
    <n v="137.25"/>
    <x v="4"/>
    <x v="28"/>
    <x v="1726"/>
    <d v="2014-06-27T22:04:24"/>
  </r>
  <r>
    <n v="1727"/>
    <x v="1727"/>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x v="1729"/>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x v="1730"/>
    <s v="Hello, I am raising money to fund my first solo Album.  This project is my testimony that God is truly our shelter in the storm."/>
    <n v="3000"/>
    <n v="0"/>
    <x v="2"/>
    <x v="0"/>
    <s v="USD"/>
    <n v="1445738783"/>
    <n v="1443146783"/>
    <b v="0"/>
    <n v="0"/>
    <b v="0"/>
    <s v="music/faith"/>
    <n v="0"/>
    <e v="#DIV/0!"/>
    <x v="4"/>
    <x v="28"/>
    <x v="1730"/>
    <d v="2015-10-25T02:06:23"/>
  </r>
  <r>
    <n v="1731"/>
    <x v="1731"/>
    <s v="We are a Christin Worship band looking to midwest tour. God Bless!"/>
    <n v="1000"/>
    <n v="0"/>
    <x v="2"/>
    <x v="0"/>
    <s v="USD"/>
    <n v="1434034800"/>
    <n v="1432849552"/>
    <b v="0"/>
    <n v="0"/>
    <b v="0"/>
    <s v="music/faith"/>
    <n v="0"/>
    <e v="#DIV/0!"/>
    <x v="4"/>
    <x v="28"/>
    <x v="1731"/>
    <d v="2015-06-11T15:00:00"/>
  </r>
  <r>
    <n v="1732"/>
    <x v="1732"/>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x v="1733"/>
    <s v="I am trying to share the music I am blessed to have written. https://www.johncox4.com or https://reverbnation.com/johncox4"/>
    <n v="10000"/>
    <n v="0"/>
    <x v="2"/>
    <x v="0"/>
    <s v="USD"/>
    <n v="1473802200"/>
    <n v="1472746374"/>
    <b v="0"/>
    <n v="0"/>
    <b v="0"/>
    <s v="music/faith"/>
    <n v="0"/>
    <e v="#DIV/0!"/>
    <x v="4"/>
    <x v="28"/>
    <x v="1733"/>
    <d v="2016-09-13T21:30:00"/>
  </r>
  <r>
    <n v="1734"/>
    <x v="1734"/>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x v="1735"/>
    <s v="RainSong is letting my buy a discounted guitar. I will use this to offer my talents to the ministry programs I'm a part of."/>
    <n v="1000"/>
    <n v="110"/>
    <x v="2"/>
    <x v="0"/>
    <s v="USD"/>
    <n v="1470598345"/>
    <n v="1468006345"/>
    <b v="0"/>
    <n v="2"/>
    <b v="0"/>
    <s v="music/faith"/>
    <n v="11"/>
    <n v="55"/>
    <x v="4"/>
    <x v="28"/>
    <x v="1735"/>
    <d v="2016-08-07T19:32:25"/>
  </r>
  <r>
    <n v="1736"/>
    <x v="1736"/>
    <s v="A unique meditative album reflecting on the life of Christ, inviting Him into your presence"/>
    <n v="3000"/>
    <n v="22"/>
    <x v="2"/>
    <x v="0"/>
    <s v="USD"/>
    <n v="1447018833"/>
    <n v="1444423233"/>
    <b v="0"/>
    <n v="1"/>
    <b v="0"/>
    <s v="music/faith"/>
    <n v="0.73333333333333328"/>
    <n v="22"/>
    <x v="4"/>
    <x v="28"/>
    <x v="1736"/>
    <d v="2015-11-08T21:40:33"/>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x v="1738"/>
    <s v="Music that inspires and gives hope for overcoming and change. And it is good music."/>
    <n v="5000"/>
    <n v="20"/>
    <x v="2"/>
    <x v="0"/>
    <s v="USD"/>
    <n v="1412283542"/>
    <n v="1409691542"/>
    <b v="0"/>
    <n v="1"/>
    <b v="0"/>
    <s v="music/faith"/>
    <n v="0.4"/>
    <n v="20"/>
    <x v="4"/>
    <x v="28"/>
    <x v="1738"/>
    <d v="2014-10-02T20:59:02"/>
  </r>
  <r>
    <n v="1739"/>
    <x v="1739"/>
    <s v="HELP US RECORD -- SWEET LOVE -- Listen to this sped up ROUGH version and be sure and check out the unique REWARDS ---"/>
    <n v="1000"/>
    <n v="1"/>
    <x v="2"/>
    <x v="0"/>
    <s v="USD"/>
    <n v="1462391932"/>
    <n v="1457297932"/>
    <b v="0"/>
    <n v="1"/>
    <b v="0"/>
    <s v="music/faith"/>
    <n v="0.1"/>
    <n v="1"/>
    <x v="4"/>
    <x v="28"/>
    <x v="1739"/>
    <d v="2016-05-04T19:58:52"/>
  </r>
  <r>
    <n v="1740"/>
    <x v="1740"/>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x v="1741"/>
    <s v="A photo journal documenting my experiences and travels across New Zealand"/>
    <n v="1200"/>
    <n v="1330"/>
    <x v="0"/>
    <x v="1"/>
    <s v="GBP"/>
    <n v="1433948671"/>
    <n v="1430060671"/>
    <b v="0"/>
    <n v="52"/>
    <b v="1"/>
    <s v="photography/photobooks"/>
    <n v="110.83333333333334"/>
    <n v="25.576923076923077"/>
    <x v="8"/>
    <x v="20"/>
    <x v="1741"/>
    <d v="2015-06-10T15:04:31"/>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x v="1748"/>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x v="1749"/>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x v="1751"/>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x v="1752"/>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x v="1755"/>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x v="1757"/>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x v="1759"/>
    <s v="Death Valley will be the first photo book of Andi State"/>
    <n v="5000"/>
    <n v="5330"/>
    <x v="0"/>
    <x v="0"/>
    <s v="USD"/>
    <n v="1427309629"/>
    <n v="1425585229"/>
    <b v="0"/>
    <n v="49"/>
    <b v="1"/>
    <s v="photography/photobooks"/>
    <n v="106.60000000000001"/>
    <n v="108.77551020408163"/>
    <x v="8"/>
    <x v="20"/>
    <x v="1759"/>
    <d v="2015-03-25T18:53:49"/>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x v="1761"/>
    <s v="A hardcover photobook telling the naked truth of a young photographers journey."/>
    <n v="100"/>
    <n v="155"/>
    <x v="0"/>
    <x v="1"/>
    <s v="GBP"/>
    <n v="1442065060"/>
    <n v="1437745060"/>
    <b v="0"/>
    <n v="3"/>
    <b v="1"/>
    <s v="photography/photobooks"/>
    <n v="155"/>
    <n v="51.666666666666664"/>
    <x v="8"/>
    <x v="20"/>
    <x v="1761"/>
    <d v="2015-09-12T13:37:40"/>
  </r>
  <r>
    <n v="1762"/>
    <x v="1762"/>
    <s v="Project rewards $25 gets you 190+ digital images"/>
    <n v="100"/>
    <n v="885"/>
    <x v="0"/>
    <x v="0"/>
    <s v="USD"/>
    <n v="1457739245"/>
    <n v="1455147245"/>
    <b v="0"/>
    <n v="25"/>
    <b v="1"/>
    <s v="photography/photobooks"/>
    <n v="885"/>
    <n v="35.4"/>
    <x v="8"/>
    <x v="20"/>
    <x v="1762"/>
    <d v="2016-03-11T23:34:05"/>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x v="1766"/>
    <s v="I want to create a beautiful book which documents the Melbourne music scene."/>
    <n v="1500"/>
    <n v="0"/>
    <x v="2"/>
    <x v="2"/>
    <s v="AUD"/>
    <n v="1408999088"/>
    <n v="1407184688"/>
    <b v="1"/>
    <n v="0"/>
    <b v="0"/>
    <s v="photography/photobooks"/>
    <n v="0"/>
    <e v="#DIV/0!"/>
    <x v="8"/>
    <x v="20"/>
    <x v="1766"/>
    <d v="2014-08-25T20:38:08"/>
  </r>
  <r>
    <n v="1767"/>
    <x v="1767"/>
    <s v="A photographic search for the true meaning of pride for ones country during the World Cup"/>
    <n v="5000"/>
    <n v="2286"/>
    <x v="2"/>
    <x v="0"/>
    <s v="USD"/>
    <n v="1407080884"/>
    <n v="1404488884"/>
    <b v="1"/>
    <n v="39"/>
    <b v="0"/>
    <s v="photography/photobooks"/>
    <n v="45.72"/>
    <n v="58.615384615384613"/>
    <x v="8"/>
    <x v="20"/>
    <x v="1767"/>
    <d v="2014-08-03T15:48:04"/>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x v="1772"/>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x v="1776"/>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x v="1787"/>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x v="1788"/>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x v="1789"/>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x v="1791"/>
    <s v="For the love of street photography and the beauty of traditional cultures in southern Italy."/>
    <n v="3000"/>
    <n v="107"/>
    <x v="2"/>
    <x v="1"/>
    <s v="GBP"/>
    <n v="1422553565"/>
    <n v="1417369565"/>
    <b v="1"/>
    <n v="4"/>
    <b v="0"/>
    <s v="photography/photobooks"/>
    <n v="3.5666666666666664"/>
    <n v="26.75"/>
    <x v="8"/>
    <x v="20"/>
    <x v="1791"/>
    <d v="2015-01-29T17:46:05"/>
  </r>
  <r>
    <n v="1792"/>
    <x v="1792"/>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x v="1793"/>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x v="1797"/>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x v="1799"/>
    <s v="The UnDiscovered Image, a monthly publication dedicated to photographers."/>
    <n v="4000"/>
    <n v="69.83"/>
    <x v="2"/>
    <x v="1"/>
    <s v="GBP"/>
    <n v="1415740408"/>
    <n v="1414008808"/>
    <b v="1"/>
    <n v="6"/>
    <b v="0"/>
    <s v="photography/photobooks"/>
    <n v="1.7457500000000001"/>
    <n v="11.638333333333334"/>
    <x v="8"/>
    <x v="20"/>
    <x v="1799"/>
    <d v="2014-11-11T21:13:28"/>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x v="1802"/>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x v="1807"/>
    <s v="I want to explore alternative cultures and lifestyles in America."/>
    <n v="5000"/>
    <n v="553"/>
    <x v="2"/>
    <x v="0"/>
    <s v="USD"/>
    <n v="1411868313"/>
    <n v="1409276313"/>
    <b v="1"/>
    <n v="8"/>
    <b v="0"/>
    <s v="photography/photobooks"/>
    <n v="11.06"/>
    <n v="69.125"/>
    <x v="8"/>
    <x v="20"/>
    <x v="1807"/>
    <d v="2014-09-28T01:38:33"/>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x v="1810"/>
    <s v="Film Speed is a series of Zines focusing on architecture shot completely on 35 and 120mm film."/>
    <n v="450"/>
    <n v="15"/>
    <x v="2"/>
    <x v="0"/>
    <s v="USD"/>
    <n v="1408657826"/>
    <n v="1407621026"/>
    <b v="0"/>
    <n v="2"/>
    <b v="0"/>
    <s v="photography/photobooks"/>
    <n v="3.3333333333333335"/>
    <n v="7.5"/>
    <x v="8"/>
    <x v="20"/>
    <x v="1810"/>
    <d v="2014-08-21T21:50:26"/>
  </r>
  <r>
    <n v="1811"/>
    <x v="1811"/>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x v="1813"/>
    <s v="This project aims to document, Libyan photographic history; through both print and artisan mediums ."/>
    <n v="8750"/>
    <n v="0"/>
    <x v="2"/>
    <x v="1"/>
    <s v="GBP"/>
    <n v="1407532812"/>
    <n v="1404940812"/>
    <b v="0"/>
    <n v="0"/>
    <b v="0"/>
    <s v="photography/photobooks"/>
    <n v="0"/>
    <e v="#DIV/0!"/>
    <x v="8"/>
    <x v="20"/>
    <x v="1813"/>
    <d v="2014-08-08T21:20:12"/>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x v="1815"/>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x v="1816"/>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x v="1817"/>
    <s v="Hundreds of breathtaking rodeo photographs collected in a beautiful coffee table book."/>
    <n v="18000"/>
    <n v="9419"/>
    <x v="2"/>
    <x v="0"/>
    <s v="USD"/>
    <n v="1485759540"/>
    <n v="1480607607"/>
    <b v="0"/>
    <n v="100"/>
    <b v="0"/>
    <s v="photography/photobooks"/>
    <n v="52.327777777777776"/>
    <n v="94.19"/>
    <x v="8"/>
    <x v="20"/>
    <x v="1817"/>
    <d v="2017-01-30T06:59:00"/>
  </r>
  <r>
    <n v="1818"/>
    <x v="1818"/>
    <s v="We are all different, this is a way to honor and celebrate the authenticity in being different."/>
    <n v="15000"/>
    <n v="0"/>
    <x v="2"/>
    <x v="0"/>
    <s v="USD"/>
    <n v="1428035850"/>
    <n v="1425447450"/>
    <b v="0"/>
    <n v="0"/>
    <b v="0"/>
    <s v="photography/photobooks"/>
    <n v="0"/>
    <e v="#DIV/0!"/>
    <x v="8"/>
    <x v="20"/>
    <x v="1818"/>
    <d v="2015-04-03T04:37:3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x v="1822"/>
    <s v="Wood Butcher needs your help to make this happen. Buy a CD, support local music!"/>
    <n v="300"/>
    <n v="300"/>
    <x v="0"/>
    <x v="5"/>
    <s v="CAD"/>
    <n v="1391194860"/>
    <n v="1388084862"/>
    <b v="0"/>
    <n v="11"/>
    <b v="1"/>
    <s v="music/rock"/>
    <n v="100"/>
    <n v="27.272727272727273"/>
    <x v="4"/>
    <x v="11"/>
    <x v="1822"/>
    <d v="2014-01-31T19:01:00"/>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x v="1824"/>
    <s v="cd fund raiser"/>
    <n v="3000"/>
    <n v="3002"/>
    <x v="0"/>
    <x v="0"/>
    <s v="USD"/>
    <n v="1389146880"/>
    <n v="1387403967"/>
    <b v="0"/>
    <n v="40"/>
    <b v="1"/>
    <s v="music/rock"/>
    <n v="100.06666666666666"/>
    <n v="75.05"/>
    <x v="4"/>
    <x v="11"/>
    <x v="1824"/>
    <d v="2014-01-08T02:08:00"/>
  </r>
  <r>
    <n v="1825"/>
    <x v="1825"/>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x v="1826"/>
    <s v="Hear your favorite Bear Ghost in eargasmic quality!"/>
    <n v="2000"/>
    <n v="2020"/>
    <x v="0"/>
    <x v="0"/>
    <s v="USD"/>
    <n v="1392675017"/>
    <n v="1390083017"/>
    <b v="0"/>
    <n v="38"/>
    <b v="1"/>
    <s v="music/rock"/>
    <n v="101"/>
    <n v="53.157894736842103"/>
    <x v="4"/>
    <x v="11"/>
    <x v="1826"/>
    <d v="2014-02-17T22:10:17"/>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x v="1830"/>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x v="1831"/>
    <s v="After a 2 year Odyssey, Darling Waste's trailer is still not home! We need $3,500 to get it through U.S. Customs!"/>
    <n v="1000"/>
    <n v="1030"/>
    <x v="0"/>
    <x v="0"/>
    <s v="USD"/>
    <n v="1336866863"/>
    <n v="1335570863"/>
    <b v="0"/>
    <n v="14"/>
    <b v="1"/>
    <s v="music/rock"/>
    <n v="103"/>
    <n v="73.571428571428569"/>
    <x v="4"/>
    <x v="11"/>
    <x v="1831"/>
    <d v="2012-05-12T23:54:23"/>
  </r>
  <r>
    <n v="1832"/>
    <x v="1832"/>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x v="1833"/>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x v="1834"/>
    <s v="Help us fund our first tour and promote our new EP!"/>
    <n v="10000"/>
    <n v="11805"/>
    <x v="0"/>
    <x v="0"/>
    <s v="USD"/>
    <n v="1422140895"/>
    <n v="1418684895"/>
    <b v="0"/>
    <n v="90"/>
    <b v="1"/>
    <s v="music/rock"/>
    <n v="118.05000000000001"/>
    <n v="131.16666666666666"/>
    <x v="4"/>
    <x v="11"/>
    <x v="1834"/>
    <d v="2015-01-24T23:08:15"/>
  </r>
  <r>
    <n v="1835"/>
    <x v="1835"/>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x v="1836"/>
    <s v="Help fund our 2013 Sound &amp; Lighting Touring rig!"/>
    <n v="5000"/>
    <n v="10017"/>
    <x v="0"/>
    <x v="0"/>
    <s v="USD"/>
    <n v="1361129129"/>
    <n v="1359660329"/>
    <b v="0"/>
    <n v="55"/>
    <b v="1"/>
    <s v="music/rock"/>
    <n v="200.34"/>
    <n v="182.12727272727273"/>
    <x v="4"/>
    <x v="11"/>
    <x v="1836"/>
    <d v="2013-02-17T19:25:29"/>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x v="1841"/>
    <s v="Hard Rock with a Positive Message. Help us fund, release and promote our debut EP!"/>
    <n v="2000"/>
    <n v="2035"/>
    <x v="0"/>
    <x v="0"/>
    <s v="USD"/>
    <n v="1400561940"/>
    <n v="1397679445"/>
    <b v="0"/>
    <n v="40"/>
    <b v="1"/>
    <s v="music/rock"/>
    <n v="101.75"/>
    <n v="50.875"/>
    <x v="4"/>
    <x v="11"/>
    <x v="1841"/>
    <d v="2014-05-20T04:59:00"/>
  </r>
  <r>
    <n v="1842"/>
    <x v="1842"/>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x v="1844"/>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x v="1849"/>
    <s v="Release the Skylines is a small, local Cleveland metal band looking to record an album."/>
    <n v="300"/>
    <n v="301"/>
    <x v="0"/>
    <x v="0"/>
    <s v="USD"/>
    <n v="1350505059"/>
    <n v="1347913059"/>
    <b v="0"/>
    <n v="8"/>
    <b v="1"/>
    <s v="music/rock"/>
    <n v="100.33333333333334"/>
    <n v="37.625"/>
    <x v="4"/>
    <x v="11"/>
    <x v="1849"/>
    <d v="2012-10-17T20:17:39"/>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x v="1857"/>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x v="1859"/>
    <s v="Queen Kwong is going ON TOUR to London and Paris!"/>
    <n v="3000"/>
    <n v="3955"/>
    <x v="0"/>
    <x v="0"/>
    <s v="USD"/>
    <n v="1316716129"/>
    <n v="1314124129"/>
    <b v="0"/>
    <n v="56"/>
    <b v="1"/>
    <s v="music/rock"/>
    <n v="131.83333333333334"/>
    <n v="70.625"/>
    <x v="4"/>
    <x v="11"/>
    <x v="1859"/>
    <d v="2011-09-22T18:28:49"/>
  </r>
  <r>
    <n v="1860"/>
    <x v="1860"/>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x v="1861"/>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x v="1863"/>
    <s v="This is an Android game where you take control of the zombies and try to eat your way to world domination!"/>
    <n v="2500"/>
    <n v="10"/>
    <x v="2"/>
    <x v="0"/>
    <s v="USD"/>
    <n v="1402600085"/>
    <n v="1400008085"/>
    <b v="0"/>
    <n v="2"/>
    <b v="0"/>
    <s v="games/mobile games"/>
    <n v="0.4"/>
    <n v="5"/>
    <x v="6"/>
    <x v="18"/>
    <x v="1863"/>
    <d v="2014-06-12T19:08:05"/>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x v="1866"/>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x v="1867"/>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x v="1875"/>
    <s v="Sea opposition of Crab's family and angry fishes. Who is going to win, and who is going to loose ?!"/>
    <n v="10000"/>
    <n v="51"/>
    <x v="2"/>
    <x v="0"/>
    <s v="USD"/>
    <n v="1470519308"/>
    <n v="1465335308"/>
    <b v="0"/>
    <n v="3"/>
    <b v="0"/>
    <s v="games/mobile games"/>
    <n v="0.51"/>
    <n v="17"/>
    <x v="6"/>
    <x v="18"/>
    <x v="1875"/>
    <d v="2016-08-06T21:35:08"/>
  </r>
  <r>
    <n v="1876"/>
    <x v="1876"/>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x v="1877"/>
    <s v="It's obvious you won't survive by your wits alone. Unfortunately that's all you've got, Chip. Run!"/>
    <n v="60"/>
    <n v="0"/>
    <x v="2"/>
    <x v="0"/>
    <s v="USD"/>
    <n v="1425170525"/>
    <n v="1422664925"/>
    <b v="0"/>
    <n v="0"/>
    <b v="0"/>
    <s v="games/mobile games"/>
    <n v="0"/>
    <e v="#DIV/0!"/>
    <x v="6"/>
    <x v="18"/>
    <x v="1877"/>
    <d v="2015-03-01T00:42:05"/>
  </r>
  <r>
    <n v="1878"/>
    <x v="1878"/>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x v="1879"/>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x v="1880"/>
    <s v="Sim Betting Football is the only football (soccer) betting simulation  game."/>
    <n v="5000"/>
    <n v="1004"/>
    <x v="2"/>
    <x v="1"/>
    <s v="GBP"/>
    <n v="1459341380"/>
    <n v="1456839380"/>
    <b v="0"/>
    <n v="24"/>
    <b v="0"/>
    <s v="games/mobile games"/>
    <n v="20.080000000000002"/>
    <n v="41.833333333333336"/>
    <x v="6"/>
    <x v="18"/>
    <x v="1880"/>
    <d v="2016-03-30T12:36:20"/>
  </r>
  <r>
    <n v="1881"/>
    <x v="1881"/>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x v="1883"/>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x v="1892"/>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x v="1894"/>
    <s v="Im trying to raise $1000 for a 3 song EP in a studio!"/>
    <n v="1000"/>
    <n v="1145"/>
    <x v="0"/>
    <x v="0"/>
    <s v="USD"/>
    <n v="1329082983"/>
    <n v="1326404583"/>
    <b v="0"/>
    <n v="20"/>
    <b v="1"/>
    <s v="music/indie rock"/>
    <n v="114.5"/>
    <n v="57.25"/>
    <x v="4"/>
    <x v="14"/>
    <x v="1894"/>
    <d v="2012-02-12T21:43:03"/>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x v="1902"/>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x v="1904"/>
    <s v="Animals knocking over your waste wheeler making a mess on trash day? The S.A.D.L. will help prevent that from happening!"/>
    <n v="50000"/>
    <n v="50"/>
    <x v="2"/>
    <x v="0"/>
    <s v="USD"/>
    <n v="1451752021"/>
    <n v="1447864021"/>
    <b v="0"/>
    <n v="2"/>
    <b v="0"/>
    <s v="technology/gadgets"/>
    <n v="0.1"/>
    <n v="25"/>
    <x v="2"/>
    <x v="29"/>
    <x v="1904"/>
    <d v="2016-01-02T16:27:01"/>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x v="1906"/>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x v="1907"/>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x v="1912"/>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x v="1913"/>
    <s v="Tibio is a revolutionary new product designed to solve an age old problem."/>
    <n v="48000"/>
    <n v="637"/>
    <x v="2"/>
    <x v="1"/>
    <s v="GBP"/>
    <n v="1412770578"/>
    <n v="1410178578"/>
    <b v="0"/>
    <n v="26"/>
    <b v="0"/>
    <s v="technology/gadgets"/>
    <n v="1.3270833333333334"/>
    <n v="24.5"/>
    <x v="2"/>
    <x v="29"/>
    <x v="1913"/>
    <d v="2014-10-08T12:16:18"/>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x v="1915"/>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x v="1916"/>
    <s v="The Paint Can Holder Makes Painting Easier and Safer on Extension Ladders."/>
    <n v="20000"/>
    <n v="102"/>
    <x v="2"/>
    <x v="0"/>
    <s v="USD"/>
    <n v="1478542375"/>
    <n v="1476378775"/>
    <b v="0"/>
    <n v="6"/>
    <b v="0"/>
    <s v="technology/gadgets"/>
    <n v="0.51"/>
    <n v="17"/>
    <x v="2"/>
    <x v="29"/>
    <x v="1916"/>
    <d v="2016-11-07T18:12:55"/>
  </r>
  <r>
    <n v="1917"/>
    <x v="1917"/>
    <s v="Let's build a legendary brand altogether"/>
    <n v="390000"/>
    <n v="205025"/>
    <x v="2"/>
    <x v="7"/>
    <s v="HKD"/>
    <n v="1486708133"/>
    <n v="1484116133"/>
    <b v="0"/>
    <n v="70"/>
    <b v="0"/>
    <s v="technology/gadgets"/>
    <n v="52.570512820512818"/>
    <n v="2928.9285714285716"/>
    <x v="2"/>
    <x v="29"/>
    <x v="1917"/>
    <d v="2017-02-10T06:28:53"/>
  </r>
  <r>
    <n v="1918"/>
    <x v="1918"/>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x v="1919"/>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x v="1920"/>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x v="1921"/>
    <s v="The Fine Spirits are making an album, but we need your help!"/>
    <n v="1500"/>
    <n v="2052"/>
    <x v="0"/>
    <x v="0"/>
    <s v="USD"/>
    <n v="1342243143"/>
    <n v="1339651143"/>
    <b v="0"/>
    <n v="38"/>
    <b v="1"/>
    <s v="music/indie rock"/>
    <n v="136.80000000000001"/>
    <n v="54"/>
    <x v="4"/>
    <x v="14"/>
    <x v="1921"/>
    <d v="2012-07-14T05:19:03"/>
  </r>
  <r>
    <n v="1922"/>
    <x v="1922"/>
    <s v="Low Weather's debut album is halfway finished.  With your help and your help alone we can record the rest!"/>
    <n v="2000"/>
    <n v="2311"/>
    <x v="0"/>
    <x v="0"/>
    <s v="USD"/>
    <n v="1386828507"/>
    <n v="1384236507"/>
    <b v="0"/>
    <n v="64"/>
    <b v="1"/>
    <s v="music/indie rock"/>
    <n v="115.55"/>
    <n v="36.109375"/>
    <x v="4"/>
    <x v="14"/>
    <x v="1922"/>
    <d v="2013-12-12T06:08:27"/>
  </r>
  <r>
    <n v="1923"/>
    <x v="1923"/>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x v="1925"/>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x v="1927"/>
    <s v="Hampshire is headed to GBS Detroit."/>
    <n v="600"/>
    <n v="620"/>
    <x v="0"/>
    <x v="0"/>
    <s v="USD"/>
    <n v="1331182740"/>
    <n v="1329856839"/>
    <b v="0"/>
    <n v="11"/>
    <b v="1"/>
    <s v="music/indie rock"/>
    <n v="103.33333333333334"/>
    <n v="56.363636363636367"/>
    <x v="4"/>
    <x v="14"/>
    <x v="1927"/>
    <d v="2012-03-08T04:59:00"/>
  </r>
  <r>
    <n v="1928"/>
    <x v="1928"/>
    <s v="Help us master and release our debut album &quot;The Kaleidoscope Dawn&quot;"/>
    <n v="2550"/>
    <n v="2630"/>
    <x v="0"/>
    <x v="0"/>
    <s v="USD"/>
    <n v="1367940794"/>
    <n v="1365348794"/>
    <b v="0"/>
    <n v="34"/>
    <b v="1"/>
    <s v="music/indie rock"/>
    <n v="103.1372549019608"/>
    <n v="77.352941176470594"/>
    <x v="4"/>
    <x v="14"/>
    <x v="1928"/>
    <d v="2013-05-07T15:33:14"/>
  </r>
  <r>
    <n v="1929"/>
    <x v="1929"/>
    <s v="Trying to raise funds to release a full-length album on LP and CD by my post-punk studio project, Surplus 1980."/>
    <n v="3200"/>
    <n v="3210"/>
    <x v="0"/>
    <x v="0"/>
    <s v="USD"/>
    <n v="1309825866"/>
    <n v="1306197066"/>
    <b v="0"/>
    <n v="75"/>
    <b v="1"/>
    <s v="music/indie rock"/>
    <n v="100.3125"/>
    <n v="42.8"/>
    <x v="4"/>
    <x v="14"/>
    <x v="1929"/>
    <d v="2011-07-05T00:31:06"/>
  </r>
  <r>
    <n v="1930"/>
    <x v="1930"/>
    <s v="We're nearly done recording, but we're out of money! Help us release the record!!!"/>
    <n v="1000"/>
    <n v="1270"/>
    <x v="0"/>
    <x v="0"/>
    <s v="USD"/>
    <n v="1373203482"/>
    <n v="1368019482"/>
    <b v="0"/>
    <n v="26"/>
    <b v="1"/>
    <s v="music/indie rock"/>
    <n v="127"/>
    <n v="48.846153846153847"/>
    <x v="4"/>
    <x v="14"/>
    <x v="1930"/>
    <d v="2013-07-07T13:24:42"/>
  </r>
  <r>
    <n v="1931"/>
    <x v="1931"/>
    <s v="We're an indie rock band from Clearwater, FL headed back into the studio to finish our latest EP."/>
    <n v="2000"/>
    <n v="2412.02"/>
    <x v="0"/>
    <x v="0"/>
    <s v="USD"/>
    <n v="1337657400"/>
    <n v="1336512309"/>
    <b v="0"/>
    <n v="50"/>
    <b v="1"/>
    <s v="music/indie rock"/>
    <n v="120.601"/>
    <n v="48.240400000000001"/>
    <x v="4"/>
    <x v="14"/>
    <x v="1931"/>
    <d v="2012-05-22T03:30:00"/>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x v="1935"/>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x v="1937"/>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x v="1948"/>
    <s v="10 times more powerful than Raspberry Pi 3, x86 64-bit architecture"/>
    <n v="100000"/>
    <n v="800211"/>
    <x v="0"/>
    <x v="0"/>
    <s v="USD"/>
    <n v="1465232520"/>
    <n v="1460557809"/>
    <b v="1"/>
    <n v="4245"/>
    <b v="1"/>
    <s v="technology/hardware"/>
    <n v="800.21100000000001"/>
    <n v="188.50671378091872"/>
    <x v="2"/>
    <x v="30"/>
    <x v="1948"/>
    <d v="2016-06-06T17:02:0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x v="1954"/>
    <s v="The First Home Battery System You Simply Plug in to Install"/>
    <n v="50000"/>
    <n v="349474"/>
    <x v="0"/>
    <x v="0"/>
    <s v="USD"/>
    <n v="1457758800"/>
    <n v="1453730176"/>
    <b v="1"/>
    <n v="415"/>
    <b v="1"/>
    <s v="technology/hardware"/>
    <n v="698.94800000000009"/>
    <n v="842.10602409638557"/>
    <x v="2"/>
    <x v="30"/>
    <x v="1954"/>
    <d v="2016-03-12T05:00:0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x v="1957"/>
    <s v="An open hardware platform for the best microcontroller in the world."/>
    <n v="30000"/>
    <n v="50251.41"/>
    <x v="0"/>
    <x v="0"/>
    <s v="USD"/>
    <n v="1351304513"/>
    <n v="1348712513"/>
    <b v="1"/>
    <n v="660"/>
    <b v="1"/>
    <s v="technology/hardware"/>
    <n v="167.50470000000001"/>
    <n v="76.138500000000008"/>
    <x v="2"/>
    <x v="30"/>
    <x v="1957"/>
    <d v="2012-10-27T02:21:53"/>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x v="1968"/>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x v="1970"/>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x v="1975"/>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x v="1976"/>
    <s v="Can you help us make an ultra bright white one a reality?"/>
    <n v="4000"/>
    <n v="13864"/>
    <x v="0"/>
    <x v="1"/>
    <s v="GBP"/>
    <n v="1373751325"/>
    <n v="1371159325"/>
    <b v="1"/>
    <n v="473"/>
    <b v="1"/>
    <s v="technology/hardware"/>
    <n v="346.6"/>
    <n v="29.310782241014799"/>
    <x v="2"/>
    <x v="30"/>
    <x v="1976"/>
    <d v="2013-07-13T21:35:25"/>
  </r>
  <r>
    <n v="1977"/>
    <x v="1977"/>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x v="1979"/>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x v="1980"/>
    <s v="Multi-power charging that is smarter, stylish and designed for you."/>
    <n v="50000"/>
    <n v="177412.01"/>
    <x v="0"/>
    <x v="12"/>
    <s v="EUR"/>
    <n v="1459684862"/>
    <n v="1456232462"/>
    <b v="1"/>
    <n v="1945"/>
    <b v="1"/>
    <s v="technology/hardware"/>
    <n v="354.82402000000002"/>
    <n v="91.214401028277635"/>
    <x v="2"/>
    <x v="30"/>
    <x v="1980"/>
    <d v="2016-04-03T12:01:02"/>
  </r>
  <r>
    <n v="1981"/>
    <x v="1981"/>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x v="1982"/>
    <s v="Express a very dark place in my childhood. Release my emotions through photography in a form of Art."/>
    <n v="180000"/>
    <n v="0"/>
    <x v="2"/>
    <x v="7"/>
    <s v="HKD"/>
    <n v="1480863887"/>
    <n v="1478268287"/>
    <b v="0"/>
    <n v="0"/>
    <b v="0"/>
    <s v="photography/people"/>
    <n v="0"/>
    <e v="#DIV/0!"/>
    <x v="8"/>
    <x v="31"/>
    <x v="1982"/>
    <d v="2016-12-04T15:04:47"/>
  </r>
  <r>
    <n v="1983"/>
    <x v="1983"/>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x v="1986"/>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x v="1987"/>
    <s v="A collection of images that depicts the beauty and diversity within Ethiopia"/>
    <n v="5500"/>
    <n v="2336"/>
    <x v="2"/>
    <x v="1"/>
    <s v="GBP"/>
    <n v="1425223276"/>
    <n v="1422631276"/>
    <b v="0"/>
    <n v="28"/>
    <b v="0"/>
    <s v="photography/people"/>
    <n v="42.472727272727276"/>
    <n v="83.428571428571431"/>
    <x v="8"/>
    <x v="31"/>
    <x v="1987"/>
    <d v="2015-03-01T15:21:16"/>
  </r>
  <r>
    <n v="1988"/>
    <x v="1988"/>
    <s v="Expressing art in an image!"/>
    <n v="6000"/>
    <n v="25"/>
    <x v="2"/>
    <x v="0"/>
    <s v="USD"/>
    <n v="1440094742"/>
    <n v="1437502742"/>
    <b v="0"/>
    <n v="1"/>
    <b v="0"/>
    <s v="photography/people"/>
    <n v="0.41666666666666669"/>
    <n v="25"/>
    <x v="8"/>
    <x v="31"/>
    <x v="1988"/>
    <d v="2015-08-20T18:19:02"/>
  </r>
  <r>
    <n v="1989"/>
    <x v="1989"/>
    <s v="Creating an awareness for infertility through photographing families and showcasing the real faces of infertility."/>
    <n v="5000"/>
    <n v="50"/>
    <x v="2"/>
    <x v="0"/>
    <s v="USD"/>
    <n v="1481473208"/>
    <n v="1478881208"/>
    <b v="0"/>
    <n v="1"/>
    <b v="0"/>
    <s v="photography/people"/>
    <n v="1"/>
    <n v="50"/>
    <x v="8"/>
    <x v="31"/>
    <x v="1989"/>
    <d v="2016-12-11T16:20:08"/>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x v="1991"/>
    <s v="Taking (and giving) professional portraits of survivors of human trafficking in Myanmar."/>
    <n v="2000"/>
    <n v="140"/>
    <x v="2"/>
    <x v="0"/>
    <s v="USD"/>
    <n v="1435958786"/>
    <n v="1434144386"/>
    <b v="0"/>
    <n v="3"/>
    <b v="0"/>
    <s v="photography/people"/>
    <n v="7.0000000000000009"/>
    <n v="46.666666666666664"/>
    <x v="8"/>
    <x v="31"/>
    <x v="1991"/>
    <d v="2015-07-03T21:26:26"/>
  </r>
  <r>
    <n v="1992"/>
    <x v="1992"/>
    <s v="A complete revamp of all the Disney Princes &amp; Princesses!"/>
    <n v="1500"/>
    <n v="2"/>
    <x v="2"/>
    <x v="0"/>
    <s v="USD"/>
    <n v="1424229991"/>
    <n v="1421637991"/>
    <b v="0"/>
    <n v="2"/>
    <b v="0"/>
    <s v="photography/people"/>
    <n v="0.13333333333333333"/>
    <n v="1"/>
    <x v="8"/>
    <x v="31"/>
    <x v="1992"/>
    <d v="2015-02-18T03:26:31"/>
  </r>
  <r>
    <n v="1993"/>
    <x v="1993"/>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x v="1994"/>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x v="1995"/>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x v="1996"/>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x v="1997"/>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x v="1999"/>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x v="2000"/>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x v="2010"/>
    <s v="Weighitz are miniature smart scales designed to weigh anything in the home."/>
    <n v="30000"/>
    <n v="96015.9"/>
    <x v="0"/>
    <x v="0"/>
    <s v="USD"/>
    <n v="1471564491"/>
    <n v="1468972491"/>
    <b v="1"/>
    <n v="1737"/>
    <b v="1"/>
    <s v="technology/hardware"/>
    <n v="320.05299999999994"/>
    <n v="55.276856649395505"/>
    <x v="2"/>
    <x v="30"/>
    <x v="2010"/>
    <d v="2016-08-18T23:54:51"/>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x v="2016"/>
    <s v="A smart, compact power supply designed to power anything, anywhere"/>
    <n v="10000"/>
    <n v="92154.22"/>
    <x v="0"/>
    <x v="0"/>
    <s v="USD"/>
    <n v="1362863299"/>
    <n v="1360271299"/>
    <b v="1"/>
    <n v="479"/>
    <b v="1"/>
    <s v="technology/hardware"/>
    <n v="921.54219999999998"/>
    <n v="192.38876826722338"/>
    <x v="2"/>
    <x v="30"/>
    <x v="2016"/>
    <d v="2013-03-09T21:08:19"/>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x v="2026"/>
    <s v="MIDI Sprout enables plants to play synthesizers in real time."/>
    <n v="25000"/>
    <n v="33370.769999999997"/>
    <x v="0"/>
    <x v="0"/>
    <s v="USD"/>
    <n v="1398052740"/>
    <n v="1394127585"/>
    <b v="1"/>
    <n v="454"/>
    <b v="1"/>
    <s v="technology/hardware"/>
    <n v="133.48307999999997"/>
    <n v="73.503898678414089"/>
    <x v="2"/>
    <x v="30"/>
    <x v="2026"/>
    <d v="2014-04-21T03:59:0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x v="2028"/>
    <s v="Building an open source Bussard fusion reactor, aka the Polywell."/>
    <n v="3000"/>
    <n v="3785"/>
    <x v="0"/>
    <x v="0"/>
    <s v="USD"/>
    <n v="1268690100"/>
    <n v="1265493806"/>
    <b v="1"/>
    <n v="79"/>
    <b v="1"/>
    <s v="technology/hardware"/>
    <n v="126.16666666666667"/>
    <n v="47.911392405063289"/>
    <x v="2"/>
    <x v="30"/>
    <x v="2028"/>
    <d v="2010-03-15T21:55:00"/>
  </r>
  <r>
    <n v="2029"/>
    <x v="2029"/>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x v="2031"/>
    <s v="With Linkio you can use your smartphone to control every electronic you own- for only $100!"/>
    <n v="50000"/>
    <n v="60175"/>
    <x v="0"/>
    <x v="9"/>
    <s v="EUR"/>
    <n v="1420765200"/>
    <n v="1417506853"/>
    <b v="1"/>
    <n v="508"/>
    <b v="1"/>
    <s v="technology/hardware"/>
    <n v="120.35"/>
    <n v="118.45472440944881"/>
    <x v="2"/>
    <x v="30"/>
    <x v="2031"/>
    <d v="2015-01-09T01:00:0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x v="2039"/>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x v="2040"/>
    <s v="4.29 Billion+ Capacitor Combinations._x000a_No Coding Required."/>
    <n v="3000"/>
    <n v="7445.14"/>
    <x v="0"/>
    <x v="0"/>
    <s v="USD"/>
    <n v="1384557303"/>
    <n v="1383257703"/>
    <b v="1"/>
    <n v="271"/>
    <b v="1"/>
    <s v="technology/hardware"/>
    <n v="248.17133333333334"/>
    <n v="27.472841328413285"/>
    <x v="2"/>
    <x v="30"/>
    <x v="2040"/>
    <d v="2013-11-15T23:15:03"/>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x v="2042"/>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x v="2049"/>
    <s v="Keyless. Alarm secured. GPS tracking."/>
    <n v="50000"/>
    <n v="60095.35"/>
    <x v="0"/>
    <x v="1"/>
    <s v="GBP"/>
    <n v="1386025140"/>
    <n v="1382963963"/>
    <b v="0"/>
    <n v="742"/>
    <b v="1"/>
    <s v="technology/hardware"/>
    <n v="120.19070000000001"/>
    <n v="80.991037735849048"/>
    <x v="2"/>
    <x v="30"/>
    <x v="2049"/>
    <d v="2013-12-02T22:59:0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x v="2058"/>
    <s v="Making using the serial terminal on the Raspberry Pi as easy as Pi!"/>
    <n v="2560"/>
    <n v="4308"/>
    <x v="0"/>
    <x v="1"/>
    <s v="GBP"/>
    <n v="1425326400"/>
    <n v="1421916830"/>
    <b v="0"/>
    <n v="410"/>
    <b v="1"/>
    <s v="technology/hardware"/>
    <n v="168.28125"/>
    <n v="10.507317073170732"/>
    <x v="2"/>
    <x v="30"/>
    <x v="2058"/>
    <d v="2015-03-02T20:00:0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x v="2063"/>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x v="2066"/>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x v="2067"/>
    <s v="The next generation of premium quality LED lighting. Extreme power efficiency in a small package."/>
    <n v="495"/>
    <n v="628"/>
    <x v="0"/>
    <x v="1"/>
    <s v="GBP"/>
    <n v="1432499376"/>
    <n v="1429648176"/>
    <b v="0"/>
    <n v="10"/>
    <b v="1"/>
    <s v="technology/hardware"/>
    <n v="126.86868686868686"/>
    <n v="62.8"/>
    <x v="2"/>
    <x v="30"/>
    <x v="2067"/>
    <d v="2015-05-24T20:29:36"/>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x v="2074"/>
    <s v="Creating PC gaming controllers to bring your gaming experience to a new level."/>
    <n v="600"/>
    <n v="615"/>
    <x v="0"/>
    <x v="0"/>
    <s v="USD"/>
    <n v="1462564182"/>
    <n v="1459972182"/>
    <b v="0"/>
    <n v="3"/>
    <b v="1"/>
    <s v="technology/hardware"/>
    <n v="102.49999999999999"/>
    <n v="205"/>
    <x v="2"/>
    <x v="30"/>
    <x v="2074"/>
    <d v="2016-05-06T19:49:42"/>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x v="2076"/>
    <s v="Wireless earbuds filled with sound, yet so small they are almost invisible!"/>
    <n v="179000"/>
    <n v="972594.99"/>
    <x v="0"/>
    <x v="1"/>
    <s v="GBP"/>
    <n v="1406149689"/>
    <n v="1402693689"/>
    <b v="0"/>
    <n v="8359"/>
    <b v="1"/>
    <s v="technology/hardware"/>
    <n v="543.349156424581"/>
    <n v="116.35303146309367"/>
    <x v="2"/>
    <x v="30"/>
    <x v="2076"/>
    <d v="2014-07-23T21:08:09"/>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x v="2080"/>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x v="2086"/>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x v="2089"/>
    <s v="Little Moses is trying to record their first EP, and we can't do it without your help!"/>
    <n v="2500"/>
    <n v="3010.01"/>
    <x v="0"/>
    <x v="0"/>
    <s v="USD"/>
    <n v="1375408194"/>
    <n v="1372384194"/>
    <b v="0"/>
    <n v="62"/>
    <b v="1"/>
    <s v="music/indie rock"/>
    <n v="120.4004"/>
    <n v="48.54854838709678"/>
    <x v="4"/>
    <x v="14"/>
    <x v="2089"/>
    <d v="2013-08-02T01:49:5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x v="2099"/>
    <s v="Our tour van died, we need help!"/>
    <n v="3000"/>
    <n v="3971"/>
    <x v="0"/>
    <x v="0"/>
    <s v="USD"/>
    <n v="1435808400"/>
    <n v="1434650084"/>
    <b v="0"/>
    <n v="63"/>
    <b v="1"/>
    <s v="music/indie rock"/>
    <n v="132.36666666666667"/>
    <n v="63.031746031746032"/>
    <x v="4"/>
    <x v="14"/>
    <x v="2099"/>
    <d v="2015-07-02T03:40:00"/>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x v="2102"/>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x v="2103"/>
    <s v="Indie rocker, Matthew Moon, has something to share with you..."/>
    <n v="7777"/>
    <n v="11364"/>
    <x v="0"/>
    <x v="0"/>
    <s v="USD"/>
    <n v="1352488027"/>
    <n v="1349892427"/>
    <b v="0"/>
    <n v="115"/>
    <b v="1"/>
    <s v="music/indie rock"/>
    <n v="146.12318374694613"/>
    <n v="98.817391304347822"/>
    <x v="4"/>
    <x v="14"/>
    <x v="2103"/>
    <d v="2012-11-09T19:07:07"/>
  </r>
  <r>
    <n v="2104"/>
    <x v="2104"/>
    <s v="In the Raw is Seattle's the Ink &amp; the Echo's debut album.  It is honest, compelling, and speaks of raw human emotion."/>
    <n v="800"/>
    <n v="1036"/>
    <x v="0"/>
    <x v="0"/>
    <s v="USD"/>
    <n v="1369958400"/>
    <n v="1367286434"/>
    <b v="0"/>
    <n v="37"/>
    <b v="1"/>
    <s v="music/indie rock"/>
    <n v="129.5"/>
    <n v="28"/>
    <x v="4"/>
    <x v="14"/>
    <x v="2104"/>
    <d v="2013-05-31T00:00:00"/>
  </r>
  <r>
    <n v="2105"/>
    <x v="2105"/>
    <s v="Help Layla the Wolf fund the printing and releasing of our first E.P. Release called &quot;Sugar&quot;."/>
    <n v="2000"/>
    <n v="5080"/>
    <x v="0"/>
    <x v="0"/>
    <s v="USD"/>
    <n v="1416542400"/>
    <n v="1415472953"/>
    <b v="0"/>
    <n v="99"/>
    <b v="1"/>
    <s v="music/indie rock"/>
    <n v="254"/>
    <n v="51.313131313131315"/>
    <x v="4"/>
    <x v="14"/>
    <x v="2105"/>
    <d v="2014-11-21T04:00:00"/>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x v="2109"/>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x v="2110"/>
    <s v="Brent Brown's breakout new album! Requires help from the record label... You!"/>
    <n v="2000"/>
    <n v="2007"/>
    <x v="0"/>
    <x v="0"/>
    <s v="USD"/>
    <n v="1401253140"/>
    <n v="1398873969"/>
    <b v="0"/>
    <n v="38"/>
    <b v="1"/>
    <s v="music/indie rock"/>
    <n v="100.35000000000001"/>
    <n v="52.815789473684212"/>
    <x v="4"/>
    <x v="14"/>
    <x v="2110"/>
    <d v="2014-05-28T04:59:00"/>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x v="2112"/>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x v="2113"/>
    <s v="Help us fund our second full-length album Honeycomb!"/>
    <n v="7000"/>
    <n v="7340"/>
    <x v="0"/>
    <x v="0"/>
    <s v="USD"/>
    <n v="1411505176"/>
    <n v="1408481176"/>
    <b v="0"/>
    <n v="107"/>
    <b v="1"/>
    <s v="music/indie rock"/>
    <n v="104.85714285714285"/>
    <n v="68.598130841121488"/>
    <x v="4"/>
    <x v="14"/>
    <x v="2113"/>
    <d v="2014-09-23T20:46:16"/>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x v="2118"/>
    <s v="PORCHES.  and Documentarians tour from New York to San Francisco and back."/>
    <n v="1000"/>
    <n v="1346.11"/>
    <x v="0"/>
    <x v="0"/>
    <s v="USD"/>
    <n v="1311538136"/>
    <n v="1308946136"/>
    <b v="0"/>
    <n v="17"/>
    <b v="1"/>
    <s v="music/indie rock"/>
    <n v="134.61099999999999"/>
    <n v="79.182941176470578"/>
    <x v="4"/>
    <x v="14"/>
    <x v="2118"/>
    <d v="2011-07-24T20:08:56"/>
  </r>
  <r>
    <n v="2119"/>
    <x v="2119"/>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x v="2120"/>
    <s v="&lt;3_x000a_Coming in from outer space. Help Hearty Har record their 1st album!!"/>
    <n v="8000"/>
    <n v="8070.43"/>
    <x v="0"/>
    <x v="0"/>
    <s v="USD"/>
    <n v="1388617736"/>
    <n v="1384384136"/>
    <b v="0"/>
    <n v="69"/>
    <b v="1"/>
    <s v="music/indie rock"/>
    <n v="100.880375"/>
    <n v="116.96275362318841"/>
    <x v="4"/>
    <x v="14"/>
    <x v="2120"/>
    <d v="2014-01-01T23:08:56"/>
  </r>
  <r>
    <n v="2121"/>
    <x v="2121"/>
    <s v="Join us on an epic journey to discover a millennia old secret which will change the world forever."/>
    <n v="50000"/>
    <n v="284"/>
    <x v="2"/>
    <x v="16"/>
    <s v="CHF"/>
    <n v="1484156948"/>
    <n v="1481564948"/>
    <b v="0"/>
    <n v="10"/>
    <b v="0"/>
    <s v="games/video games"/>
    <n v="0.56800000000000006"/>
    <n v="28.4"/>
    <x v="6"/>
    <x v="17"/>
    <x v="2121"/>
    <d v="2017-01-11T17:49:08"/>
  </r>
  <r>
    <n v="2122"/>
    <x v="2122"/>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x v="2125"/>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x v="2126"/>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x v="2127"/>
    <s v="Three Monkeys is an audio adventure game for PC."/>
    <n v="28000"/>
    <n v="8076"/>
    <x v="2"/>
    <x v="1"/>
    <s v="GBP"/>
    <n v="1426158463"/>
    <n v="1423570063"/>
    <b v="0"/>
    <n v="236"/>
    <b v="0"/>
    <s v="games/video games"/>
    <n v="28.842857142857142"/>
    <n v="34.220338983050844"/>
    <x v="6"/>
    <x v="17"/>
    <x v="2127"/>
    <d v="2015-03-12T11:07:43"/>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x v="2130"/>
    <s v="You are the hero tasked to save your home from the villainous Sanword."/>
    <n v="42000"/>
    <n v="85"/>
    <x v="2"/>
    <x v="0"/>
    <s v="USD"/>
    <n v="1408154663"/>
    <n v="1405130663"/>
    <b v="0"/>
    <n v="4"/>
    <b v="0"/>
    <s v="games/video games"/>
    <n v="0.20238095238095236"/>
    <n v="21.25"/>
    <x v="6"/>
    <x v="17"/>
    <x v="2130"/>
    <d v="2014-08-16T02:04:23"/>
  </r>
  <r>
    <n v="2131"/>
    <x v="2131"/>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x v="2138"/>
    <s v="A game with a mixture of a few genres from RPG, Simulation and to adventure elements."/>
    <n v="1000"/>
    <n v="128"/>
    <x v="2"/>
    <x v="1"/>
    <s v="GBP"/>
    <n v="1383959939"/>
    <n v="1381364339"/>
    <b v="0"/>
    <n v="12"/>
    <b v="0"/>
    <s v="games/video games"/>
    <n v="12.8"/>
    <n v="10.666666666666666"/>
    <x v="6"/>
    <x v="17"/>
    <x v="2138"/>
    <d v="2013-11-09T01:18:59"/>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x v="2141"/>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x v="2143"/>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x v="2144"/>
    <s v="A thousand community-built sandbox games (and more!) with a fully-customizable game engine."/>
    <n v="35500"/>
    <n v="607"/>
    <x v="2"/>
    <x v="0"/>
    <s v="USD"/>
    <n v="1379164040"/>
    <n v="1376399240"/>
    <b v="0"/>
    <n v="24"/>
    <b v="0"/>
    <s v="games/video games"/>
    <n v="1.7098591549295776"/>
    <n v="25.291666666666668"/>
    <x v="6"/>
    <x v="17"/>
    <x v="2144"/>
    <d v="2013-09-14T13:07:20"/>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x v="2146"/>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x v="2147"/>
    <s v="A Point and Click Adventure on Steroids."/>
    <n v="390000"/>
    <n v="2716"/>
    <x v="2"/>
    <x v="0"/>
    <s v="USD"/>
    <n v="1416125148"/>
    <n v="1413356748"/>
    <b v="0"/>
    <n v="55"/>
    <b v="0"/>
    <s v="games/video games"/>
    <n v="0.69641025641025645"/>
    <n v="49.381818181818183"/>
    <x v="6"/>
    <x v="17"/>
    <x v="2147"/>
    <d v="2014-11-16T08:05:48"/>
  </r>
  <r>
    <n v="2148"/>
    <x v="2148"/>
    <s v="zomblock's is a online zombie survival game where you can craft new weapons,find food and water to keep yourself alive."/>
    <n v="100"/>
    <n v="2"/>
    <x v="2"/>
    <x v="1"/>
    <s v="GBP"/>
    <n v="1427992582"/>
    <n v="1425404182"/>
    <b v="0"/>
    <n v="2"/>
    <b v="0"/>
    <s v="games/video games"/>
    <n v="2"/>
    <n v="1"/>
    <x v="6"/>
    <x v="17"/>
    <x v="2148"/>
    <d v="2015-04-02T16:36:22"/>
  </r>
  <r>
    <n v="2149"/>
    <x v="2149"/>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x v="2150"/>
    <s v="A pixel styled open world detective game."/>
    <n v="50000"/>
    <n v="405"/>
    <x v="2"/>
    <x v="10"/>
    <s v="NOK"/>
    <n v="1468392599"/>
    <n v="1465800599"/>
    <b v="0"/>
    <n v="4"/>
    <b v="0"/>
    <s v="games/video games"/>
    <n v="0.80999999999999994"/>
    <n v="101.25"/>
    <x v="6"/>
    <x v="17"/>
    <x v="2150"/>
    <d v="2016-07-13T06:49:59"/>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x v="2154"/>
    <s v="A Real Time Strategy game based on Greek mythology in a fictional world."/>
    <n v="250"/>
    <n v="2"/>
    <x v="2"/>
    <x v="0"/>
    <s v="USD"/>
    <n v="1390921827"/>
    <n v="1389193827"/>
    <b v="0"/>
    <n v="2"/>
    <b v="0"/>
    <s v="games/video games"/>
    <n v="0.8"/>
    <n v="1"/>
    <x v="6"/>
    <x v="17"/>
    <x v="2154"/>
    <d v="2014-01-28T15:10:27"/>
  </r>
  <r>
    <n v="2155"/>
    <x v="2155"/>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x v="2156"/>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x v="2157"/>
    <s v="Gamers and 90's fans unite in this small tale of epic proportions!"/>
    <n v="75000"/>
    <n v="21144"/>
    <x v="2"/>
    <x v="0"/>
    <s v="USD"/>
    <n v="1482479940"/>
    <n v="1479684783"/>
    <b v="0"/>
    <n v="57"/>
    <b v="0"/>
    <s v="games/video games"/>
    <n v="28.192"/>
    <n v="370.94736842105266"/>
    <x v="6"/>
    <x v="17"/>
    <x v="2157"/>
    <d v="2016-12-23T07:59:00"/>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x v="2160"/>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x v="2161"/>
    <s v="We're trying to fund hard copies of our debut album!"/>
    <n v="400"/>
    <n v="463"/>
    <x v="0"/>
    <x v="0"/>
    <s v="USD"/>
    <n v="1443040059"/>
    <n v="1440448059"/>
    <b v="0"/>
    <n v="13"/>
    <b v="1"/>
    <s v="music/rock"/>
    <n v="115.75"/>
    <n v="35.615384615384613"/>
    <x v="4"/>
    <x v="11"/>
    <x v="2161"/>
    <d v="2015-09-23T20:27:39"/>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x v="2164"/>
    <s v="South Florida roots country/rock outfit's long awaited debut record"/>
    <n v="5500"/>
    <n v="5645"/>
    <x v="0"/>
    <x v="0"/>
    <s v="USD"/>
    <n v="1466827140"/>
    <n v="1464196414"/>
    <b v="0"/>
    <n v="83"/>
    <b v="1"/>
    <s v="music/rock"/>
    <n v="102.63636363636364"/>
    <n v="68.01204819277109"/>
    <x v="4"/>
    <x v="11"/>
    <x v="2164"/>
    <d v="2016-06-25T03:59:00"/>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x v="2166"/>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x v="2167"/>
    <s v="We need YOUR HELP to take one more step to this make release sound amazing!"/>
    <n v="150"/>
    <n v="180"/>
    <x v="0"/>
    <x v="0"/>
    <s v="USD"/>
    <n v="1347672937"/>
    <n v="1346463337"/>
    <b v="0"/>
    <n v="8"/>
    <b v="1"/>
    <s v="music/rock"/>
    <n v="120"/>
    <n v="22.5"/>
    <x v="4"/>
    <x v="11"/>
    <x v="2167"/>
    <d v="2012-09-15T01:35:37"/>
  </r>
  <r>
    <n v="2168"/>
    <x v="2168"/>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x v="2170"/>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x v="2171"/>
    <s v="Like records? We do, too! Help this Los Angeles based rock 'n' roll band get their new album out on vinyl!"/>
    <n v="4000"/>
    <n v="4243"/>
    <x v="0"/>
    <x v="0"/>
    <s v="USD"/>
    <n v="1434949200"/>
    <n v="1431903495"/>
    <b v="0"/>
    <n v="47"/>
    <b v="1"/>
    <s v="music/rock"/>
    <n v="106.075"/>
    <n v="90.276595744680847"/>
    <x v="4"/>
    <x v="11"/>
    <x v="2171"/>
    <d v="2015-06-22T05:00:00"/>
  </r>
  <r>
    <n v="2172"/>
    <x v="2172"/>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x v="2174"/>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x v="2176"/>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x v="2177"/>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x v="2179"/>
    <s v="Woodhouse is making an EP!  If you are a fan of whiskey and loud guitars, contribute to the cause!"/>
    <n v="1000"/>
    <n v="1614"/>
    <x v="0"/>
    <x v="0"/>
    <s v="USD"/>
    <n v="1428725192"/>
    <n v="1426133192"/>
    <b v="0"/>
    <n v="21"/>
    <b v="1"/>
    <s v="music/rock"/>
    <n v="161.4"/>
    <n v="76.857142857142861"/>
    <x v="4"/>
    <x v="11"/>
    <x v="2179"/>
    <d v="2015-04-11T04:06:32"/>
  </r>
  <r>
    <n v="2180"/>
    <x v="2180"/>
    <s v="Help fund the new record by independent alternative rockers FOUR STAR MARY &quot;PIECES&quot;"/>
    <n v="5000"/>
    <n v="5359.21"/>
    <x v="0"/>
    <x v="0"/>
    <s v="USD"/>
    <n v="1447434268"/>
    <n v="1443801868"/>
    <b v="0"/>
    <n v="78"/>
    <b v="1"/>
    <s v="music/rock"/>
    <n v="107.18419999999999"/>
    <n v="68.707820512820518"/>
    <x v="4"/>
    <x v="11"/>
    <x v="2180"/>
    <d v="2015-11-13T17:04:28"/>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x v="2182"/>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x v="2186"/>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x v="2189"/>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x v="2195"/>
    <s v="A gritty, noir tabletop RPG with a fast-paced combo-based battle system."/>
    <n v="4600"/>
    <n v="5535"/>
    <x v="0"/>
    <x v="0"/>
    <s v="USD"/>
    <n v="1439317900"/>
    <n v="1436725900"/>
    <b v="0"/>
    <n v="115"/>
    <b v="1"/>
    <s v="games/tabletop games"/>
    <n v="120.32608695652173"/>
    <n v="48.130434782608695"/>
    <x v="6"/>
    <x v="32"/>
    <x v="2195"/>
    <d v="2015-08-11T18:31:40"/>
  </r>
  <r>
    <n v="2196"/>
    <x v="2196"/>
    <s v="Race your friends in style with this classic Grand Prix game."/>
    <n v="14000"/>
    <n v="15937"/>
    <x v="0"/>
    <x v="0"/>
    <s v="USD"/>
    <n v="1480662000"/>
    <n v="1478000502"/>
    <b v="0"/>
    <n v="234"/>
    <b v="1"/>
    <s v="games/tabletop games"/>
    <n v="113.83571428571429"/>
    <n v="68.106837606837601"/>
    <x v="6"/>
    <x v="32"/>
    <x v="2196"/>
    <d v="2016-12-02T07:00:00"/>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x v="2199"/>
    <s v="A new strategic board game designed to flip out your opponent."/>
    <n v="9000"/>
    <n v="13228"/>
    <x v="0"/>
    <x v="17"/>
    <s v="EUR"/>
    <n v="1444903198"/>
    <n v="1442311198"/>
    <b v="1"/>
    <n v="251"/>
    <b v="1"/>
    <s v="games/tabletop games"/>
    <n v="146.97777777777779"/>
    <n v="52.701195219123505"/>
    <x v="6"/>
    <x v="32"/>
    <x v="2199"/>
    <d v="2015-10-15T09:59:58"/>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x v="2202"/>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x v="2209"/>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x v="2215"/>
    <s v="Ambient Electro Grind-fest!"/>
    <n v="550"/>
    <n v="860"/>
    <x v="0"/>
    <x v="0"/>
    <s v="USD"/>
    <n v="1331621940"/>
    <n v="1329671572"/>
    <b v="0"/>
    <n v="33"/>
    <b v="1"/>
    <s v="music/electronic music"/>
    <n v="156.36363636363637"/>
    <n v="26.060606060606062"/>
    <x v="4"/>
    <x v="15"/>
    <x v="2215"/>
    <d v="2012-03-13T06:59:00"/>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x v="2235"/>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x v="2238"/>
    <s v="28mm Fantasy Miniature Range in leadfree white metal: Orcs, wolves and more."/>
    <n v="4000"/>
    <n v="5496"/>
    <x v="0"/>
    <x v="12"/>
    <s v="EUR"/>
    <n v="1489157716"/>
    <n v="1486565716"/>
    <b v="0"/>
    <n v="79"/>
    <b v="1"/>
    <s v="games/tabletop games"/>
    <n v="137.4"/>
    <n v="69.569620253164558"/>
    <x v="6"/>
    <x v="32"/>
    <x v="2238"/>
    <d v="2017-03-10T14:55:16"/>
  </r>
  <r>
    <n v="2239"/>
    <x v="2239"/>
    <s v="Next stretch goal unlocks at $33,000 and/or 500 backers unlocks 2 bonus stretch goals."/>
    <n v="25000"/>
    <n v="32006.67"/>
    <x v="0"/>
    <x v="0"/>
    <s v="USD"/>
    <n v="1385870520"/>
    <n v="1382742014"/>
    <b v="0"/>
    <n v="426"/>
    <b v="1"/>
    <s v="games/tabletop games"/>
    <n v="128.02668"/>
    <n v="75.133028169014082"/>
    <x v="6"/>
    <x v="32"/>
    <x v="2239"/>
    <d v="2013-12-01T04:02:00"/>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x v="2242"/>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x v="2247"/>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x v="2249"/>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x v="2254"/>
    <s v="A dexterity microgame by father/daughter team, Jason and Claire Kotarski. Make 100 project."/>
    <n v="500"/>
    <n v="2299"/>
    <x v="0"/>
    <x v="0"/>
    <s v="USD"/>
    <n v="1485271968"/>
    <n v="1484667168"/>
    <b v="0"/>
    <n v="197"/>
    <b v="1"/>
    <s v="games/tabletop games"/>
    <n v="459.8"/>
    <n v="11.67005076142132"/>
    <x v="6"/>
    <x v="32"/>
    <x v="2254"/>
    <d v="2017-01-24T15:32:48"/>
  </r>
  <r>
    <n v="2255"/>
    <x v="2255"/>
    <s v="This is the second set of 5 expansions for our route-building game, Jet Set!"/>
    <n v="3950"/>
    <n v="11323"/>
    <x v="0"/>
    <x v="0"/>
    <s v="USD"/>
    <n v="1462661451"/>
    <n v="1460069451"/>
    <b v="0"/>
    <n v="271"/>
    <b v="1"/>
    <s v="games/tabletop games"/>
    <n v="286.65822784810126"/>
    <n v="41.782287822878232"/>
    <x v="6"/>
    <x v="32"/>
    <x v="2255"/>
    <d v="2016-05-07T22:50:51"/>
  </r>
  <r>
    <n v="2256"/>
    <x v="2256"/>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x v="2258"/>
    <s v="A Dungeon World campaign setting that takes place after the end of the worlds."/>
    <n v="2200"/>
    <n v="3223"/>
    <x v="0"/>
    <x v="0"/>
    <s v="USD"/>
    <n v="1434045687"/>
    <n v="1431453687"/>
    <b v="0"/>
    <n v="205"/>
    <b v="1"/>
    <s v="games/tabletop games"/>
    <n v="146.5"/>
    <n v="15.721951219512196"/>
    <x v="6"/>
    <x v="32"/>
    <x v="2258"/>
    <d v="2015-06-11T18:01:27"/>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x v="2262"/>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x v="2266"/>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x v="2269"/>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x v="2278"/>
    <s v="Dice forged from stone one by one entirely by hand for demanding Gamers and Collectors."/>
    <n v="2000"/>
    <n v="5414"/>
    <x v="0"/>
    <x v="13"/>
    <s v="EUR"/>
    <n v="1451861940"/>
    <n v="1448902867"/>
    <b v="0"/>
    <n v="102"/>
    <b v="1"/>
    <s v="games/tabletop games"/>
    <n v="270.7"/>
    <n v="53.078431372549019"/>
    <x v="6"/>
    <x v="32"/>
    <x v="2278"/>
    <d v="2016-01-03T22:59:00"/>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x v="2281"/>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x v="2282"/>
    <s v="Sage King is recording his debut album and wants YOU to be a part of the creation process"/>
    <n v="750"/>
    <n v="1390"/>
    <x v="0"/>
    <x v="0"/>
    <s v="USD"/>
    <n v="1452744686"/>
    <n v="1447560686"/>
    <b v="0"/>
    <n v="12"/>
    <b v="1"/>
    <s v="music/rock"/>
    <n v="185.33333333333331"/>
    <n v="115.83333333333333"/>
    <x v="4"/>
    <x v="11"/>
    <x v="2282"/>
    <d v="2016-01-14T04:11:26"/>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x v="2284"/>
    <s v="The Vinyl Skyway reunite to make a third album. "/>
    <n v="6000"/>
    <n v="6373.27"/>
    <x v="0"/>
    <x v="0"/>
    <s v="USD"/>
    <n v="1299902400"/>
    <n v="1297451245"/>
    <b v="0"/>
    <n v="59"/>
    <b v="1"/>
    <s v="music/rock"/>
    <n v="106.22116666666668"/>
    <n v="108.02152542372882"/>
    <x v="4"/>
    <x v="11"/>
    <x v="2284"/>
    <d v="2011-03-12T04:00:00"/>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x v="2288"/>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x v="2289"/>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x v="2291"/>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x v="2293"/>
    <s v="Donate here to be a part of the upcoming album. Every little bit helps!"/>
    <n v="850"/>
    <n v="920"/>
    <x v="0"/>
    <x v="0"/>
    <s v="USD"/>
    <n v="1348545540"/>
    <n v="1346345999"/>
    <b v="0"/>
    <n v="27"/>
    <b v="1"/>
    <s v="music/rock"/>
    <n v="108.23529411764706"/>
    <n v="34.074074074074076"/>
    <x v="4"/>
    <x v="11"/>
    <x v="2293"/>
    <d v="2012-09-25T03:59:00"/>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x v="2296"/>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x v="2297"/>
    <s v="New Jersey Alternative Rock band COCO needs YOUR help self-releasing debut EP!"/>
    <n v="1000"/>
    <n v="1006"/>
    <x v="0"/>
    <x v="0"/>
    <s v="USD"/>
    <n v="1331697540"/>
    <n v="1328749249"/>
    <b v="0"/>
    <n v="19"/>
    <b v="1"/>
    <s v="music/rock"/>
    <n v="100.6"/>
    <n v="52.94736842105263"/>
    <x v="4"/>
    <x v="11"/>
    <x v="2297"/>
    <d v="2012-03-14T03:59:00"/>
  </r>
  <r>
    <n v="2298"/>
    <x v="2298"/>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x v="2299"/>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x v="2300"/>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x v="2301"/>
    <s v="We are America's first trock band, and we're ready to bring you our first album!"/>
    <n v="5000"/>
    <n v="6680.22"/>
    <x v="0"/>
    <x v="0"/>
    <s v="USD"/>
    <n v="1371785496"/>
    <n v="1369193496"/>
    <b v="1"/>
    <n v="211"/>
    <b v="1"/>
    <s v="music/indie rock"/>
    <n v="133.6044"/>
    <n v="31.659810426540286"/>
    <x v="4"/>
    <x v="14"/>
    <x v="2301"/>
    <d v="2013-06-21T03:31:36"/>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x v="2309"/>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x v="2312"/>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x v="2313"/>
    <s v="A Sunny Day in Glasgow are recording a new album and we need your help!"/>
    <n v="5000"/>
    <n v="8792.02"/>
    <x v="0"/>
    <x v="0"/>
    <s v="USD"/>
    <n v="1336086026"/>
    <n v="1333494026"/>
    <b v="1"/>
    <n v="157"/>
    <b v="1"/>
    <s v="music/indie rock"/>
    <n v="175.84040000000002"/>
    <n v="56.000127388535034"/>
    <x v="4"/>
    <x v="14"/>
    <x v="2313"/>
    <d v="2012-05-03T23:00:26"/>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x v="2315"/>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x v="2317"/>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x v="2322"/>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x v="2323"/>
    <s v="You can never go wrong with a Beef Stick, great taste with no fillers and can easily goes with you everywhere."/>
    <n v="250"/>
    <n v="120"/>
    <x v="3"/>
    <x v="0"/>
    <s v="USD"/>
    <n v="1490033247"/>
    <n v="1489428447"/>
    <b v="0"/>
    <n v="4"/>
    <b v="0"/>
    <s v="food/small batch"/>
    <n v="48"/>
    <n v="30"/>
    <x v="7"/>
    <x v="33"/>
    <x v="2323"/>
    <d v="2017-03-20T18:07:27"/>
  </r>
  <r>
    <n v="2324"/>
    <x v="2324"/>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x v="2326"/>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x v="2327"/>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x v="2331"/>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x v="2334"/>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x v="2337"/>
    <s v="We make small batch, locally sourced bitters and shrubs for cocktails and cooking."/>
    <n v="12000"/>
    <n v="13279"/>
    <x v="0"/>
    <x v="0"/>
    <s v="USD"/>
    <n v="1403796143"/>
    <n v="1401204143"/>
    <b v="1"/>
    <n v="179"/>
    <b v="1"/>
    <s v="food/small batch"/>
    <n v="110.65833333333333"/>
    <n v="74.184357541899445"/>
    <x v="7"/>
    <x v="33"/>
    <x v="2337"/>
    <d v="2014-06-26T15:22:2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x v="2341"/>
    <s v="This website will serve as an interface to change lives and have a community routing for your success!"/>
    <n v="5000"/>
    <n v="0"/>
    <x v="1"/>
    <x v="0"/>
    <s v="USD"/>
    <n v="1436729504"/>
    <n v="1434137504"/>
    <b v="0"/>
    <n v="0"/>
    <b v="0"/>
    <s v="technology/web"/>
    <n v="0"/>
    <e v="#DIV/0!"/>
    <x v="2"/>
    <x v="7"/>
    <x v="2341"/>
    <d v="2015-07-12T19:31:44"/>
  </r>
  <r>
    <n v="2342"/>
    <x v="2342"/>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x v="2343"/>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x v="2344"/>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x v="2345"/>
    <s v="My team and I are creating a social media website for pet lovers across the world! Fashion, animal shows, adoptions, and more."/>
    <n v="3000"/>
    <n v="0"/>
    <x v="1"/>
    <x v="0"/>
    <s v="USD"/>
    <n v="1427845140"/>
    <n v="1424822556"/>
    <b v="0"/>
    <n v="0"/>
    <b v="0"/>
    <s v="technology/web"/>
    <n v="0"/>
    <e v="#DIV/0!"/>
    <x v="2"/>
    <x v="7"/>
    <x v="2345"/>
    <d v="2015-03-31T23:39:00"/>
  </r>
  <r>
    <n v="2346"/>
    <x v="2346"/>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x v="2347"/>
    <s v="Back this project and get access to a course about building COMPLETE web applications without coding."/>
    <n v="1000"/>
    <n v="15"/>
    <x v="1"/>
    <x v="0"/>
    <s v="USD"/>
    <n v="1472135676"/>
    <n v="1469543676"/>
    <b v="0"/>
    <n v="1"/>
    <b v="0"/>
    <s v="technology/web"/>
    <n v="1.5"/>
    <n v="15"/>
    <x v="2"/>
    <x v="7"/>
    <x v="2347"/>
    <d v="2016-08-25T14:34:36"/>
  </r>
  <r>
    <n v="2348"/>
    <x v="2348"/>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x v="2349"/>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x v="2350"/>
    <s v="HoxWi are the future for real time interaction with on-line customers via chat or video conference."/>
    <n v="50000"/>
    <n v="0"/>
    <x v="1"/>
    <x v="17"/>
    <s v="EUR"/>
    <n v="1483474370"/>
    <n v="1480882370"/>
    <b v="0"/>
    <n v="0"/>
    <b v="0"/>
    <s v="technology/web"/>
    <n v="0"/>
    <e v="#DIV/0!"/>
    <x v="2"/>
    <x v="7"/>
    <x v="2350"/>
    <d v="2017-01-03T20:12:50"/>
  </r>
  <r>
    <n v="2351"/>
    <x v="2351"/>
    <s v="Donate $30 or more and receive a free selfie stick."/>
    <n v="18900"/>
    <n v="108"/>
    <x v="1"/>
    <x v="4"/>
    <s v="NZD"/>
    <n v="1430360739"/>
    <n v="1427768739"/>
    <b v="0"/>
    <n v="7"/>
    <b v="0"/>
    <s v="technology/web"/>
    <n v="0.5714285714285714"/>
    <n v="15.428571428571429"/>
    <x v="2"/>
    <x v="7"/>
    <x v="2351"/>
    <d v="2015-04-30T02:25:39"/>
  </r>
  <r>
    <n v="2352"/>
    <x v="2352"/>
    <s v="It is the mission of the Seekerâ€™s School of Thought and Philosophy to provide a safe and nurturing environment for all."/>
    <n v="2000"/>
    <n v="0"/>
    <x v="1"/>
    <x v="0"/>
    <s v="USD"/>
    <n v="1433603552"/>
    <n v="1428419552"/>
    <b v="0"/>
    <n v="0"/>
    <b v="0"/>
    <s v="technology/web"/>
    <n v="0"/>
    <e v="#DIV/0!"/>
    <x v="2"/>
    <x v="7"/>
    <x v="2352"/>
    <d v="2015-06-06T15:12:32"/>
  </r>
  <r>
    <n v="2353"/>
    <x v="2353"/>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x v="2354"/>
    <s v="Almost done with doctorate degree but need funding of $35,000 to complete research of project."/>
    <n v="35000"/>
    <n v="25"/>
    <x v="1"/>
    <x v="0"/>
    <s v="USD"/>
    <n v="1420910460"/>
    <n v="1415726460"/>
    <b v="0"/>
    <n v="1"/>
    <b v="0"/>
    <s v="technology/web"/>
    <n v="7.1428571428571425E-2"/>
    <n v="25"/>
    <x v="2"/>
    <x v="7"/>
    <x v="2354"/>
    <d v="2015-01-10T17:21:00"/>
  </r>
  <r>
    <n v="2355"/>
    <x v="2355"/>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x v="2356"/>
    <s v="HardstyleUnited.com The Global Hardstyle community. Your Hardstyle community."/>
    <n v="10000"/>
    <n v="0"/>
    <x v="1"/>
    <x v="9"/>
    <s v="EUR"/>
    <n v="1433530104"/>
    <n v="1430938104"/>
    <b v="0"/>
    <n v="0"/>
    <b v="0"/>
    <s v="technology/web"/>
    <n v="0"/>
    <e v="#DIV/0!"/>
    <x v="2"/>
    <x v="7"/>
    <x v="2356"/>
    <d v="2015-06-05T18:48:24"/>
  </r>
  <r>
    <n v="2357"/>
    <x v="2357"/>
    <s v="Click For Therapy is a website that was created to connect consumers and therapists across the UK."/>
    <n v="27000"/>
    <n v="0"/>
    <x v="1"/>
    <x v="1"/>
    <s v="GBP"/>
    <n v="1445093578"/>
    <n v="1442501578"/>
    <b v="0"/>
    <n v="0"/>
    <b v="0"/>
    <s v="technology/web"/>
    <n v="0"/>
    <e v="#DIV/0!"/>
    <x v="2"/>
    <x v="7"/>
    <x v="2357"/>
    <d v="2015-10-17T14:52:58"/>
  </r>
  <r>
    <n v="2358"/>
    <x v="2358"/>
    <s v="A website to auction, sell and swap items in the uk without a charge, without excess fees, the next ebay."/>
    <n v="1500"/>
    <n v="0"/>
    <x v="1"/>
    <x v="1"/>
    <s v="GBP"/>
    <n v="1422664740"/>
    <n v="1417818036"/>
    <b v="0"/>
    <n v="0"/>
    <b v="0"/>
    <s v="technology/web"/>
    <n v="0"/>
    <e v="#DIV/0!"/>
    <x v="2"/>
    <x v="7"/>
    <x v="2358"/>
    <d v="2015-01-31T00:39:00"/>
  </r>
  <r>
    <n v="2359"/>
    <x v="2359"/>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x v="2360"/>
    <s v="Welcome to Bee Bay Canada, your commission free microjobs website.  Sell at any price and keep 100% of what you earn!"/>
    <n v="5000"/>
    <n v="2"/>
    <x v="1"/>
    <x v="5"/>
    <s v="CAD"/>
    <n v="1454864280"/>
    <n v="1452272280"/>
    <b v="0"/>
    <n v="1"/>
    <b v="0"/>
    <s v="technology/web"/>
    <n v="0.04"/>
    <n v="2"/>
    <x v="2"/>
    <x v="7"/>
    <x v="2360"/>
    <d v="2016-02-07T16:58:00"/>
  </r>
  <r>
    <n v="2361"/>
    <x v="2361"/>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x v="2362"/>
    <s v="The Columbus Ruby Brigade has brought monthly ruby goodness and camaraderie to all participants."/>
    <n v="420"/>
    <n v="120"/>
    <x v="1"/>
    <x v="0"/>
    <s v="USD"/>
    <n v="1418315470"/>
    <n v="1415723470"/>
    <b v="0"/>
    <n v="2"/>
    <b v="0"/>
    <s v="technology/web"/>
    <n v="28.571428571428569"/>
    <n v="60"/>
    <x v="2"/>
    <x v="7"/>
    <x v="2362"/>
    <d v="2014-12-11T16:31:10"/>
  </r>
  <r>
    <n v="2363"/>
    <x v="2363"/>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x v="2364"/>
    <s v="Making a Minecraft server and Website and I need your help to fund it. Thanks in Advance!"/>
    <n v="128"/>
    <n v="0"/>
    <x v="1"/>
    <x v="0"/>
    <s v="USD"/>
    <n v="1445898356"/>
    <n v="1441146356"/>
    <b v="0"/>
    <n v="0"/>
    <b v="0"/>
    <s v="technology/web"/>
    <n v="0"/>
    <e v="#DIV/0!"/>
    <x v="2"/>
    <x v="7"/>
    <x v="2364"/>
    <d v="2015-10-26T22:25:56"/>
  </r>
  <r>
    <n v="2365"/>
    <x v="2365"/>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x v="2368"/>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x v="2369"/>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x v="2370"/>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x v="2371"/>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x v="2373"/>
    <s v="We want to create a safe marketplace for buying and selling bicycles."/>
    <n v="850000"/>
    <n v="50"/>
    <x v="1"/>
    <x v="11"/>
    <s v="SEK"/>
    <n v="1440863624"/>
    <n v="1438271624"/>
    <b v="0"/>
    <n v="1"/>
    <b v="0"/>
    <s v="technology/web"/>
    <n v="5.8823529411764705E-3"/>
    <n v="50"/>
    <x v="2"/>
    <x v="7"/>
    <x v="2373"/>
    <d v="2015-08-29T15:53:44"/>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x v="2375"/>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x v="2376"/>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x v="2377"/>
    <s v="Fluttify is an Online Video Sharing Platform allowing friends to share their favorite Trending Content with each other."/>
    <n v="2500"/>
    <n v="0"/>
    <x v="1"/>
    <x v="5"/>
    <s v="CAD"/>
    <n v="1480110783"/>
    <n v="1477515183"/>
    <b v="0"/>
    <n v="0"/>
    <b v="0"/>
    <s v="technology/web"/>
    <n v="0"/>
    <e v="#DIV/0!"/>
    <x v="2"/>
    <x v="7"/>
    <x v="2377"/>
    <d v="2016-11-25T21:53:03"/>
  </r>
  <r>
    <n v="2378"/>
    <x v="2378"/>
    <s v="KEEPUP allows you to extend your social circle by introducing you to new people via your friends."/>
    <n v="110000"/>
    <n v="0"/>
    <x v="1"/>
    <x v="0"/>
    <s v="USD"/>
    <n v="1440548330"/>
    <n v="1438042730"/>
    <b v="0"/>
    <n v="0"/>
    <b v="0"/>
    <s v="technology/web"/>
    <n v="0"/>
    <e v="#DIV/0!"/>
    <x v="2"/>
    <x v="7"/>
    <x v="2378"/>
    <d v="2015-08-26T00:18:50"/>
  </r>
  <r>
    <n v="2379"/>
    <x v="2379"/>
    <s v="Selectcooks.com is a community marketplace for people to list, find and hire chefs."/>
    <n v="30000"/>
    <n v="0"/>
    <x v="1"/>
    <x v="0"/>
    <s v="USD"/>
    <n v="1444004616"/>
    <n v="1440116616"/>
    <b v="0"/>
    <n v="0"/>
    <b v="0"/>
    <s v="technology/web"/>
    <n v="0"/>
    <e v="#DIV/0!"/>
    <x v="2"/>
    <x v="7"/>
    <x v="2379"/>
    <d v="2015-10-05T00:23:36"/>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x v="2381"/>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x v="2382"/>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x v="2384"/>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x v="2386"/>
    <s v="Realjobmatch is not just a job search site but a matching site , matching the right jobseekers with the best jobs."/>
    <n v="30000"/>
    <n v="0"/>
    <x v="1"/>
    <x v="5"/>
    <s v="CAD"/>
    <n v="1420920424"/>
    <n v="1415736424"/>
    <b v="0"/>
    <n v="0"/>
    <b v="0"/>
    <s v="technology/web"/>
    <n v="0"/>
    <e v="#DIV/0!"/>
    <x v="2"/>
    <x v="7"/>
    <x v="2386"/>
    <d v="2015-01-10T20:07:04"/>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x v="2389"/>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x v="2390"/>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x v="2391"/>
    <s v="Using the power of internet to help people save hundreds in car repair."/>
    <n v="20000"/>
    <n v="25"/>
    <x v="1"/>
    <x v="0"/>
    <s v="USD"/>
    <n v="1427825044"/>
    <n v="1425236644"/>
    <b v="0"/>
    <n v="1"/>
    <b v="0"/>
    <s v="technology/web"/>
    <n v="0.125"/>
    <n v="25"/>
    <x v="2"/>
    <x v="7"/>
    <x v="2391"/>
    <d v="2015-03-31T18:04:04"/>
  </r>
  <r>
    <n v="2392"/>
    <x v="2392"/>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x v="2393"/>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x v="2394"/>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x v="2395"/>
    <s v="I am making a social website where people can anonymously or openly vent, All walks of life all over the world"/>
    <n v="33000"/>
    <n v="0"/>
    <x v="1"/>
    <x v="0"/>
    <s v="USD"/>
    <n v="1484038620"/>
    <n v="1481597687"/>
    <b v="0"/>
    <n v="0"/>
    <b v="0"/>
    <s v="technology/web"/>
    <n v="0"/>
    <e v="#DIV/0!"/>
    <x v="2"/>
    <x v="7"/>
    <x v="2395"/>
    <d v="2017-01-10T08:57:00"/>
  </r>
  <r>
    <n v="2396"/>
    <x v="2396"/>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x v="2397"/>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x v="2398"/>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x v="2399"/>
    <s v="SheLifts is going to be the number One international social HUB &amp; information resource for women into weight lifting"/>
    <n v="13000"/>
    <n v="0"/>
    <x v="1"/>
    <x v="11"/>
    <s v="SEK"/>
    <n v="1418934506"/>
    <n v="1415910506"/>
    <b v="0"/>
    <n v="0"/>
    <b v="0"/>
    <s v="technology/web"/>
    <n v="0"/>
    <e v="#DIV/0!"/>
    <x v="2"/>
    <x v="7"/>
    <x v="2399"/>
    <d v="2014-12-18T20:28:26"/>
  </r>
  <r>
    <n v="2400"/>
    <x v="2400"/>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x v="2402"/>
    <s v="Small town, delicious treats, and a mobile truck"/>
    <n v="12000"/>
    <n v="52"/>
    <x v="2"/>
    <x v="0"/>
    <s v="USD"/>
    <n v="1431533931"/>
    <n v="1428941931"/>
    <b v="0"/>
    <n v="1"/>
    <b v="0"/>
    <s v="food/food trucks"/>
    <n v="0.43333333333333329"/>
    <n v="52"/>
    <x v="7"/>
    <x v="19"/>
    <x v="2402"/>
    <d v="2015-05-13T16:18:51"/>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x v="2404"/>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x v="2405"/>
    <s v="We are the first gaming-themed food truck, bringing gourmet pub fare to the Jacksonville area."/>
    <n v="5000"/>
    <n v="1126"/>
    <x v="2"/>
    <x v="0"/>
    <s v="USD"/>
    <n v="1472911375"/>
    <n v="1471096975"/>
    <b v="0"/>
    <n v="20"/>
    <b v="0"/>
    <s v="food/food trucks"/>
    <n v="22.52"/>
    <n v="56.3"/>
    <x v="7"/>
    <x v="19"/>
    <x v="2405"/>
    <d v="2016-09-03T14:02:55"/>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x v="2408"/>
    <s v="A US Army Vet trying to get a Peruvian food truck going! Really good Peruvian food now mobile!"/>
    <n v="15000"/>
    <n v="30"/>
    <x v="2"/>
    <x v="0"/>
    <s v="USD"/>
    <n v="1415247757"/>
    <n v="1412652157"/>
    <b v="0"/>
    <n v="2"/>
    <b v="0"/>
    <s v="food/food trucks"/>
    <n v="0.2"/>
    <n v="15"/>
    <x v="7"/>
    <x v="19"/>
    <x v="2408"/>
    <d v="2014-11-06T04:22:37"/>
  </r>
  <r>
    <n v="2409"/>
    <x v="2409"/>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x v="2410"/>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x v="2412"/>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x v="2417"/>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x v="2418"/>
    <s v="I want to start my food truck business."/>
    <n v="25000"/>
    <n v="5"/>
    <x v="2"/>
    <x v="0"/>
    <s v="USD"/>
    <n v="1427225644"/>
    <n v="1422045244"/>
    <b v="0"/>
    <n v="5"/>
    <b v="0"/>
    <s v="food/food trucks"/>
    <n v="0.02"/>
    <n v="1"/>
    <x v="7"/>
    <x v="19"/>
    <x v="2418"/>
    <d v="2015-03-24T19:34:04"/>
  </r>
  <r>
    <n v="2419"/>
    <x v="2419"/>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x v="2421"/>
    <s v="help me start Merrill's first hot dog cart in this empty lot"/>
    <n v="6000"/>
    <n v="1"/>
    <x v="2"/>
    <x v="0"/>
    <s v="USD"/>
    <n v="1424536196"/>
    <n v="1421944196"/>
    <b v="0"/>
    <n v="1"/>
    <b v="0"/>
    <s v="food/food trucks"/>
    <n v="1.6666666666666666E-2"/>
    <n v="1"/>
    <x v="7"/>
    <x v="19"/>
    <x v="2421"/>
    <d v="2015-02-21T16:29:56"/>
  </r>
  <r>
    <n v="2422"/>
    <x v="2422"/>
    <s v="Family owned business serving BBQ and seafood to the public"/>
    <n v="500"/>
    <n v="1"/>
    <x v="2"/>
    <x v="0"/>
    <s v="USD"/>
    <n v="1426091036"/>
    <n v="1423502636"/>
    <b v="0"/>
    <n v="1"/>
    <b v="0"/>
    <s v="food/food trucks"/>
    <n v="0.2"/>
    <n v="1"/>
    <x v="7"/>
    <x v="19"/>
    <x v="2422"/>
    <d v="2015-03-11T16:23:56"/>
  </r>
  <r>
    <n v="2423"/>
    <x v="2423"/>
    <s v="FBTR is a Texas-style, North Carolina based, homemade BBQ company looking to bring good meat to the masses."/>
    <n v="60000"/>
    <n v="8"/>
    <x v="2"/>
    <x v="0"/>
    <s v="USD"/>
    <n v="1420044890"/>
    <n v="1417452890"/>
    <b v="0"/>
    <n v="1"/>
    <b v="0"/>
    <s v="food/food trucks"/>
    <n v="1.3333333333333334E-2"/>
    <n v="8"/>
    <x v="7"/>
    <x v="19"/>
    <x v="2423"/>
    <d v="2014-12-31T16:54:50"/>
  </r>
  <r>
    <n v="2424"/>
    <x v="2424"/>
    <s v="Great and creative food from the heart in the form of a sweet food truck!"/>
    <n v="25000"/>
    <n v="310"/>
    <x v="2"/>
    <x v="0"/>
    <s v="USD"/>
    <n v="1414445108"/>
    <n v="1411853108"/>
    <b v="0"/>
    <n v="9"/>
    <b v="0"/>
    <s v="food/food trucks"/>
    <n v="1.24"/>
    <n v="34.444444444444443"/>
    <x v="7"/>
    <x v="19"/>
    <x v="2424"/>
    <d v="2014-10-27T21:25:08"/>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x v="2426"/>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x v="2427"/>
    <s v="Fast and simple lunches for those on the go.  All (lunch) deals $10 or less."/>
    <n v="50000"/>
    <n v="1"/>
    <x v="2"/>
    <x v="0"/>
    <s v="USD"/>
    <n v="1458715133"/>
    <n v="1455262733"/>
    <b v="0"/>
    <n v="1"/>
    <b v="0"/>
    <s v="food/food trucks"/>
    <n v="2E-3"/>
    <n v="1"/>
    <x v="7"/>
    <x v="19"/>
    <x v="2427"/>
    <d v="2016-03-23T06:38:53"/>
  </r>
  <r>
    <n v="2428"/>
    <x v="2428"/>
    <s v="From Moo 2 You! We want to offer premium burgers to a taco flooded environment."/>
    <n v="35000"/>
    <n v="1"/>
    <x v="2"/>
    <x v="0"/>
    <s v="USD"/>
    <n v="1426182551"/>
    <n v="1423594151"/>
    <b v="0"/>
    <n v="1"/>
    <b v="0"/>
    <s v="food/food trucks"/>
    <n v="2.8571428571428571E-3"/>
    <n v="1"/>
    <x v="7"/>
    <x v="19"/>
    <x v="2428"/>
    <d v="2015-03-12T17:49:11"/>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x v="2431"/>
    <s v="Go to Colorado and run a food truck with homemade food of all kinds."/>
    <n v="100000"/>
    <n v="2"/>
    <x v="2"/>
    <x v="0"/>
    <s v="USD"/>
    <n v="1467080613"/>
    <n v="1461896613"/>
    <b v="0"/>
    <n v="2"/>
    <b v="0"/>
    <s v="food/food trucks"/>
    <n v="2E-3"/>
    <n v="1"/>
    <x v="7"/>
    <x v="19"/>
    <x v="2431"/>
    <d v="2016-06-28T02:23:33"/>
  </r>
  <r>
    <n v="2432"/>
    <x v="2432"/>
    <s v="Looking to start competition cooking and need start-up help.  Offering brisket tasting to all contributors."/>
    <n v="14000"/>
    <n v="2"/>
    <x v="2"/>
    <x v="0"/>
    <s v="USD"/>
    <n v="1425791697"/>
    <n v="1423199697"/>
    <b v="0"/>
    <n v="2"/>
    <b v="0"/>
    <s v="food/food trucks"/>
    <n v="1.4285714285714287E-2"/>
    <n v="1"/>
    <x v="7"/>
    <x v="19"/>
    <x v="2432"/>
    <d v="2015-03-08T05:14:57"/>
  </r>
  <r>
    <n v="2433"/>
    <x v="2433"/>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x v="2434"/>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x v="2437"/>
    <s v="Homemade Gumbo, Stews and Curry to be served hot and fresh everyday at any festival or concert we can attend."/>
    <n v="8000"/>
    <n v="0"/>
    <x v="2"/>
    <x v="0"/>
    <s v="USD"/>
    <n v="1426615200"/>
    <n v="1422400188"/>
    <b v="0"/>
    <n v="0"/>
    <b v="0"/>
    <s v="food/food trucks"/>
    <n v="0"/>
    <e v="#DIV/0!"/>
    <x v="7"/>
    <x v="19"/>
    <x v="2437"/>
    <d v="2015-03-17T18:00:00"/>
  </r>
  <r>
    <n v="2438"/>
    <x v="2438"/>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x v="2440"/>
    <s v="Starting a entire clean energy food truck and set a new standard for Cambodia"/>
    <n v="5000"/>
    <n v="10"/>
    <x v="2"/>
    <x v="18"/>
    <s v="EUR"/>
    <n v="1455399313"/>
    <n v="1452807313"/>
    <b v="0"/>
    <n v="2"/>
    <b v="0"/>
    <s v="food/food trucks"/>
    <n v="0.2"/>
    <n v="5"/>
    <x v="7"/>
    <x v="19"/>
    <x v="2440"/>
    <d v="2016-02-13T21:35:13"/>
  </r>
  <r>
    <n v="2441"/>
    <x v="2441"/>
    <s v="YOU can help Alchemy Pops POP up on a street near you!"/>
    <n v="7500"/>
    <n v="8091"/>
    <x v="0"/>
    <x v="0"/>
    <s v="USD"/>
    <n v="1437627540"/>
    <n v="1435806054"/>
    <b v="0"/>
    <n v="109"/>
    <b v="1"/>
    <s v="food/small batch"/>
    <n v="107.88"/>
    <n v="74.22935779816514"/>
    <x v="7"/>
    <x v="33"/>
    <x v="2441"/>
    <d v="2015-07-23T04:59:00"/>
  </r>
  <r>
    <n v="2442"/>
    <x v="2442"/>
    <s v="The first tea from a new sustainable tea region in India's young, rising Himalayas."/>
    <n v="24000"/>
    <n v="30226"/>
    <x v="0"/>
    <x v="0"/>
    <s v="USD"/>
    <n v="1426777228"/>
    <n v="1424188828"/>
    <b v="0"/>
    <n v="372"/>
    <b v="1"/>
    <s v="food/small batch"/>
    <n v="125.94166666666666"/>
    <n v="81.252688172043008"/>
    <x v="7"/>
    <x v="33"/>
    <x v="2442"/>
    <d v="2015-03-19T15:00:28"/>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x v="2449"/>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x v="2452"/>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x v="2455"/>
    <s v="Mama wants everyone to try her secret recipes for sauces and rubs. She uses only the freshest ingredients for them."/>
    <n v="300"/>
    <n v="546"/>
    <x v="0"/>
    <x v="0"/>
    <s v="USD"/>
    <n v="1461177950"/>
    <n v="1458758750"/>
    <b v="0"/>
    <n v="16"/>
    <b v="1"/>
    <s v="food/small batch"/>
    <n v="182"/>
    <n v="34.125"/>
    <x v="7"/>
    <x v="33"/>
    <x v="2455"/>
    <d v="2016-04-20T18:45:50"/>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x v="2463"/>
    <s v="Emma Ate The Lion's debut full length album"/>
    <n v="2000"/>
    <n v="2325"/>
    <x v="0"/>
    <x v="0"/>
    <s v="USD"/>
    <n v="1366138800"/>
    <n v="1362710425"/>
    <b v="0"/>
    <n v="75"/>
    <b v="1"/>
    <s v="music/indie rock"/>
    <n v="116.25000000000001"/>
    <n v="31"/>
    <x v="4"/>
    <x v="14"/>
    <x v="2463"/>
    <d v="2013-04-16T19:00:00"/>
  </r>
  <r>
    <n v="2464"/>
    <x v="2464"/>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x v="2465"/>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x v="2467"/>
    <s v="We've finished our first EP and we're taking it on the road in three weeks! Help us fund manufacturing?"/>
    <n v="1000"/>
    <n v="1185"/>
    <x v="0"/>
    <x v="0"/>
    <s v="USD"/>
    <n v="1336669200"/>
    <n v="1335473931"/>
    <b v="0"/>
    <n v="43"/>
    <b v="1"/>
    <s v="music/indie rock"/>
    <n v="118.5"/>
    <n v="27.558139534883722"/>
    <x v="4"/>
    <x v="14"/>
    <x v="2467"/>
    <d v="2012-05-10T17:00:00"/>
  </r>
  <r>
    <n v="2468"/>
    <x v="2468"/>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x v="2473"/>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x v="2475"/>
    <s v="Help BRANDTSON and DREAMOVERrecords press their 2004 record, &quot;Send Us A Signal&quot;."/>
    <n v="2500"/>
    <n v="2618"/>
    <x v="0"/>
    <x v="0"/>
    <s v="USD"/>
    <n v="1278799200"/>
    <n v="1273647255"/>
    <b v="0"/>
    <n v="81"/>
    <b v="1"/>
    <s v="music/indie rock"/>
    <n v="104.71999999999998"/>
    <n v="32.320987654320987"/>
    <x v="4"/>
    <x v="14"/>
    <x v="2475"/>
    <d v="2010-07-10T22:00:00"/>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x v="823"/>
    <s v="Releasing my first album in August, and I need your help in order to get it done!"/>
    <n v="750"/>
    <n v="1285"/>
    <x v="0"/>
    <x v="0"/>
    <s v="USD"/>
    <n v="1344789345"/>
    <n v="1340901345"/>
    <b v="0"/>
    <n v="41"/>
    <b v="1"/>
    <s v="music/indie rock"/>
    <n v="171.33333333333334"/>
    <n v="31.341463414634145"/>
    <x v="4"/>
    <x v="14"/>
    <x v="2477"/>
    <d v="2012-08-12T16:35:45"/>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x v="2478"/>
    <s v="Fake Natives is headed on tour this summer. Help them fill their tank with fossil fuels."/>
    <n v="300"/>
    <n v="400.33"/>
    <x v="0"/>
    <x v="0"/>
    <s v="USD"/>
    <n v="1343440800"/>
    <n v="1342545994"/>
    <b v="0"/>
    <n v="16"/>
    <b v="1"/>
    <s v="music/indie rock"/>
    <n v="133.44333333333333"/>
    <n v="25.020624999999999"/>
    <x v="4"/>
    <x v="14"/>
    <x v="2479"/>
    <d v="2012-07-28T02:00:00"/>
  </r>
  <r>
    <n v="2480"/>
    <x v="2479"/>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x v="2482"/>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x v="2490"/>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x v="2491"/>
    <s v="We're a band from Hawaii trying to produce our first EP and we need help!"/>
    <n v="600"/>
    <n v="750"/>
    <x v="0"/>
    <x v="0"/>
    <s v="USD"/>
    <n v="1339840740"/>
    <n v="1335397188"/>
    <b v="0"/>
    <n v="27"/>
    <b v="1"/>
    <s v="music/indie rock"/>
    <n v="125"/>
    <n v="27.777777777777779"/>
    <x v="4"/>
    <x v="14"/>
    <x v="2492"/>
    <d v="2012-06-16T09:59:00"/>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x v="2495"/>
    <s v="Be a part of making the first Lynn Haven album, &quot;Fair Weather Friends.&quot;"/>
    <n v="6000"/>
    <n v="6000"/>
    <x v="0"/>
    <x v="0"/>
    <s v="USD"/>
    <n v="1364597692"/>
    <n v="1361577292"/>
    <b v="0"/>
    <n v="10"/>
    <b v="1"/>
    <s v="music/indie rock"/>
    <n v="100"/>
    <n v="600"/>
    <x v="4"/>
    <x v="14"/>
    <x v="2496"/>
    <d v="2013-03-29T22:54:52"/>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x v="2502"/>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x v="2503"/>
    <s v="Halal Restaurant and Internet Cafe 20 percent of profits will go to building masjids."/>
    <n v="35000"/>
    <n v="0"/>
    <x v="2"/>
    <x v="0"/>
    <s v="USD"/>
    <n v="1416014534"/>
    <n v="1413418934"/>
    <b v="0"/>
    <n v="0"/>
    <b v="0"/>
    <s v="food/restaurants"/>
    <n v="0"/>
    <e v="#DIV/0!"/>
    <x v="7"/>
    <x v="34"/>
    <x v="2504"/>
    <d v="2014-11-15T01:22:14"/>
  </r>
  <r>
    <n v="2505"/>
    <x v="2504"/>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x v="2505"/>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x v="2506"/>
    <s v="Unique dishes for a unique city!."/>
    <n v="42850"/>
    <n v="0"/>
    <x v="2"/>
    <x v="0"/>
    <s v="USD"/>
    <n v="1431308704"/>
    <n v="1428716704"/>
    <b v="0"/>
    <n v="0"/>
    <b v="0"/>
    <s v="food/restaurants"/>
    <n v="0"/>
    <e v="#DIV/0!"/>
    <x v="7"/>
    <x v="34"/>
    <x v="2507"/>
    <d v="2015-05-11T01:45:04"/>
  </r>
  <r>
    <n v="2508"/>
    <x v="2507"/>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x v="2509"/>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x v="2510"/>
    <s v="Fresh Fast Food. A bbq ramen bar thats healthy, tasty and made to order right in front of your eyes....... From flame to bowl"/>
    <n v="100000"/>
    <n v="0"/>
    <x v="2"/>
    <x v="1"/>
    <s v="GBP"/>
    <n v="1454323413"/>
    <n v="1451731413"/>
    <b v="0"/>
    <n v="0"/>
    <b v="0"/>
    <s v="food/restaurants"/>
    <n v="0"/>
    <e v="#DIV/0!"/>
    <x v="7"/>
    <x v="34"/>
    <x v="2511"/>
    <d v="2016-02-01T10:43:33"/>
  </r>
  <r>
    <n v="2512"/>
    <x v="2511"/>
    <s v="Somethin' Tasty is a unique coffee, pastry &amp; retail store. We consign from all local sources: pottery, glass &amp; art."/>
    <n v="1150"/>
    <n v="0"/>
    <x v="2"/>
    <x v="0"/>
    <s v="USD"/>
    <n v="1418504561"/>
    <n v="1417208561"/>
    <b v="0"/>
    <n v="0"/>
    <b v="0"/>
    <s v="food/restaurants"/>
    <n v="0"/>
    <e v="#DIV/0!"/>
    <x v="7"/>
    <x v="34"/>
    <x v="2512"/>
    <d v="2014-12-13T21:02:41"/>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x v="2515"/>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x v="2517"/>
    <s v="I am traveling the backroads of Southern California, to discover the best out-of-the-way eateries the area has to offer"/>
    <n v="5000"/>
    <n v="0"/>
    <x v="2"/>
    <x v="0"/>
    <s v="USD"/>
    <n v="1415899228"/>
    <n v="1413303628"/>
    <b v="0"/>
    <n v="0"/>
    <b v="0"/>
    <s v="food/restaurants"/>
    <n v="0"/>
    <e v="#DIV/0!"/>
    <x v="7"/>
    <x v="34"/>
    <x v="2518"/>
    <d v="2014-11-13T17:20:28"/>
  </r>
  <r>
    <n v="2519"/>
    <x v="2518"/>
    <s v="Better than your mom's, better than Cracker Barrel, only at Kelli's Kitchen (all from scratch)."/>
    <n v="150000"/>
    <n v="65"/>
    <x v="2"/>
    <x v="0"/>
    <s v="USD"/>
    <n v="1405741404"/>
    <n v="1403149404"/>
    <b v="0"/>
    <n v="4"/>
    <b v="0"/>
    <s v="food/restaurants"/>
    <n v="4.3333333333333335E-2"/>
    <n v="16.25"/>
    <x v="7"/>
    <x v="34"/>
    <x v="2519"/>
    <d v="2014-07-19T03:43:24"/>
  </r>
  <r>
    <n v="2520"/>
    <x v="2519"/>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x v="2523"/>
    <s v="We're bringing some of our favorite music from the past 10 years to disc for the first time ever."/>
    <n v="7500"/>
    <n v="7620"/>
    <x v="0"/>
    <x v="0"/>
    <s v="USD"/>
    <n v="1419136200"/>
    <n v="1416338557"/>
    <b v="0"/>
    <n v="43"/>
    <b v="1"/>
    <s v="music/classical music"/>
    <n v="101.6"/>
    <n v="177.2093023255814"/>
    <x v="4"/>
    <x v="35"/>
    <x v="2524"/>
    <d v="2014-12-21T04:30:00"/>
  </r>
  <r>
    <n v="2525"/>
    <x v="2524"/>
    <s v="Husband and wife operatic team specializing in German opera. Fundraising for an audition tour of Germany."/>
    <n v="8000"/>
    <n v="8026"/>
    <x v="0"/>
    <x v="0"/>
    <s v="USD"/>
    <n v="1340914571"/>
    <n v="1338322571"/>
    <b v="0"/>
    <n v="80"/>
    <b v="1"/>
    <s v="music/classical music"/>
    <n v="100.325"/>
    <n v="100.325"/>
    <x v="4"/>
    <x v="35"/>
    <x v="2525"/>
    <d v="2012-06-28T20:16:11"/>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x v="2526"/>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x v="2528"/>
    <s v="Opera. Short. New."/>
    <n v="6000"/>
    <n v="6257"/>
    <x v="0"/>
    <x v="0"/>
    <s v="USD"/>
    <n v="1332636975"/>
    <n v="1328752575"/>
    <b v="0"/>
    <n v="76"/>
    <b v="1"/>
    <s v="music/classical music"/>
    <n v="104.28333333333333"/>
    <n v="82.328947368421055"/>
    <x v="4"/>
    <x v="35"/>
    <x v="2529"/>
    <d v="2012-03-25T00:56:1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x v="2534"/>
    <s v="Mark Hayes: Requiem Recording"/>
    <n v="20000"/>
    <n v="20755"/>
    <x v="0"/>
    <x v="0"/>
    <s v="USD"/>
    <n v="1417463945"/>
    <n v="1414781945"/>
    <b v="0"/>
    <n v="78"/>
    <b v="1"/>
    <s v="music/classical music"/>
    <n v="103.77499999999999"/>
    <n v="266.08974358974359"/>
    <x v="4"/>
    <x v="35"/>
    <x v="2535"/>
    <d v="2014-12-01T19:59:0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x v="2537"/>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x v="2543"/>
    <s v="Bringing choral music and performance opportunities to under-served youth in West Philadelphia"/>
    <n v="5000"/>
    <n v="5041"/>
    <x v="0"/>
    <x v="0"/>
    <s v="USD"/>
    <n v="1341750569"/>
    <n v="1339158569"/>
    <b v="0"/>
    <n v="57"/>
    <b v="1"/>
    <s v="music/classical music"/>
    <n v="100.82"/>
    <n v="88.438596491228068"/>
    <x v="4"/>
    <x v="35"/>
    <x v="2544"/>
    <d v="2012-07-08T12:29:29"/>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x v="2551"/>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x v="2556"/>
    <s v="Raising money for our concert tour of Switzerland and Germany in June/July 2014"/>
    <n v="900"/>
    <n v="1066"/>
    <x v="0"/>
    <x v="1"/>
    <s v="GBP"/>
    <n v="1400176386"/>
    <n v="1397584386"/>
    <b v="0"/>
    <n v="36"/>
    <b v="1"/>
    <s v="music/classical music"/>
    <n v="118.44444444444444"/>
    <n v="29.611111111111111"/>
    <x v="4"/>
    <x v="35"/>
    <x v="2557"/>
    <d v="2014-05-15T17:53:06"/>
  </r>
  <r>
    <n v="2558"/>
    <x v="2557"/>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x v="2558"/>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x v="2559"/>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x v="2560"/>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x v="2561"/>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x v="2562"/>
    <s v="Michigan based bubble tea and specialty ice cream food truck"/>
    <n v="20000"/>
    <n v="0"/>
    <x v="1"/>
    <x v="0"/>
    <s v="USD"/>
    <n v="1438226451"/>
    <n v="1433042451"/>
    <b v="0"/>
    <n v="0"/>
    <b v="0"/>
    <s v="food/food trucks"/>
    <n v="0"/>
    <e v="#DIV/0!"/>
    <x v="7"/>
    <x v="19"/>
    <x v="2563"/>
    <d v="2015-07-30T03:20:51"/>
  </r>
  <r>
    <n v="2564"/>
    <x v="2563"/>
    <s v="We want to bring the wonderful flavors of the Jersey Shore, my home, to my new home in Winnipeg, the center of Canada."/>
    <n v="40000"/>
    <n v="0"/>
    <x v="1"/>
    <x v="5"/>
    <s v="CAD"/>
    <n v="1406854699"/>
    <n v="1404262699"/>
    <b v="0"/>
    <n v="0"/>
    <b v="0"/>
    <s v="food/food trucks"/>
    <n v="0"/>
    <e v="#DIV/0!"/>
    <x v="7"/>
    <x v="19"/>
    <x v="2564"/>
    <d v="2014-08-01T00:58:19"/>
  </r>
  <r>
    <n v="2565"/>
    <x v="2564"/>
    <s v="The Sketchy Pelican. Is my vision to bring raw, honest, soulful, creative, thoght provoking cuisine to food truck form"/>
    <n v="10000"/>
    <n v="100"/>
    <x v="1"/>
    <x v="0"/>
    <s v="USD"/>
    <n v="1462827000"/>
    <n v="1457710589"/>
    <b v="0"/>
    <n v="1"/>
    <b v="0"/>
    <s v="food/food trucks"/>
    <n v="1"/>
    <n v="100"/>
    <x v="7"/>
    <x v="19"/>
    <x v="2565"/>
    <d v="2016-05-09T20:50:00"/>
  </r>
  <r>
    <n v="2566"/>
    <x v="2565"/>
    <s v="You can skip the hotdog cart and enjoy fresh, hot, delicious, handmade pizza when Mamma B's takes her show on the road!"/>
    <n v="35000"/>
    <n v="0"/>
    <x v="1"/>
    <x v="0"/>
    <s v="USD"/>
    <n v="1408663948"/>
    <n v="1406071948"/>
    <b v="0"/>
    <n v="0"/>
    <b v="0"/>
    <s v="food/food trucks"/>
    <n v="0"/>
    <e v="#DIV/0!"/>
    <x v="7"/>
    <x v="19"/>
    <x v="2566"/>
    <d v="2014-08-21T23:32:28"/>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x v="2567"/>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x v="2568"/>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x v="2569"/>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x v="2570"/>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x v="2571"/>
    <s v="Mesquite smoked brisket nachos, food truck style, with homemade salsa to make your taste buds dance."/>
    <n v="30000"/>
    <n v="0"/>
    <x v="1"/>
    <x v="0"/>
    <s v="USD"/>
    <n v="1428893517"/>
    <n v="1426301517"/>
    <b v="0"/>
    <n v="0"/>
    <b v="0"/>
    <s v="food/food trucks"/>
    <n v="0"/>
    <e v="#DIV/0!"/>
    <x v="7"/>
    <x v="19"/>
    <x v="2572"/>
    <d v="2015-04-13T02:51:57"/>
  </r>
  <r>
    <n v="2573"/>
    <x v="2572"/>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x v="2573"/>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x v="2574"/>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x v="2575"/>
    <s v="A New Twist with an American and Philippine fast food Mobile Trailer."/>
    <n v="10000"/>
    <n v="0"/>
    <x v="1"/>
    <x v="0"/>
    <s v="USD"/>
    <n v="1428707647"/>
    <n v="1424823247"/>
    <b v="0"/>
    <n v="0"/>
    <b v="0"/>
    <s v="food/food trucks"/>
    <n v="0"/>
    <e v="#DIV/0!"/>
    <x v="7"/>
    <x v="19"/>
    <x v="2576"/>
    <d v="2015-04-10T23:14:07"/>
  </r>
  <r>
    <n v="2577"/>
    <x v="2576"/>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x v="2577"/>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x v="2579"/>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x v="2580"/>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x v="2581"/>
    <s v="The place where chicken meets liquor for the first time!"/>
    <n v="90000"/>
    <n v="1"/>
    <x v="2"/>
    <x v="0"/>
    <s v="USD"/>
    <n v="1477784634"/>
    <n v="1475192634"/>
    <b v="0"/>
    <n v="1"/>
    <b v="0"/>
    <s v="food/food trucks"/>
    <n v="1.1111111111111111E-3"/>
    <n v="1"/>
    <x v="7"/>
    <x v="19"/>
    <x v="2582"/>
    <d v="2016-10-29T23:43:54"/>
  </r>
  <r>
    <n v="2583"/>
    <x v="2582"/>
    <s v="Crazy Daisy will become the newest member of the food truck distributors in Kansas City, Missouri."/>
    <n v="1000"/>
    <n v="5"/>
    <x v="2"/>
    <x v="0"/>
    <s v="USD"/>
    <n v="1426526880"/>
    <n v="1421346480"/>
    <b v="0"/>
    <n v="5"/>
    <b v="0"/>
    <s v="food/food trucks"/>
    <n v="0.5"/>
    <n v="1"/>
    <x v="7"/>
    <x v="19"/>
    <x v="2583"/>
    <d v="2015-03-16T17:28:00"/>
  </r>
  <r>
    <n v="2584"/>
    <x v="2583"/>
    <s v="Bringing quality food to the masses using local premium ingredients, but at a food truck price!"/>
    <n v="10000"/>
    <n v="0"/>
    <x v="2"/>
    <x v="0"/>
    <s v="USD"/>
    <n v="1434341369"/>
    <n v="1431749369"/>
    <b v="0"/>
    <n v="0"/>
    <b v="0"/>
    <s v="food/food trucks"/>
    <n v="0"/>
    <e v="#DIV/0!"/>
    <x v="7"/>
    <x v="19"/>
    <x v="2584"/>
    <d v="2015-06-15T04:09:2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x v="2585"/>
    <s v="I would like to bring fresh salad and food to the streets of London at a reasonable price."/>
    <n v="3000"/>
    <n v="5"/>
    <x v="2"/>
    <x v="1"/>
    <s v="GBP"/>
    <n v="1451030136"/>
    <n v="1448438136"/>
    <b v="0"/>
    <n v="1"/>
    <b v="0"/>
    <s v="food/food trucks"/>
    <n v="0.16666666666666669"/>
    <n v="5"/>
    <x v="7"/>
    <x v="19"/>
    <x v="2586"/>
    <d v="2015-12-25T07:55:36"/>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x v="2588"/>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x v="2589"/>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x v="2592"/>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x v="2593"/>
    <s v="New, small home business, looking to take some Granny's old recipes along with some of my own creations to the streets!"/>
    <n v="80000"/>
    <n v="1"/>
    <x v="2"/>
    <x v="0"/>
    <s v="USD"/>
    <n v="1407453228"/>
    <n v="1404861228"/>
    <b v="0"/>
    <n v="1"/>
    <b v="0"/>
    <s v="food/food trucks"/>
    <n v="1.25E-3"/>
    <n v="1"/>
    <x v="7"/>
    <x v="19"/>
    <x v="2594"/>
    <d v="2014-08-07T23:13:48"/>
  </r>
  <r>
    <n v="2595"/>
    <x v="2594"/>
    <s v="Looking to put the best baked goods in Bowling Green on wheels"/>
    <n v="15000"/>
    <n v="1825"/>
    <x v="2"/>
    <x v="0"/>
    <s v="USD"/>
    <n v="1487915500"/>
    <n v="1485323500"/>
    <b v="0"/>
    <n v="19"/>
    <b v="0"/>
    <s v="food/food trucks"/>
    <n v="12.166666666666668"/>
    <n v="96.05263157894737"/>
    <x v="7"/>
    <x v="19"/>
    <x v="2595"/>
    <d v="2017-02-24T05:51:40"/>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x v="2597"/>
    <s v="I'm ready to make Tulsa happy and aware that love and kindness go hand in hand with good food!"/>
    <n v="3000"/>
    <n v="1170"/>
    <x v="2"/>
    <x v="0"/>
    <s v="USD"/>
    <n v="1443039001"/>
    <n v="1440447001"/>
    <b v="0"/>
    <n v="14"/>
    <b v="0"/>
    <s v="food/food trucks"/>
    <n v="39"/>
    <n v="83.571428571428569"/>
    <x v="7"/>
    <x v="19"/>
    <x v="2598"/>
    <d v="2015-09-23T20:10:01"/>
  </r>
  <r>
    <n v="2599"/>
    <x v="2598"/>
    <s v="The Empty Ramekins Catering Group is looking for your help to start up in Miami Florida!!!!"/>
    <n v="9041"/>
    <n v="90"/>
    <x v="2"/>
    <x v="0"/>
    <s v="USD"/>
    <n v="1407089147"/>
    <n v="1403201147"/>
    <b v="0"/>
    <n v="5"/>
    <b v="0"/>
    <s v="food/food trucks"/>
    <n v="0.99546510341776351"/>
    <n v="18"/>
    <x v="7"/>
    <x v="19"/>
    <x v="2599"/>
    <d v="2014-08-03T18:05:47"/>
  </r>
  <r>
    <n v="2600"/>
    <x v="2599"/>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x v="2602"/>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x v="2609"/>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x v="2617"/>
    <s v="LTD ED COLLECTIBLE SPACE ART FEAT. ASTRONAUTS"/>
    <n v="15000"/>
    <n v="15808"/>
    <x v="0"/>
    <x v="0"/>
    <s v="USD"/>
    <n v="1449000061"/>
    <n v="1443812461"/>
    <b v="1"/>
    <n v="77"/>
    <b v="1"/>
    <s v="technology/space exploration"/>
    <n v="105.38666666666667"/>
    <n v="205.2987012987013"/>
    <x v="2"/>
    <x v="36"/>
    <x v="2618"/>
    <d v="2015-12-01T20:01:01"/>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x v="2625"/>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x v="2627"/>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x v="2628"/>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x v="2636"/>
    <s v="Help us collect the data to solve the mystery of the century: Is light slowing down?"/>
    <n v="500"/>
    <n v="831"/>
    <x v="0"/>
    <x v="0"/>
    <s v="USD"/>
    <n v="1476277875"/>
    <n v="1474895475"/>
    <b v="0"/>
    <n v="26"/>
    <b v="1"/>
    <s v="technology/space exploration"/>
    <n v="166.2"/>
    <n v="31.96153846153846"/>
    <x v="2"/>
    <x v="36"/>
    <x v="2637"/>
    <d v="2016-10-12T13:11:15"/>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x v="2640"/>
    <s v="Building a Flying saucer that has Artificial Intelligent made from sea shell."/>
    <n v="1500"/>
    <n v="15"/>
    <x v="2"/>
    <x v="0"/>
    <s v="USD"/>
    <n v="1410811740"/>
    <n v="1409341863"/>
    <b v="0"/>
    <n v="1"/>
    <b v="0"/>
    <s v="technology/space exploration"/>
    <n v="1"/>
    <n v="15"/>
    <x v="2"/>
    <x v="36"/>
    <x v="2641"/>
    <d v="2014-09-15T20:09:00"/>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x v="2648"/>
    <s v="They have launched a Kickstarter."/>
    <n v="125000"/>
    <n v="124"/>
    <x v="1"/>
    <x v="0"/>
    <s v="USD"/>
    <n v="1454370941"/>
    <n v="1449186941"/>
    <b v="0"/>
    <n v="3"/>
    <b v="0"/>
    <s v="technology/space exploration"/>
    <n v="9.920000000000001E-2"/>
    <n v="41.333333333333336"/>
    <x v="2"/>
    <x v="36"/>
    <x v="2649"/>
    <d v="2016-02-01T23:55:41"/>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x v="2654"/>
    <s v="Thank you for your support!"/>
    <n v="15000"/>
    <n v="3155"/>
    <x v="1"/>
    <x v="0"/>
    <s v="USD"/>
    <n v="1455048000"/>
    <n v="1452631647"/>
    <b v="0"/>
    <n v="43"/>
    <b v="0"/>
    <s v="technology/space exploration"/>
    <n v="21.033333333333335"/>
    <n v="73.372093023255815"/>
    <x v="2"/>
    <x v="36"/>
    <x v="2655"/>
    <d v="2016-02-09T20:00:00"/>
  </r>
  <r>
    <n v="2656"/>
    <x v="2655"/>
    <s v="MoonWatcher will be bringing the Moon closer to all of us."/>
    <n v="150000"/>
    <n v="17155"/>
    <x v="1"/>
    <x v="0"/>
    <s v="USD"/>
    <n v="1489345200"/>
    <n v="1485966688"/>
    <b v="0"/>
    <n v="152"/>
    <b v="0"/>
    <s v="technology/space exploration"/>
    <n v="11.436666666666667"/>
    <n v="112.86184210526316"/>
    <x v="2"/>
    <x v="36"/>
    <x v="2656"/>
    <d v="2017-03-12T19:00:00"/>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x v="2658"/>
    <s v="test"/>
    <n v="49000"/>
    <n v="1333"/>
    <x v="1"/>
    <x v="0"/>
    <s v="USD"/>
    <n v="1429321210"/>
    <n v="1426729210"/>
    <b v="0"/>
    <n v="10"/>
    <b v="0"/>
    <s v="technology/space exploration"/>
    <n v="2.7204081632653061"/>
    <n v="133.30000000000001"/>
    <x v="2"/>
    <x v="36"/>
    <x v="2659"/>
    <d v="2015-04-18T01:40:10"/>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x v="2660"/>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x v="2667"/>
    <s v="Creativity on the go! |_x000a_CrÃ©ativitÃ© en mouvement !"/>
    <n v="1000"/>
    <n v="1707"/>
    <x v="0"/>
    <x v="5"/>
    <s v="CAD"/>
    <n v="1447079520"/>
    <n v="1443449265"/>
    <b v="0"/>
    <n v="28"/>
    <b v="1"/>
    <s v="technology/makerspaces"/>
    <n v="170.70000000000002"/>
    <n v="60.964285714285715"/>
    <x v="2"/>
    <x v="37"/>
    <x v="2668"/>
    <d v="2015-11-09T14:32:00"/>
  </r>
  <r>
    <n v="2669"/>
    <x v="2668"/>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x v="2679"/>
    <s v="iHeartPillow, Connecting loved ones"/>
    <n v="32000"/>
    <n v="276"/>
    <x v="2"/>
    <x v="3"/>
    <s v="EUR"/>
    <n v="1459915491"/>
    <n v="1457327091"/>
    <b v="0"/>
    <n v="4"/>
    <b v="0"/>
    <s v="technology/makerspaces"/>
    <n v="0.86250000000000004"/>
    <n v="69"/>
    <x v="2"/>
    <x v="37"/>
    <x v="2680"/>
    <d v="2016-04-06T04:04:51"/>
  </r>
  <r>
    <n v="2681"/>
    <x v="2680"/>
    <s v="Jolly's Hot Dogs: A beef hot dog topped with deliciously seasoned ground beef, mustard and minced onions."/>
    <n v="8000"/>
    <n v="55"/>
    <x v="2"/>
    <x v="0"/>
    <s v="USD"/>
    <n v="1405027750"/>
    <n v="1402867750"/>
    <b v="0"/>
    <n v="2"/>
    <b v="0"/>
    <s v="food/food trucks"/>
    <n v="0.6875"/>
    <n v="27.5"/>
    <x v="7"/>
    <x v="19"/>
    <x v="2681"/>
    <d v="2014-07-10T21:29:10"/>
  </r>
  <r>
    <n v="2682"/>
    <x v="2681"/>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x v="2682"/>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x v="2684"/>
    <s v="Home cooked meals made by Nana. Indiana's famous tenderloin sandwiches, Nana's homemade cole slaw and so much more."/>
    <n v="50000"/>
    <n v="10"/>
    <x v="2"/>
    <x v="0"/>
    <s v="USD"/>
    <n v="1430149330"/>
    <n v="1424968930"/>
    <b v="0"/>
    <n v="1"/>
    <b v="0"/>
    <s v="food/food trucks"/>
    <n v="0.02"/>
    <n v="10"/>
    <x v="7"/>
    <x v="19"/>
    <x v="2685"/>
    <d v="2015-04-27T15:42:10"/>
  </r>
  <r>
    <n v="2686"/>
    <x v="2685"/>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x v="2686"/>
    <s v="Your American Pizzas, Wings, Stuffed Gouda Burger, Sweet &amp; Russet Potato Fries served on a food Truck!!"/>
    <n v="15000"/>
    <n v="0"/>
    <x v="2"/>
    <x v="0"/>
    <s v="USD"/>
    <n v="1435591318"/>
    <n v="1432999318"/>
    <b v="0"/>
    <n v="0"/>
    <b v="0"/>
    <s v="food/food trucks"/>
    <n v="0"/>
    <e v="#DIV/0!"/>
    <x v="7"/>
    <x v="19"/>
    <x v="2687"/>
    <d v="2015-06-29T15:21:58"/>
  </r>
  <r>
    <n v="2688"/>
    <x v="2687"/>
    <s v="The amazing gourmet Mac N Cheez Food Truck Campaigne!"/>
    <n v="50000"/>
    <n v="74"/>
    <x v="2"/>
    <x v="0"/>
    <s v="USD"/>
    <n v="1424746800"/>
    <n v="1422067870"/>
    <b v="0"/>
    <n v="14"/>
    <b v="0"/>
    <s v="food/food trucks"/>
    <n v="0.14799999999999999"/>
    <n v="5.2857142857142856"/>
    <x v="7"/>
    <x v="19"/>
    <x v="2688"/>
    <d v="2015-02-24T03:00:00"/>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x v="2690"/>
    <s v="A Great New local Food Truck serving up ethnic fusion inspired eats in Ottawa."/>
    <n v="65000"/>
    <n v="35"/>
    <x v="2"/>
    <x v="5"/>
    <s v="CAD"/>
    <n v="1431278557"/>
    <n v="1427390557"/>
    <b v="0"/>
    <n v="2"/>
    <b v="0"/>
    <s v="food/food trucks"/>
    <n v="5.3846153846153842E-2"/>
    <n v="17.5"/>
    <x v="7"/>
    <x v="19"/>
    <x v="2691"/>
    <d v="2015-05-10T17:22:37"/>
  </r>
  <r>
    <n v="2692"/>
    <x v="2691"/>
    <s v="Our food truck will bring you -_x000a_                       Fast, Fresh, Food -_x000a_                            Throughout the Omaha area"/>
    <n v="3500"/>
    <n v="25"/>
    <x v="2"/>
    <x v="0"/>
    <s v="USD"/>
    <n v="1427266860"/>
    <n v="1424678460"/>
    <b v="0"/>
    <n v="1"/>
    <b v="0"/>
    <s v="food/food trucks"/>
    <n v="0.7142857142857143"/>
    <n v="25"/>
    <x v="7"/>
    <x v="19"/>
    <x v="2692"/>
    <d v="2015-03-25T07:01:00"/>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x v="2694"/>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x v="2696"/>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x v="2698"/>
    <s v="Hi, I want make my first bakery. Food truck was great, but I not have a car licence. So, help me to be my dream!"/>
    <n v="2"/>
    <n v="0"/>
    <x v="2"/>
    <x v="5"/>
    <s v="CAD"/>
    <n v="1407533463"/>
    <n v="1404941463"/>
    <b v="0"/>
    <n v="0"/>
    <b v="0"/>
    <s v="food/food trucks"/>
    <n v="0"/>
    <e v="#DIV/0!"/>
    <x v="7"/>
    <x v="19"/>
    <x v="2699"/>
    <d v="2014-08-08T21:31:03"/>
  </r>
  <r>
    <n v="2700"/>
    <x v="2699"/>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x v="2702"/>
    <s v="Â¡Tu nuevo espacio cultural multidisciplinario en el centro de Pachuca, Hidalgo"/>
    <n v="40000"/>
    <n v="41500"/>
    <x v="3"/>
    <x v="14"/>
    <s v="MXN"/>
    <n v="1490196830"/>
    <n v="1485016430"/>
    <b v="0"/>
    <n v="45"/>
    <b v="0"/>
    <s v="theater/spaces"/>
    <n v="103.75000000000001"/>
    <n v="922.22222222222217"/>
    <x v="1"/>
    <x v="38"/>
    <x v="2703"/>
    <d v="2017-03-22T15:33:50"/>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x v="2704"/>
    <s v="Help light the lights at the historic Fischer Theatre in Danville, IL."/>
    <n v="16500"/>
    <n v="1739"/>
    <x v="3"/>
    <x v="0"/>
    <s v="USD"/>
    <n v="1490389158"/>
    <n v="1486504758"/>
    <b v="0"/>
    <n v="8"/>
    <b v="0"/>
    <s v="theater/spaces"/>
    <n v="10.539393939393939"/>
    <n v="217.375"/>
    <x v="1"/>
    <x v="38"/>
    <x v="2705"/>
    <d v="2017-03-24T20:59:1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x v="2706"/>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x v="2707"/>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x v="2709"/>
    <s v="Building Brooklyn's own creative venue for circus, theater and events of all types."/>
    <n v="60000"/>
    <n v="92340.21"/>
    <x v="0"/>
    <x v="0"/>
    <s v="USD"/>
    <n v="1407549600"/>
    <n v="1404797428"/>
    <b v="1"/>
    <n v="1088"/>
    <b v="1"/>
    <s v="theater/spaces"/>
    <n v="153.90035000000003"/>
    <n v="84.871516544117654"/>
    <x v="1"/>
    <x v="38"/>
    <x v="2710"/>
    <d v="2014-08-09T02:00:00"/>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x v="2713"/>
    <s v="The Crane will be the new home for independent theater in Northeast Minneapolis"/>
    <n v="25000"/>
    <n v="29089"/>
    <x v="0"/>
    <x v="0"/>
    <s v="USD"/>
    <n v="1476486000"/>
    <n v="1474040596"/>
    <b v="1"/>
    <n v="305"/>
    <b v="1"/>
    <s v="theater/spaces"/>
    <n v="116.35599999999999"/>
    <n v="95.373770491803285"/>
    <x v="1"/>
    <x v="38"/>
    <x v="2714"/>
    <d v="2016-10-14T23:00:00"/>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x v="2719"/>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x v="2724"/>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x v="2725"/>
    <s v="Krimston TWO: iPhone Dual SIM Case"/>
    <n v="100000"/>
    <n v="105745"/>
    <x v="0"/>
    <x v="0"/>
    <s v="USD"/>
    <n v="1461333311"/>
    <n v="1458741311"/>
    <b v="0"/>
    <n v="404"/>
    <b v="1"/>
    <s v="technology/hardware"/>
    <n v="105.745"/>
    <n v="261.74504950495049"/>
    <x v="2"/>
    <x v="30"/>
    <x v="2726"/>
    <d v="2016-04-22T13:55:11"/>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x v="2727"/>
    <s v="SSD, WiFi, RTC w/Battery and high power USB all in one shield."/>
    <n v="15000"/>
    <n v="30274"/>
    <x v="0"/>
    <x v="0"/>
    <s v="USD"/>
    <n v="1451485434"/>
    <n v="1448461434"/>
    <b v="0"/>
    <n v="392"/>
    <b v="1"/>
    <s v="technology/hardware"/>
    <n v="201.82666666666668"/>
    <n v="77.229591836734699"/>
    <x v="2"/>
    <x v="30"/>
    <x v="2728"/>
    <d v="2015-12-30T14:23:54"/>
  </r>
  <r>
    <n v="2729"/>
    <x v="2728"/>
    <s v="A luggage that is more than a luggage! It is what you want it to be."/>
    <n v="7500"/>
    <n v="7833"/>
    <x v="0"/>
    <x v="0"/>
    <s v="USD"/>
    <n v="1430459197"/>
    <n v="1427867197"/>
    <b v="0"/>
    <n v="23"/>
    <b v="1"/>
    <s v="technology/hardware"/>
    <n v="104.44"/>
    <n v="340.56521739130437"/>
    <x v="2"/>
    <x v="30"/>
    <x v="2729"/>
    <d v="2015-05-01T05:46:37"/>
  </r>
  <r>
    <n v="2730"/>
    <x v="2729"/>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x v="2739"/>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x v="2740"/>
    <s v="Help me publish my 1st children's book as an aspiring author!"/>
    <n v="8000"/>
    <n v="35"/>
    <x v="2"/>
    <x v="0"/>
    <s v="USD"/>
    <n v="1413770820"/>
    <n v="1412005602"/>
    <b v="0"/>
    <n v="4"/>
    <b v="0"/>
    <s v="publishing/children's books"/>
    <n v="0.43750000000000006"/>
    <n v="8.75"/>
    <x v="3"/>
    <x v="39"/>
    <x v="2741"/>
    <d v="2014-10-20T02:07:00"/>
  </r>
  <r>
    <n v="2742"/>
    <x v="2741"/>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x v="2747"/>
    <s v="Interactive Book with Audio to learn the Ojibwe Language for Children.  Website, Ebook and more!"/>
    <n v="5000"/>
    <n v="53"/>
    <x v="2"/>
    <x v="0"/>
    <s v="USD"/>
    <n v="1472835802"/>
    <n v="1470243802"/>
    <b v="0"/>
    <n v="4"/>
    <b v="0"/>
    <s v="publishing/children's books"/>
    <n v="1.06"/>
    <n v="13.25"/>
    <x v="3"/>
    <x v="39"/>
    <x v="2748"/>
    <d v="2016-09-02T17:03:22"/>
  </r>
  <r>
    <n v="2749"/>
    <x v="2748"/>
    <s v="Self-publishing my children's book."/>
    <n v="10000"/>
    <n v="110"/>
    <x v="2"/>
    <x v="0"/>
    <s v="USD"/>
    <n v="1428171037"/>
    <n v="1425582637"/>
    <b v="0"/>
    <n v="2"/>
    <b v="0"/>
    <s v="publishing/children's books"/>
    <n v="1.0999999999999999"/>
    <n v="55"/>
    <x v="3"/>
    <x v="39"/>
    <x v="2749"/>
    <d v="2015-04-04T18:10:37"/>
  </r>
  <r>
    <n v="2750"/>
    <x v="2749"/>
    <s v="This is a journal where parents daily write something positive about their child.  Places for pictures, too."/>
    <n v="1999"/>
    <n v="0"/>
    <x v="2"/>
    <x v="0"/>
    <s v="USD"/>
    <n v="1341086400"/>
    <n v="1340055345"/>
    <b v="0"/>
    <n v="0"/>
    <b v="0"/>
    <s v="publishing/children's books"/>
    <n v="0"/>
    <e v="#DIV/0!"/>
    <x v="3"/>
    <x v="39"/>
    <x v="2750"/>
    <d v="2012-06-30T20:00:00"/>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x v="2752"/>
    <s v="Written by my daughter and myself, illustrated by Jack Wiens. Everything is complete except for publishing."/>
    <n v="2000"/>
    <n v="380"/>
    <x v="2"/>
    <x v="0"/>
    <s v="USD"/>
    <n v="1346017023"/>
    <n v="1343425023"/>
    <b v="0"/>
    <n v="8"/>
    <b v="0"/>
    <s v="publishing/children's books"/>
    <n v="19"/>
    <n v="47.5"/>
    <x v="3"/>
    <x v="39"/>
    <x v="2753"/>
    <d v="2012-08-26T21:37:03"/>
  </r>
  <r>
    <n v="2754"/>
    <x v="2753"/>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x v="2754"/>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x v="2756"/>
    <s v="A children's letter book that Lampoons Hillary Clinton"/>
    <n v="1500"/>
    <n v="10"/>
    <x v="2"/>
    <x v="0"/>
    <s v="USD"/>
    <n v="1470498332"/>
    <n v="1469202332"/>
    <b v="0"/>
    <n v="2"/>
    <b v="0"/>
    <s v="publishing/children's books"/>
    <n v="0.66666666666666674"/>
    <n v="5"/>
    <x v="3"/>
    <x v="39"/>
    <x v="2757"/>
    <d v="2016-08-06T15:45:32"/>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x v="2758"/>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x v="2760"/>
    <s v="Help me give away 500 copies of my picture book so more kids will know US geography!"/>
    <n v="5000"/>
    <n v="36"/>
    <x v="2"/>
    <x v="0"/>
    <s v="USD"/>
    <n v="1357176693"/>
    <n v="1354584693"/>
    <b v="0"/>
    <n v="4"/>
    <b v="0"/>
    <s v="publishing/children's books"/>
    <n v="0.72"/>
    <n v="9"/>
    <x v="3"/>
    <x v="39"/>
    <x v="2761"/>
    <d v="2013-01-03T01:31:33"/>
  </r>
  <r>
    <n v="2762"/>
    <x v="2761"/>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x v="2762"/>
    <s v="How Santa finds childrens homes without getting lost by following certain stars."/>
    <n v="39400"/>
    <n v="90"/>
    <x v="2"/>
    <x v="0"/>
    <s v="USD"/>
    <n v="1369403684"/>
    <n v="1365515684"/>
    <b v="0"/>
    <n v="3"/>
    <b v="0"/>
    <s v="publishing/children's books"/>
    <n v="0.22842639593908631"/>
    <n v="30"/>
    <x v="3"/>
    <x v="39"/>
    <x v="2763"/>
    <d v="2013-05-24T13:54:44"/>
  </r>
  <r>
    <n v="2764"/>
    <x v="2763"/>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x v="2764"/>
    <s v="I am writing an illustrated book for children ages 3 to 7 that meshes technology in everyday life stories."/>
    <n v="4000"/>
    <n v="0"/>
    <x v="2"/>
    <x v="0"/>
    <s v="USD"/>
    <n v="1351432428"/>
    <n v="1350050028"/>
    <b v="0"/>
    <n v="0"/>
    <b v="0"/>
    <s v="publishing/children's books"/>
    <n v="0"/>
    <e v="#DIV/0!"/>
    <x v="3"/>
    <x v="39"/>
    <x v="2765"/>
    <d v="2012-10-28T13:53:48"/>
  </r>
  <r>
    <n v="2766"/>
    <x v="2765"/>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x v="2768"/>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x v="2771"/>
    <s v="See the little boy in the photo? Doesn't he look angelic? Wouldn't you like to read his story? Take a look at this......."/>
    <n v="8000"/>
    <n v="0"/>
    <x v="2"/>
    <x v="0"/>
    <s v="USD"/>
    <n v="1381006294"/>
    <n v="1379710294"/>
    <b v="0"/>
    <n v="0"/>
    <b v="0"/>
    <s v="publishing/children's books"/>
    <n v="0"/>
    <e v="#DIV/0!"/>
    <x v="3"/>
    <x v="39"/>
    <x v="2772"/>
    <d v="2013-10-05T20:51:34"/>
  </r>
  <r>
    <n v="2773"/>
    <x v="2772"/>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x v="2774"/>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x v="2778"/>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x v="2779"/>
    <s v="Turn the World with my kids, and then write a book with the advice for traveling with baby"/>
    <n v="100000"/>
    <n v="0"/>
    <x v="2"/>
    <x v="13"/>
    <s v="EUR"/>
    <n v="1489142688"/>
    <n v="1486550688"/>
    <b v="0"/>
    <n v="0"/>
    <b v="0"/>
    <s v="publishing/children's books"/>
    <n v="0"/>
    <e v="#DIV/0!"/>
    <x v="3"/>
    <x v="39"/>
    <x v="2780"/>
    <d v="2017-03-10T10:44:48"/>
  </r>
  <r>
    <n v="2781"/>
    <x v="2780"/>
    <s v="STRIKE, DANCE AND RISE with us at the University of Utah to end violence against women and girls!"/>
    <n v="1250"/>
    <n v="1316"/>
    <x v="0"/>
    <x v="0"/>
    <s v="USD"/>
    <n v="1423724400"/>
    <n v="1421274954"/>
    <b v="0"/>
    <n v="28"/>
    <b v="1"/>
    <s v="theater/plays"/>
    <n v="105.28"/>
    <n v="47"/>
    <x v="1"/>
    <x v="6"/>
    <x v="2781"/>
    <d v="2015-02-12T07:00:00"/>
  </r>
  <r>
    <n v="2782"/>
    <x v="2781"/>
    <s v="The premiere theatre troupe in SE Michigan offering acting opportunities for the 50+ actor."/>
    <n v="1000"/>
    <n v="1200"/>
    <x v="0"/>
    <x v="0"/>
    <s v="USD"/>
    <n v="1424149140"/>
    <n v="1421964718"/>
    <b v="0"/>
    <n v="18"/>
    <b v="1"/>
    <s v="theater/plays"/>
    <n v="120"/>
    <n v="66.666666666666671"/>
    <x v="1"/>
    <x v="6"/>
    <x v="2782"/>
    <d v="2015-02-17T04:59:00"/>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x v="2783"/>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x v="2784"/>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x v="2785"/>
    <s v="A heart-melting farce about sex, art and the lovelorn lay-abouts of London-town."/>
    <n v="2500"/>
    <n v="2946"/>
    <x v="0"/>
    <x v="1"/>
    <s v="GBP"/>
    <n v="1404913180"/>
    <n v="1403703580"/>
    <b v="0"/>
    <n v="74"/>
    <b v="1"/>
    <s v="theater/plays"/>
    <n v="117.83999999999999"/>
    <n v="39.810810810810814"/>
    <x v="1"/>
    <x v="6"/>
    <x v="2786"/>
    <d v="2014-07-09T13:39:40"/>
  </r>
  <r>
    <n v="2787"/>
    <x v="2786"/>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x v="2787"/>
    <s v="MOVING FORWARD! WE HAVE REACHED GOAL BUT HAVE MORE TIME!! PLEASE CONSIDER PLEDGING."/>
    <n v="2000"/>
    <n v="2050"/>
    <x v="0"/>
    <x v="0"/>
    <s v="USD"/>
    <n v="1469811043"/>
    <n v="1467219043"/>
    <b v="0"/>
    <n v="20"/>
    <b v="1"/>
    <s v="theater/plays"/>
    <n v="102.49999999999999"/>
    <n v="102.5"/>
    <x v="1"/>
    <x v="6"/>
    <x v="2788"/>
    <d v="2016-07-29T16:50:43"/>
  </r>
  <r>
    <n v="2789"/>
    <x v="2788"/>
    <s v="BNT's Biggest Adventure So Far: Our 2015 full length production!"/>
    <n v="3000"/>
    <n v="3035"/>
    <x v="0"/>
    <x v="0"/>
    <s v="USD"/>
    <n v="1426132800"/>
    <n v="1424477934"/>
    <b v="0"/>
    <n v="24"/>
    <b v="1"/>
    <s v="theater/plays"/>
    <n v="101.16666666666667"/>
    <n v="126.45833333333333"/>
    <x v="1"/>
    <x v="6"/>
    <x v="2789"/>
    <d v="2015-03-12T04:00:00"/>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x v="2793"/>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x v="2794"/>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x v="2795"/>
    <s v="Fishcakes is a piece of new writing for the Camden Fringe that explores a story of love, loss, and all the â€˜little things'."/>
    <n v="800"/>
    <n v="924"/>
    <x v="0"/>
    <x v="1"/>
    <s v="GBP"/>
    <n v="1404564028"/>
    <n v="1401972028"/>
    <b v="0"/>
    <n v="21"/>
    <b v="1"/>
    <s v="theater/plays"/>
    <n v="115.5"/>
    <n v="44"/>
    <x v="1"/>
    <x v="6"/>
    <x v="2796"/>
    <d v="2014-07-05T12:40:28"/>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x v="2799"/>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x v="2800"/>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x v="2803"/>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x v="2805"/>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x v="2806"/>
    <s v="Bringing Shakespeare back to the Playwrights"/>
    <n v="5000"/>
    <n v="6300"/>
    <x v="0"/>
    <x v="0"/>
    <s v="USD"/>
    <n v="1435611438"/>
    <n v="1433019438"/>
    <b v="0"/>
    <n v="93"/>
    <b v="1"/>
    <s v="theater/plays"/>
    <n v="126"/>
    <n v="67.741935483870961"/>
    <x v="1"/>
    <x v="6"/>
    <x v="2807"/>
    <d v="2015-06-29T20:57:18"/>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x v="2809"/>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x v="2810"/>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x v="2811"/>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x v="2814"/>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x v="2817"/>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x v="2819"/>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x v="2823"/>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x v="2829"/>
    <s v="Avalon is a new South African Township play and Nakhtik is a  danced political lecture."/>
    <n v="3000"/>
    <n v="3000"/>
    <x v="0"/>
    <x v="0"/>
    <s v="USD"/>
    <n v="1399867140"/>
    <n v="1398802148"/>
    <b v="0"/>
    <n v="11"/>
    <b v="1"/>
    <s v="theater/plays"/>
    <n v="100"/>
    <n v="272.72727272727275"/>
    <x v="1"/>
    <x v="6"/>
    <x v="2830"/>
    <d v="2014-05-12T03:59:00"/>
  </r>
  <r>
    <n v="2831"/>
    <x v="2830"/>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x v="2832"/>
    <s v="A new play about exploring outer space"/>
    <n v="2700"/>
    <n v="2923"/>
    <x v="0"/>
    <x v="0"/>
    <s v="USD"/>
    <n v="1444528800"/>
    <n v="1442804633"/>
    <b v="0"/>
    <n v="35"/>
    <b v="1"/>
    <s v="theater/plays"/>
    <n v="108.25925925925925"/>
    <n v="83.51428571428572"/>
    <x v="1"/>
    <x v="6"/>
    <x v="2833"/>
    <d v="2015-10-11T02:00:00"/>
  </r>
  <r>
    <n v="2834"/>
    <x v="2833"/>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x v="2840"/>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x v="2841"/>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x v="2842"/>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x v="2843"/>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x v="2844"/>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x v="2845"/>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x v="2846"/>
    <s v="Dark secrets come to light when Mariah meets Stella. They find a way to face the south's largest elephant in the room: RACISM."/>
    <n v="2000"/>
    <n v="0"/>
    <x v="2"/>
    <x v="0"/>
    <s v="USD"/>
    <n v="1464031265"/>
    <n v="1458847265"/>
    <b v="0"/>
    <n v="0"/>
    <b v="0"/>
    <s v="theater/plays"/>
    <n v="0"/>
    <e v="#DIV/0!"/>
    <x v="1"/>
    <x v="6"/>
    <x v="2847"/>
    <d v="2016-05-23T19:21:05"/>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x v="2848"/>
    <s v="NonSens!cal tackles the struggles of four people with mental health issues/disorders inspired by A.A Milne's Winnie the Pooh"/>
    <n v="500"/>
    <n v="5"/>
    <x v="2"/>
    <x v="1"/>
    <s v="GBP"/>
    <n v="1461406600"/>
    <n v="1458814600"/>
    <b v="0"/>
    <n v="1"/>
    <b v="0"/>
    <s v="theater/plays"/>
    <n v="1"/>
    <n v="5"/>
    <x v="1"/>
    <x v="6"/>
    <x v="2849"/>
    <d v="2016-04-23T10:16:40"/>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x v="2850"/>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x v="2851"/>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x v="2852"/>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x v="2853"/>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x v="2854"/>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x v="2857"/>
    <s v="Een Gay Party in het centrum van Amersfoort. _x000a_Een geweldige avond uit, met een show, optredens en DJ's."/>
    <n v="1000"/>
    <n v="0"/>
    <x v="2"/>
    <x v="9"/>
    <s v="EUR"/>
    <n v="1417778880"/>
    <n v="1415711095"/>
    <b v="0"/>
    <n v="0"/>
    <b v="0"/>
    <s v="theater/plays"/>
    <n v="0"/>
    <e v="#DIV/0!"/>
    <x v="1"/>
    <x v="6"/>
    <x v="2858"/>
    <d v="2014-12-05T11:28:00"/>
  </r>
  <r>
    <n v="2859"/>
    <x v="2858"/>
    <s v="A theatre company that will create works to inspire young people and get everyone involved."/>
    <n v="2000"/>
    <n v="35"/>
    <x v="2"/>
    <x v="2"/>
    <s v="AUD"/>
    <n v="1444984904"/>
    <n v="1439800904"/>
    <b v="0"/>
    <n v="1"/>
    <b v="0"/>
    <s v="theater/plays"/>
    <n v="1.7500000000000002"/>
    <n v="35"/>
    <x v="1"/>
    <x v="6"/>
    <x v="2859"/>
    <d v="2015-10-16T08:41:44"/>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x v="2860"/>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x v="2862"/>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x v="2863"/>
    <s v="Accessible, original theatre for all!"/>
    <n v="2500"/>
    <n v="40"/>
    <x v="2"/>
    <x v="1"/>
    <s v="GBP"/>
    <n v="1437139080"/>
    <n v="1434552207"/>
    <b v="0"/>
    <n v="3"/>
    <b v="0"/>
    <s v="theater/plays"/>
    <n v="1.6"/>
    <n v="13.333333333333334"/>
    <x v="1"/>
    <x v="6"/>
    <x v="2864"/>
    <d v="2015-07-17T13:18:00"/>
  </r>
  <r>
    <n v="2865"/>
    <x v="2864"/>
    <s v="Prepare to be Swept Away. Three short plays from three master playwrights; LANDFALL, SNIPER and DANGERS of TOBACCO!"/>
    <n v="2888"/>
    <n v="0"/>
    <x v="2"/>
    <x v="0"/>
    <s v="USD"/>
    <n v="1420512259"/>
    <n v="1415328259"/>
    <b v="0"/>
    <n v="0"/>
    <b v="0"/>
    <s v="theater/plays"/>
    <n v="0"/>
    <e v="#DIV/0!"/>
    <x v="1"/>
    <x v="6"/>
    <x v="2865"/>
    <d v="2015-01-06T02:44:19"/>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x v="2866"/>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x v="2869"/>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x v="2870"/>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x v="2871"/>
    <s v="Local Theatre group in Loudoun County, Virginia. Looking for funds to start producing shows!"/>
    <n v="3000"/>
    <n v="0"/>
    <x v="2"/>
    <x v="0"/>
    <s v="USD"/>
    <n v="1434768438"/>
    <n v="1429584438"/>
    <b v="0"/>
    <n v="0"/>
    <b v="0"/>
    <s v="theater/plays"/>
    <n v="0"/>
    <e v="#DIV/0!"/>
    <x v="1"/>
    <x v="6"/>
    <x v="2872"/>
    <d v="2015-06-20T02:47:18"/>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x v="2875"/>
    <s v="Charlotte NC playwright looking to showcase a series of three stage plays.  Plays are funny, completed and ready to run!"/>
    <n v="150000"/>
    <n v="0"/>
    <x v="2"/>
    <x v="0"/>
    <s v="USD"/>
    <n v="1437069079"/>
    <n v="1434477079"/>
    <b v="0"/>
    <n v="0"/>
    <b v="0"/>
    <s v="theater/plays"/>
    <n v="0"/>
    <e v="#DIV/0!"/>
    <x v="1"/>
    <x v="6"/>
    <x v="2876"/>
    <d v="2015-07-16T17:51:19"/>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x v="2877"/>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x v="2878"/>
    <s v="She that fines a husband? Wait, is that right? Girl... you better check yourself, before you wreck yourself!"/>
    <n v="11200"/>
    <n v="29"/>
    <x v="2"/>
    <x v="0"/>
    <s v="USD"/>
    <n v="1453310661"/>
    <n v="1450718661"/>
    <b v="0"/>
    <n v="1"/>
    <b v="0"/>
    <s v="theater/plays"/>
    <n v="0.2589285714285714"/>
    <n v="29"/>
    <x v="1"/>
    <x v="6"/>
    <x v="2879"/>
    <d v="2016-01-20T17:24:21"/>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x v="2880"/>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x v="2881"/>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x v="2883"/>
    <s v="Come explore the dream world of Jim Morrison, rock singer, mystic, poet, shaman."/>
    <n v="45000"/>
    <n v="185"/>
    <x v="2"/>
    <x v="0"/>
    <s v="USD"/>
    <n v="1417800435"/>
    <n v="1415208435"/>
    <b v="0"/>
    <n v="4"/>
    <b v="0"/>
    <s v="theater/plays"/>
    <n v="0.41111111111111115"/>
    <n v="46.25"/>
    <x v="1"/>
    <x v="6"/>
    <x v="2884"/>
    <d v="2014-12-05T17:27:15"/>
  </r>
  <r>
    <n v="2885"/>
    <x v="2884"/>
    <s v="An historic and proud work of Polish nationalistic literature performed on stage."/>
    <n v="400"/>
    <n v="130"/>
    <x v="2"/>
    <x v="0"/>
    <s v="USD"/>
    <n v="1426294201"/>
    <n v="1423705801"/>
    <b v="0"/>
    <n v="5"/>
    <b v="0"/>
    <s v="theater/plays"/>
    <n v="32.5"/>
    <n v="26"/>
    <x v="1"/>
    <x v="6"/>
    <x v="2885"/>
    <d v="2015-03-14T00:50:01"/>
  </r>
  <r>
    <n v="2886"/>
    <x v="2885"/>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x v="2887"/>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x v="2889"/>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x v="2890"/>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x v="2892"/>
    <s v="Fundraising for REDISCOVERING KIA THE PLAY"/>
    <n v="5000"/>
    <n v="25"/>
    <x v="2"/>
    <x v="0"/>
    <s v="USD"/>
    <n v="1420768800"/>
    <n v="1415644395"/>
    <b v="0"/>
    <n v="2"/>
    <b v="0"/>
    <s v="theater/plays"/>
    <n v="0.5"/>
    <n v="12.5"/>
    <x v="1"/>
    <x v="6"/>
    <x v="2893"/>
    <d v="2015-01-09T02:00:00"/>
  </r>
  <r>
    <n v="2894"/>
    <x v="2893"/>
    <s v="This Is A Story About A Woman A Man And A Woman"/>
    <n v="50000"/>
    <n v="0"/>
    <x v="2"/>
    <x v="0"/>
    <s v="USD"/>
    <n v="1428100815"/>
    <n v="1422920415"/>
    <b v="0"/>
    <n v="0"/>
    <b v="0"/>
    <s v="theater/plays"/>
    <n v="0"/>
    <e v="#DIV/0!"/>
    <x v="1"/>
    <x v="6"/>
    <x v="2894"/>
    <d v="2015-04-03T22:40:15"/>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x v="2895"/>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x v="2898"/>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x v="2900"/>
    <s v="How can the visual age appreciate something that cant see? With these Audio Plays I will show you, if your willing to listen."/>
    <n v="750"/>
    <n v="6"/>
    <x v="2"/>
    <x v="0"/>
    <s v="USD"/>
    <n v="1423345339"/>
    <n v="1418161339"/>
    <b v="0"/>
    <n v="2"/>
    <b v="0"/>
    <s v="theater/plays"/>
    <n v="0.8"/>
    <n v="3"/>
    <x v="1"/>
    <x v="6"/>
    <x v="2901"/>
    <d v="2015-02-07T21:42:19"/>
  </r>
  <r>
    <n v="2902"/>
    <x v="2901"/>
    <s v="Help me honor and bring &quot;The American Soprano&quot; Leontyne Price back to the stage one more time."/>
    <n v="150000"/>
    <n v="25"/>
    <x v="2"/>
    <x v="0"/>
    <s v="USD"/>
    <n v="1440412396"/>
    <n v="1437820396"/>
    <b v="0"/>
    <n v="1"/>
    <b v="0"/>
    <s v="theater/plays"/>
    <n v="1.6666666666666666E-2"/>
    <n v="25"/>
    <x v="1"/>
    <x v="6"/>
    <x v="2902"/>
    <d v="2015-08-24T10:33:1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x v="2903"/>
    <s v="A Tequila slammer with a slice of Tarantino, a line of the London Fringe scene and a shot of â€œBreaking Badâ€. New Writing."/>
    <n v="1500"/>
    <n v="75"/>
    <x v="2"/>
    <x v="1"/>
    <s v="GBP"/>
    <n v="1415534400"/>
    <n v="1414538031"/>
    <b v="0"/>
    <n v="4"/>
    <b v="0"/>
    <s v="theater/plays"/>
    <n v="5"/>
    <n v="18.75"/>
    <x v="1"/>
    <x v="6"/>
    <x v="2904"/>
    <d v="2014-11-09T12:00:00"/>
  </r>
  <r>
    <n v="2905"/>
    <x v="2904"/>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x v="2906"/>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x v="2909"/>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x v="2912"/>
    <s v="A LIVE history infused, frightening magic and mind reading show in the heart of the Halloween capital of the world, Salem, MA!!"/>
    <n v="10000"/>
    <n v="2"/>
    <x v="2"/>
    <x v="0"/>
    <s v="USD"/>
    <n v="1410041339"/>
    <n v="1404857339"/>
    <b v="0"/>
    <n v="2"/>
    <b v="0"/>
    <s v="theater/plays"/>
    <n v="0.02"/>
    <n v="1"/>
    <x v="1"/>
    <x v="6"/>
    <x v="2913"/>
    <d v="2014-09-06T22:08:59"/>
  </r>
  <r>
    <n v="2914"/>
    <x v="2913"/>
    <s v="Hercules must complete four challenges in order to meet the father he never knew"/>
    <n v="25000"/>
    <n v="1"/>
    <x v="2"/>
    <x v="1"/>
    <s v="GBP"/>
    <n v="1426365994"/>
    <n v="1421185594"/>
    <b v="0"/>
    <n v="1"/>
    <b v="0"/>
    <s v="theater/plays"/>
    <n v="4.0000000000000001E-3"/>
    <n v="1"/>
    <x v="1"/>
    <x v="6"/>
    <x v="2914"/>
    <d v="2015-03-14T20:46:34"/>
  </r>
  <r>
    <n v="2915"/>
    <x v="2914"/>
    <s v="An inclusive, cross community, multi-cultural theatre production for children aged 3 to 16 and their families"/>
    <n v="1000"/>
    <n v="611"/>
    <x v="2"/>
    <x v="1"/>
    <s v="GBP"/>
    <n v="1458117190"/>
    <n v="1455528790"/>
    <b v="0"/>
    <n v="3"/>
    <b v="0"/>
    <s v="theater/plays"/>
    <n v="61.1"/>
    <n v="203.66666666666666"/>
    <x v="1"/>
    <x v="6"/>
    <x v="2915"/>
    <d v="2016-03-16T08:33:10"/>
  </r>
  <r>
    <n v="2916"/>
    <x v="2915"/>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x v="2916"/>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x v="2917"/>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x v="2918"/>
    <s v="A full staged reading of a new play about a boy who learns how to be happy from the most unexpected person."/>
    <n v="600"/>
    <n v="51"/>
    <x v="2"/>
    <x v="0"/>
    <s v="USD"/>
    <n v="1407250329"/>
    <n v="1404658329"/>
    <b v="0"/>
    <n v="6"/>
    <b v="0"/>
    <s v="theater/plays"/>
    <n v="8.5"/>
    <n v="8.5"/>
    <x v="1"/>
    <x v="6"/>
    <x v="2919"/>
    <d v="2014-08-05T14:52:09"/>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x v="2920"/>
    <s v="I'm creating a cabaret in which all donations go directly to Broadway Cares/Equity Fights AIDS."/>
    <n v="100"/>
    <n v="129"/>
    <x v="0"/>
    <x v="0"/>
    <s v="USD"/>
    <n v="1411679804"/>
    <n v="1409087804"/>
    <b v="0"/>
    <n v="3"/>
    <b v="1"/>
    <s v="theater/musical"/>
    <n v="129"/>
    <n v="43"/>
    <x v="1"/>
    <x v="40"/>
    <x v="2921"/>
    <d v="2014-09-25T21:16:44"/>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x v="2922"/>
    <s v="Spreading the love of theatre, one step at a time. I would like to produce a reading of one of my favorite musicals"/>
    <n v="300"/>
    <n v="300"/>
    <x v="0"/>
    <x v="0"/>
    <s v="USD"/>
    <n v="1422068400"/>
    <n v="1420774779"/>
    <b v="0"/>
    <n v="10"/>
    <b v="1"/>
    <s v="theater/musical"/>
    <n v="100"/>
    <n v="30"/>
    <x v="1"/>
    <x v="40"/>
    <x v="2923"/>
    <d v="2015-01-24T03:00:0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x v="2925"/>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x v="2927"/>
    <s v="This is a touring production for schools in the Treasure Valley!"/>
    <n v="1000"/>
    <n v="1000"/>
    <x v="0"/>
    <x v="0"/>
    <s v="USD"/>
    <n v="1457135846"/>
    <n v="1454543846"/>
    <b v="0"/>
    <n v="24"/>
    <b v="1"/>
    <s v="theater/musical"/>
    <n v="100"/>
    <n v="41.666666666666664"/>
    <x v="1"/>
    <x v="40"/>
    <x v="2928"/>
    <d v="2016-03-04T23:57:26"/>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x v="2933"/>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x v="2935"/>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x v="2936"/>
    <s v="UCAS is a new British musical premiering at the Edinburgh Fringe Festival 2014."/>
    <n v="1500"/>
    <n v="2000"/>
    <x v="0"/>
    <x v="1"/>
    <s v="GBP"/>
    <n v="1405249113"/>
    <n v="1402657113"/>
    <b v="0"/>
    <n v="55"/>
    <b v="1"/>
    <s v="theater/musical"/>
    <n v="133.33333333333331"/>
    <n v="36.363636363636367"/>
    <x v="1"/>
    <x v="40"/>
    <x v="2937"/>
    <d v="2014-07-13T10:58:33"/>
  </r>
  <r>
    <n v="2938"/>
    <x v="2937"/>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x v="2942"/>
    <s v="Building a Resource Network and Funding Capacity to support, empower and promote Afrocentric Arts in Metro Columbus"/>
    <n v="3000"/>
    <n v="0"/>
    <x v="2"/>
    <x v="0"/>
    <s v="USD"/>
    <n v="1428894380"/>
    <n v="1426302380"/>
    <b v="0"/>
    <n v="0"/>
    <b v="0"/>
    <s v="theater/spaces"/>
    <n v="0"/>
    <e v="#DIV/0!"/>
    <x v="1"/>
    <x v="38"/>
    <x v="2943"/>
    <d v="2015-04-13T03:06:20"/>
  </r>
  <r>
    <n v="2944"/>
    <x v="2943"/>
    <s v="Our vision: build and operate a Theater Arts Center for south-central Washington state in Goldendale."/>
    <n v="10000"/>
    <n v="100"/>
    <x v="2"/>
    <x v="0"/>
    <s v="USD"/>
    <n v="1433714198"/>
    <n v="1431122198"/>
    <b v="0"/>
    <n v="1"/>
    <b v="0"/>
    <s v="theater/spaces"/>
    <n v="1"/>
    <n v="100"/>
    <x v="1"/>
    <x v="38"/>
    <x v="2944"/>
    <d v="2015-06-07T21:56:38"/>
  </r>
  <r>
    <n v="2945"/>
    <x v="2944"/>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x v="2945"/>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x v="2948"/>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x v="2949"/>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x v="2952"/>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x v="2953"/>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x v="2954"/>
    <s v="Stage Door Theater needs a stage for its current and future productions. Can you help?"/>
    <n v="1200"/>
    <n v="715"/>
    <x v="1"/>
    <x v="0"/>
    <s v="USD"/>
    <n v="1434476849"/>
    <n v="1431884849"/>
    <b v="0"/>
    <n v="11"/>
    <b v="0"/>
    <s v="theater/spaces"/>
    <n v="59.583333333333336"/>
    <n v="65"/>
    <x v="1"/>
    <x v="38"/>
    <x v="2955"/>
    <d v="2015-06-16T17:47:29"/>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x v="2956"/>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x v="2957"/>
    <s v="Chicago Based Theater Company and Venue Dedicated to Social Justice and Mainstreaming the Palestinian Narrative"/>
    <n v="80000"/>
    <n v="0"/>
    <x v="1"/>
    <x v="0"/>
    <s v="USD"/>
    <n v="1462729317"/>
    <n v="1457548917"/>
    <b v="0"/>
    <n v="0"/>
    <b v="0"/>
    <s v="theater/spaces"/>
    <n v="0"/>
    <e v="#DIV/0!"/>
    <x v="1"/>
    <x v="38"/>
    <x v="2958"/>
    <d v="2016-05-08T17:41:57"/>
  </r>
  <r>
    <n v="2959"/>
    <x v="2958"/>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x v="2959"/>
    <s v="Built in the late 1800's, this 70K sq. feet estate has fallen into disrepair.  Seeking to buy and convert to useful space"/>
    <n v="30000000"/>
    <n v="0"/>
    <x v="1"/>
    <x v="0"/>
    <s v="USD"/>
    <n v="1410459023"/>
    <n v="1407867023"/>
    <b v="0"/>
    <n v="0"/>
    <b v="0"/>
    <s v="theater/spaces"/>
    <n v="0"/>
    <e v="#DIV/0!"/>
    <x v="1"/>
    <x v="38"/>
    <x v="2960"/>
    <d v="2014-09-11T18:10:23"/>
  </r>
  <r>
    <n v="2961"/>
    <x v="2960"/>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x v="2961"/>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x v="2966"/>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x v="2967"/>
    <s v="The Curse of the Babywoman is real â€” and it is coming to FringeNYC this August."/>
    <n v="3500"/>
    <n v="3710"/>
    <x v="0"/>
    <x v="0"/>
    <s v="USD"/>
    <n v="1471406340"/>
    <n v="1470227660"/>
    <b v="0"/>
    <n v="47"/>
    <b v="1"/>
    <s v="theater/plays"/>
    <n v="106"/>
    <n v="78.936170212765958"/>
    <x v="1"/>
    <x v="6"/>
    <x v="2968"/>
    <d v="2016-08-17T03:59:00"/>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x v="2969"/>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x v="2971"/>
    <s v="A group of artists. A mythical art piece. A harrowing quest. And some margaritas."/>
    <n v="2000"/>
    <n v="2107"/>
    <x v="0"/>
    <x v="0"/>
    <s v="USD"/>
    <n v="1480899600"/>
    <n v="1479609520"/>
    <b v="0"/>
    <n v="17"/>
    <b v="1"/>
    <s v="theater/plays"/>
    <n v="105.35000000000001"/>
    <n v="123.94117647058823"/>
    <x v="1"/>
    <x v="6"/>
    <x v="2972"/>
    <d v="2016-12-05T01:00:00"/>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x v="2975"/>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x v="2978"/>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x v="2979"/>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x v="2981"/>
    <s v="Renovating this historical landmark, into an arts venue and theatre space for the community."/>
    <n v="5000"/>
    <n v="5103"/>
    <x v="0"/>
    <x v="1"/>
    <s v="GBP"/>
    <n v="1455208143"/>
    <n v="1452616143"/>
    <b v="1"/>
    <n v="59"/>
    <b v="1"/>
    <s v="theater/spaces"/>
    <n v="102.06"/>
    <n v="86.491525423728817"/>
    <x v="1"/>
    <x v="38"/>
    <x v="2982"/>
    <d v="2016-02-11T16:29:03"/>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x v="2988"/>
    <s v="Bring the movies back to Bethel, Maine."/>
    <n v="20000"/>
    <n v="35307"/>
    <x v="0"/>
    <x v="0"/>
    <s v="USD"/>
    <n v="1450673940"/>
    <n v="1448756962"/>
    <b v="0"/>
    <n v="364"/>
    <b v="1"/>
    <s v="theater/spaces"/>
    <n v="176.535"/>
    <n v="96.997252747252745"/>
    <x v="1"/>
    <x v="38"/>
    <x v="2989"/>
    <d v="2015-12-21T04:59:00"/>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x v="2991"/>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x v="2992"/>
    <s v="Help us build the Kitchen from Hell!"/>
    <n v="1000"/>
    <n v="1003"/>
    <x v="0"/>
    <x v="0"/>
    <s v="USD"/>
    <n v="1455998867"/>
    <n v="1453406867"/>
    <b v="0"/>
    <n v="22"/>
    <b v="1"/>
    <s v="theater/spaces"/>
    <n v="100.29999999999998"/>
    <n v="45.590909090909093"/>
    <x v="1"/>
    <x v="38"/>
    <x v="2993"/>
    <d v="2016-02-20T20:07:47"/>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x v="2995"/>
    <s v="A permanent home for comedy in Connecticut in the heart of downtown Hartford."/>
    <n v="35000"/>
    <n v="60180"/>
    <x v="0"/>
    <x v="0"/>
    <s v="USD"/>
    <n v="1432677240"/>
    <n v="1427493240"/>
    <b v="0"/>
    <n v="392"/>
    <b v="1"/>
    <s v="theater/spaces"/>
    <n v="171.94285714285715"/>
    <n v="153.5204081632653"/>
    <x v="1"/>
    <x v="38"/>
    <x v="2996"/>
    <d v="2015-05-26T21:54:00"/>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x v="2999"/>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x v="3001"/>
    <s v="Make the workshop/ small stage space at Jimmy's No 43 even better than before!"/>
    <n v="7000"/>
    <n v="7595.43"/>
    <x v="0"/>
    <x v="0"/>
    <s v="USD"/>
    <n v="1356552252"/>
    <n v="1353960252"/>
    <b v="0"/>
    <n v="104"/>
    <b v="1"/>
    <s v="theater/spaces"/>
    <n v="108.50614285714286"/>
    <n v="73.032980769230775"/>
    <x v="1"/>
    <x v="38"/>
    <x v="3002"/>
    <d v="2012-12-26T20:04:12"/>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x v="3005"/>
    <s v="We're an affordable theatre and rental space that can be molded into anything by anyone."/>
    <n v="8000"/>
    <n v="8620"/>
    <x v="0"/>
    <x v="5"/>
    <s v="CAD"/>
    <n v="1418580591"/>
    <n v="1415988591"/>
    <b v="0"/>
    <n v="97"/>
    <b v="1"/>
    <s v="theater/spaces"/>
    <n v="107.74999999999999"/>
    <n v="88.865979381443296"/>
    <x v="1"/>
    <x v="38"/>
    <x v="3006"/>
    <d v="2014-12-14T18:09:51"/>
  </r>
  <r>
    <n v="3007"/>
    <x v="3006"/>
    <s v="Consuite for 2015 CoreCon.  An adventure into insanity."/>
    <n v="600"/>
    <n v="1080"/>
    <x v="0"/>
    <x v="0"/>
    <s v="USD"/>
    <n v="1429938683"/>
    <n v="1428124283"/>
    <b v="0"/>
    <n v="20"/>
    <b v="1"/>
    <s v="theater/spaces"/>
    <n v="180"/>
    <n v="54"/>
    <x v="1"/>
    <x v="38"/>
    <x v="3007"/>
    <d v="2015-04-25T05:11:23"/>
  </r>
  <r>
    <n v="3008"/>
    <x v="3007"/>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x v="3009"/>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x v="3010"/>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x v="3014"/>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x v="3024"/>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x v="3026"/>
    <s v="Wavy says let's LIGHT UP THE RAINBOW STAGE and as our stretch reward we'll throw all of us a PARTY!"/>
    <n v="40000"/>
    <n v="52576"/>
    <x v="0"/>
    <x v="0"/>
    <s v="USD"/>
    <n v="1426866851"/>
    <n v="1424278451"/>
    <b v="0"/>
    <n v="320"/>
    <b v="1"/>
    <s v="theater/spaces"/>
    <n v="131.44"/>
    <n v="164.3"/>
    <x v="1"/>
    <x v="38"/>
    <x v="3027"/>
    <d v="2015-03-20T15:54:11"/>
  </r>
  <r>
    <n v="3028"/>
    <x v="3027"/>
    <s v="We have a space! Help us fill it with a stage, chairs, gear and audiences' laughter!"/>
    <n v="5000"/>
    <n v="8401"/>
    <x v="0"/>
    <x v="0"/>
    <s v="USD"/>
    <n v="1471242025"/>
    <n v="1468650025"/>
    <b v="0"/>
    <n v="99"/>
    <b v="1"/>
    <s v="theater/spaces"/>
    <n v="168.01999999999998"/>
    <n v="84.858585858585855"/>
    <x v="1"/>
    <x v="38"/>
    <x v="3028"/>
    <d v="2016-08-15T06:20:25"/>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x v="3031"/>
    <s v="One night only, not-for-profit, neighborhood haunted attraction that will scare your mask off! Coming this Halloween."/>
    <n v="1000"/>
    <n v="1272"/>
    <x v="0"/>
    <x v="0"/>
    <s v="USD"/>
    <n v="1441933459"/>
    <n v="1439341459"/>
    <b v="0"/>
    <n v="25"/>
    <b v="1"/>
    <s v="theater/spaces"/>
    <n v="127.2"/>
    <n v="50.88"/>
    <x v="1"/>
    <x v="38"/>
    <x v="3032"/>
    <d v="2015-09-11T01:04:19"/>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x v="3034"/>
    <s v="Help create a permanent home for live comedy shows and classes in Downtown RVA."/>
    <n v="25000"/>
    <n v="27196.71"/>
    <x v="0"/>
    <x v="0"/>
    <s v="USD"/>
    <n v="1367674009"/>
    <n v="1365082009"/>
    <b v="0"/>
    <n v="307"/>
    <b v="1"/>
    <s v="theater/spaces"/>
    <n v="108.78684000000001"/>
    <n v="88.588631921824103"/>
    <x v="1"/>
    <x v="38"/>
    <x v="3035"/>
    <d v="2013-05-04T13:26:49"/>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x v="3039"/>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x v="3040"/>
    <s v="Privet! Hello! Bon Jour! We are the Arlekin Players Theatre and we need a home."/>
    <n v="8300"/>
    <n v="9170"/>
    <x v="0"/>
    <x v="0"/>
    <s v="USD"/>
    <n v="1453323048"/>
    <n v="1450731048"/>
    <b v="0"/>
    <n v="95"/>
    <b v="1"/>
    <s v="theater/spaces"/>
    <n v="110.48192771084338"/>
    <n v="96.526315789473685"/>
    <x v="1"/>
    <x v="38"/>
    <x v="3041"/>
    <d v="2016-01-20T20:50:4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x v="3046"/>
    <s v="Hi! We're the Graduating Seniors Acting V Seniors at Temple University! Welcome to our Kick starter Page!"/>
    <n v="500"/>
    <n v="745"/>
    <x v="0"/>
    <x v="0"/>
    <s v="USD"/>
    <n v="1461762960"/>
    <n v="1457999054"/>
    <b v="0"/>
    <n v="20"/>
    <b v="1"/>
    <s v="theater/spaces"/>
    <n v="149"/>
    <n v="37.25"/>
    <x v="1"/>
    <x v="38"/>
    <x v="3047"/>
    <d v="2016-04-27T13:16:00"/>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x v="3049"/>
    <s v="Help fund The Black Pearl Consuite at CoreCon VIII: On Ancient Seas!"/>
    <n v="600"/>
    <n v="636"/>
    <x v="0"/>
    <x v="0"/>
    <s v="USD"/>
    <n v="1462420960"/>
    <n v="1459828960"/>
    <b v="0"/>
    <n v="9"/>
    <b v="1"/>
    <s v="theater/spaces"/>
    <n v="106"/>
    <n v="70.666666666666671"/>
    <x v="1"/>
    <x v="38"/>
    <x v="3050"/>
    <d v="2016-05-05T04:02:40"/>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x v="3051"/>
    <s v="To let the arts continue in Walker Minnesota We need a performing arts space and art gallery"/>
    <n v="50000"/>
    <n v="75"/>
    <x v="2"/>
    <x v="0"/>
    <s v="USD"/>
    <n v="1432828740"/>
    <n v="1430237094"/>
    <b v="0"/>
    <n v="2"/>
    <b v="0"/>
    <s v="theater/spaces"/>
    <n v="0.15"/>
    <n v="37.5"/>
    <x v="1"/>
    <x v="38"/>
    <x v="3052"/>
    <d v="2015-05-28T15:59:00"/>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x v="3053"/>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x v="3055"/>
    <s v="Looking to establish a communal space for art shows, bands, farmer's markets, environmental education, and traditional skills."/>
    <n v="25000"/>
    <n v="0"/>
    <x v="2"/>
    <x v="0"/>
    <s v="USD"/>
    <n v="1412003784"/>
    <n v="1406819784"/>
    <b v="0"/>
    <n v="0"/>
    <b v="0"/>
    <s v="theater/spaces"/>
    <n v="0"/>
    <e v="#DIV/0!"/>
    <x v="1"/>
    <x v="38"/>
    <x v="3056"/>
    <d v="2014-09-29T15:16:24"/>
  </r>
  <r>
    <n v="3057"/>
    <x v="3056"/>
    <s v="A series of 6 educational theme parks. This project is to fund the plans and 3D designs required to build the first park."/>
    <n v="50000"/>
    <n v="0"/>
    <x v="2"/>
    <x v="1"/>
    <s v="GBP"/>
    <n v="1459694211"/>
    <n v="1457105811"/>
    <b v="0"/>
    <n v="0"/>
    <b v="0"/>
    <s v="theater/spaces"/>
    <n v="0"/>
    <e v="#DIV/0!"/>
    <x v="1"/>
    <x v="38"/>
    <x v="3057"/>
    <d v="2016-04-03T14:36:51"/>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x v="3059"/>
    <s v="Save the historic Roxy theatre in Bremerton WA from being repurposed as office space."/>
    <n v="220000"/>
    <n v="335"/>
    <x v="2"/>
    <x v="0"/>
    <s v="USD"/>
    <n v="1443422134"/>
    <n v="1440830134"/>
    <b v="0"/>
    <n v="6"/>
    <b v="0"/>
    <s v="theater/spaces"/>
    <n v="0.15227272727272728"/>
    <n v="55.833333333333336"/>
    <x v="1"/>
    <x v="38"/>
    <x v="3060"/>
    <d v="2015-09-28T06:35:34"/>
  </r>
  <r>
    <n v="3061"/>
    <x v="3060"/>
    <s v="Save a historic Local theater."/>
    <n v="1000000"/>
    <n v="0"/>
    <x v="2"/>
    <x v="0"/>
    <s v="USD"/>
    <n v="1407955748"/>
    <n v="1405363748"/>
    <b v="0"/>
    <n v="0"/>
    <b v="0"/>
    <s v="theater/spaces"/>
    <n v="0"/>
    <e v="#DIV/0!"/>
    <x v="1"/>
    <x v="38"/>
    <x v="3061"/>
    <d v="2014-08-13T18:49:0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x v="3062"/>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x v="3063"/>
    <s v="An epicenter for connection, creation and expression of the community."/>
    <n v="75000"/>
    <n v="8471"/>
    <x v="2"/>
    <x v="0"/>
    <s v="USD"/>
    <n v="1448175540"/>
    <n v="1445483246"/>
    <b v="0"/>
    <n v="72"/>
    <b v="0"/>
    <s v="theater/spaces"/>
    <n v="11.294666666666666"/>
    <n v="117.65277777777777"/>
    <x v="1"/>
    <x v="38"/>
    <x v="3064"/>
    <d v="2015-11-22T06:59:00"/>
  </r>
  <r>
    <n v="3065"/>
    <x v="3064"/>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x v="3066"/>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x v="3069"/>
    <s v="Liverpool's 1st purpose built 7 night a week comedy club, bar &amp; restaurant with live music &amp; much more"/>
    <n v="10000"/>
    <n v="334"/>
    <x v="2"/>
    <x v="1"/>
    <s v="GBP"/>
    <n v="1481132169"/>
    <n v="1479317769"/>
    <b v="0"/>
    <n v="16"/>
    <b v="0"/>
    <s v="theater/spaces"/>
    <n v="3.34"/>
    <n v="20.875"/>
    <x v="1"/>
    <x v="38"/>
    <x v="3070"/>
    <d v="2016-12-07T17:36:09"/>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x v="3074"/>
    <s v="Magic Morgan &amp; Liliana are raising funds to expand their famed traveling magic show to a theater of magic."/>
    <n v="15000"/>
    <n v="1296"/>
    <x v="2"/>
    <x v="0"/>
    <s v="USD"/>
    <n v="1471573640"/>
    <n v="1467253640"/>
    <b v="0"/>
    <n v="20"/>
    <b v="0"/>
    <s v="theater/spaces"/>
    <n v="8.64"/>
    <n v="64.8"/>
    <x v="1"/>
    <x v="38"/>
    <x v="3075"/>
    <d v="2016-08-19T02:27:20"/>
  </r>
  <r>
    <n v="3076"/>
    <x v="3075"/>
    <s v="Helping female comedians get in their 10,000 Hours of practice!"/>
    <n v="10000"/>
    <n v="1506"/>
    <x v="2"/>
    <x v="0"/>
    <s v="USD"/>
    <n v="1444405123"/>
    <n v="1439221123"/>
    <b v="0"/>
    <n v="50"/>
    <b v="0"/>
    <s v="theater/spaces"/>
    <n v="15.06"/>
    <n v="30.12"/>
    <x v="1"/>
    <x v="38"/>
    <x v="3076"/>
    <d v="2015-10-09T15:38:43"/>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x v="3081"/>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x v="3086"/>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x v="3087"/>
    <s v="We believe it's time to open a visitor's center that highlights the small towns of the upper Midwest."/>
    <n v="65000"/>
    <n v="126"/>
    <x v="2"/>
    <x v="0"/>
    <s v="USD"/>
    <n v="1420724460"/>
    <n v="1418046247"/>
    <b v="0"/>
    <n v="3"/>
    <b v="0"/>
    <s v="theater/spaces"/>
    <n v="0.19384615384615383"/>
    <n v="42"/>
    <x v="1"/>
    <x v="38"/>
    <x v="3088"/>
    <d v="2015-01-08T13:41:00"/>
  </r>
  <r>
    <n v="3089"/>
    <x v="3088"/>
    <s v="A community space in Somerville, MA to celebrate the beautiful intersection of sports and creativity."/>
    <n v="25000"/>
    <n v="5854"/>
    <x v="2"/>
    <x v="0"/>
    <s v="USD"/>
    <n v="1468029540"/>
    <n v="1465304483"/>
    <b v="0"/>
    <n v="45"/>
    <b v="0"/>
    <s v="theater/spaces"/>
    <n v="23.416"/>
    <n v="130.0888888888889"/>
    <x v="1"/>
    <x v="38"/>
    <x v="3089"/>
    <d v="2016-07-09T01:59:00"/>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x v="3093"/>
    <s v="This is a Kickstarter to help with the start up costs for Illusionist, Chris Lengyel's Summer 2016 Tour!"/>
    <n v="100000"/>
    <n v="25"/>
    <x v="2"/>
    <x v="0"/>
    <s v="USD"/>
    <n v="1442775956"/>
    <n v="1437591956"/>
    <b v="0"/>
    <n v="1"/>
    <b v="0"/>
    <s v="theater/spaces"/>
    <n v="2.5000000000000001E-2"/>
    <n v="25"/>
    <x v="1"/>
    <x v="38"/>
    <x v="3094"/>
    <d v="2015-09-20T19:05:56"/>
  </r>
  <r>
    <n v="3095"/>
    <x v="3094"/>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x v="3100"/>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x v="3102"/>
    <s v="Creating a place for local artists to perform, at substantially less cost for them"/>
    <n v="4100"/>
    <n v="11"/>
    <x v="2"/>
    <x v="0"/>
    <s v="USD"/>
    <n v="1434080706"/>
    <n v="1428896706"/>
    <b v="0"/>
    <n v="2"/>
    <b v="0"/>
    <s v="theater/spaces"/>
    <n v="0.26829268292682928"/>
    <n v="5.5"/>
    <x v="1"/>
    <x v="38"/>
    <x v="3103"/>
    <d v="2015-06-12T03:45:06"/>
  </r>
  <r>
    <n v="3104"/>
    <x v="3103"/>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x v="3107"/>
    <s v="We need a permanent home for the theater!"/>
    <n v="50000"/>
    <n v="26"/>
    <x v="2"/>
    <x v="0"/>
    <s v="USD"/>
    <n v="1430234394"/>
    <n v="1425053994"/>
    <b v="0"/>
    <n v="2"/>
    <b v="0"/>
    <s v="theater/spaces"/>
    <n v="5.1999999999999998E-2"/>
    <n v="13"/>
    <x v="1"/>
    <x v="38"/>
    <x v="3108"/>
    <d v="2015-04-28T15:19:54"/>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x v="3109"/>
    <s v="Cat People Unite! It's time we get a space of our own to relax, socialize and learn! Join the Catmunity!"/>
    <n v="25000"/>
    <n v="10"/>
    <x v="2"/>
    <x v="0"/>
    <s v="USD"/>
    <n v="1487465119"/>
    <n v="1484009119"/>
    <b v="0"/>
    <n v="1"/>
    <b v="0"/>
    <s v="theater/spaces"/>
    <n v="0.04"/>
    <n v="10"/>
    <x v="1"/>
    <x v="38"/>
    <x v="3110"/>
    <d v="2017-02-19T00:45:19"/>
  </r>
  <r>
    <n v="3111"/>
    <x v="3110"/>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x v="3113"/>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x v="3114"/>
    <s v="We are creating a mobile community devoted to the spreading and sharing of spoken word and other kinds of storytelling."/>
    <n v="10000"/>
    <n v="300"/>
    <x v="2"/>
    <x v="11"/>
    <s v="SEK"/>
    <n v="1465123427"/>
    <n v="1462531427"/>
    <b v="0"/>
    <n v="1"/>
    <b v="0"/>
    <s v="theater/spaces"/>
    <n v="3"/>
    <n v="300"/>
    <x v="1"/>
    <x v="38"/>
    <x v="3115"/>
    <d v="2016-06-05T10:43:47"/>
  </r>
  <r>
    <n v="3116"/>
    <x v="3115"/>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x v="3116"/>
    <s v="Performing Arts workshops, for young people aged 5 -16, exploring how the sea has shaped Cowes as a settlement."/>
    <n v="1000"/>
    <n v="1"/>
    <x v="2"/>
    <x v="1"/>
    <s v="GBP"/>
    <n v="1464354720"/>
    <n v="1463648360"/>
    <b v="0"/>
    <n v="1"/>
    <b v="0"/>
    <s v="theater/spaces"/>
    <n v="0.1"/>
    <n v="1"/>
    <x v="1"/>
    <x v="38"/>
    <x v="3117"/>
    <d v="2016-05-27T13:12:00"/>
  </r>
  <r>
    <n v="3118"/>
    <x v="3117"/>
    <s v="a magical place for all kind of people, like a fairytaile in all colours"/>
    <n v="500000"/>
    <n v="1550"/>
    <x v="2"/>
    <x v="11"/>
    <s v="SEK"/>
    <n v="1467473723"/>
    <n v="1465832123"/>
    <b v="0"/>
    <n v="2"/>
    <b v="0"/>
    <s v="theater/spaces"/>
    <n v="0.31"/>
    <n v="775"/>
    <x v="1"/>
    <x v="38"/>
    <x v="3118"/>
    <d v="2016-07-02T15:35:23"/>
  </r>
  <r>
    <n v="3119"/>
    <x v="3118"/>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x v="3119"/>
    <s v="Wij willen Tropicana het subtropisch zwemparadijs van Rotterdam op een nieuwe locatie gaan bouwen."/>
    <n v="1300000"/>
    <n v="128"/>
    <x v="2"/>
    <x v="9"/>
    <s v="EUR"/>
    <n v="1462484196"/>
    <n v="1457303796"/>
    <b v="0"/>
    <n v="10"/>
    <b v="0"/>
    <s v="theater/spaces"/>
    <n v="9.8461538461538465E-3"/>
    <n v="12.8"/>
    <x v="1"/>
    <x v="38"/>
    <x v="3120"/>
    <d v="2016-05-05T21:36:36"/>
  </r>
  <r>
    <n v="3121"/>
    <x v="3120"/>
    <s v="I going to build a theatre for a local ant farm so that Ants can put on their theatre productions."/>
    <n v="1500"/>
    <n v="10"/>
    <x v="1"/>
    <x v="5"/>
    <s v="CAD"/>
    <n v="1411748335"/>
    <n v="1406564335"/>
    <b v="0"/>
    <n v="1"/>
    <b v="0"/>
    <s v="theater/spaces"/>
    <n v="0.66666666666666674"/>
    <n v="10"/>
    <x v="1"/>
    <x v="38"/>
    <x v="3121"/>
    <d v="2014-09-26T16:18:55"/>
  </r>
  <r>
    <n v="3122"/>
    <x v="3121"/>
    <s v="cancelled until further notice"/>
    <n v="199"/>
    <n v="116"/>
    <x v="1"/>
    <x v="0"/>
    <s v="USD"/>
    <n v="1478733732"/>
    <n v="1478298132"/>
    <b v="0"/>
    <n v="2"/>
    <b v="0"/>
    <s v="theater/spaces"/>
    <n v="58.291457286432156"/>
    <n v="58"/>
    <x v="1"/>
    <x v="38"/>
    <x v="3122"/>
    <d v="2016-11-09T23:22:12"/>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x v="3123"/>
    <s v="A place where kids/ teens' dreams come true, and one finds there home without sparkly red shoes!"/>
    <n v="800000"/>
    <n v="26"/>
    <x v="1"/>
    <x v="0"/>
    <s v="USD"/>
    <n v="1422902601"/>
    <n v="1417718601"/>
    <b v="0"/>
    <n v="4"/>
    <b v="0"/>
    <s v="theater/spaces"/>
    <n v="3.2499999999999999E-3"/>
    <n v="6.5"/>
    <x v="1"/>
    <x v="38"/>
    <x v="3124"/>
    <d v="2015-02-02T18:43:21"/>
  </r>
  <r>
    <n v="3125"/>
    <x v="3124"/>
    <s v="N/A"/>
    <n v="1500000"/>
    <n v="0"/>
    <x v="1"/>
    <x v="0"/>
    <s v="USD"/>
    <n v="1452142672"/>
    <n v="1449550672"/>
    <b v="0"/>
    <n v="0"/>
    <b v="0"/>
    <s v="theater/spaces"/>
    <n v="0"/>
    <e v="#DIV/0!"/>
    <x v="1"/>
    <x v="38"/>
    <x v="3125"/>
    <d v="2016-01-07T04:57:52"/>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x v="3126"/>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x v="3128"/>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x v="3129"/>
    <s v="A shockingly relevant modern take on a 2,000-year-old tragedy that confronts current gender politics."/>
    <n v="10000"/>
    <n v="375"/>
    <x v="3"/>
    <x v="0"/>
    <s v="USD"/>
    <n v="1492145940"/>
    <n v="1489504916"/>
    <b v="0"/>
    <n v="4"/>
    <b v="0"/>
    <s v="theater/plays"/>
    <n v="3.75"/>
    <n v="93.75"/>
    <x v="1"/>
    <x v="6"/>
    <x v="3130"/>
    <d v="2017-04-14T04:59:00"/>
  </r>
  <r>
    <n v="3131"/>
    <x v="3130"/>
    <s v="A Staged Reading of &quot;Snake Eyes,&quot; a new play by Alex Rafala"/>
    <n v="4100"/>
    <n v="645"/>
    <x v="3"/>
    <x v="0"/>
    <s v="USD"/>
    <n v="1491656045"/>
    <n v="1489067645"/>
    <b v="0"/>
    <n v="12"/>
    <b v="0"/>
    <s v="theater/plays"/>
    <n v="15.731707317073171"/>
    <n v="53.75"/>
    <x v="1"/>
    <x v="6"/>
    <x v="3131"/>
    <d v="2017-04-08T12:54:05"/>
  </r>
  <r>
    <n v="3132"/>
    <x v="3131"/>
    <s v="Smells Like Money, Drips Like Honey, Taste Like Mocha, Better Run AWAY"/>
    <n v="30000"/>
    <n v="10"/>
    <x v="3"/>
    <x v="0"/>
    <s v="USD"/>
    <n v="1492759460"/>
    <n v="1487579060"/>
    <b v="0"/>
    <n v="1"/>
    <b v="0"/>
    <s v="theater/plays"/>
    <n v="3.3333333333333333E-2"/>
    <n v="10"/>
    <x v="1"/>
    <x v="6"/>
    <x v="3132"/>
    <d v="2017-04-21T07:24:20"/>
  </r>
  <r>
    <n v="3133"/>
    <x v="3132"/>
    <s v="TwentySomething is taking Hell Has No Fury to Edinburgh! _x000a_We're looking for your support to get us there."/>
    <n v="500"/>
    <n v="540"/>
    <x v="3"/>
    <x v="1"/>
    <s v="GBP"/>
    <n v="1490358834"/>
    <n v="1487770434"/>
    <b v="0"/>
    <n v="16"/>
    <b v="0"/>
    <s v="theater/plays"/>
    <n v="108"/>
    <n v="33.75"/>
    <x v="1"/>
    <x v="6"/>
    <x v="3133"/>
    <d v="2017-03-24T12:33:54"/>
  </r>
  <r>
    <n v="3134"/>
    <x v="3133"/>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x v="3135"/>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x v="3136"/>
    <s v="Set in 1930s Chinatown, evocative of old world South Jackson Street during the Jazz era."/>
    <n v="1500"/>
    <n v="50"/>
    <x v="3"/>
    <x v="0"/>
    <s v="USD"/>
    <n v="1493838720"/>
    <n v="1489439669"/>
    <b v="0"/>
    <n v="1"/>
    <b v="0"/>
    <s v="theater/plays"/>
    <n v="3.3333333333333335"/>
    <n v="50"/>
    <x v="1"/>
    <x v="6"/>
    <x v="3137"/>
    <d v="2017-05-03T19:12:00"/>
  </r>
  <r>
    <n v="3138"/>
    <x v="3137"/>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x v="3138"/>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x v="3139"/>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x v="3140"/>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x v="3141"/>
    <s v="Our aim is to deliver a powerful piece of theatre to audiences across the UK, including Edinburgh Fringe (2017)."/>
    <n v="2750"/>
    <n v="45"/>
    <x v="3"/>
    <x v="1"/>
    <s v="GBP"/>
    <n v="1489922339"/>
    <n v="1487333939"/>
    <b v="0"/>
    <n v="3"/>
    <b v="0"/>
    <s v="theater/plays"/>
    <n v="1.6363636363636365"/>
    <n v="15"/>
    <x v="1"/>
    <x v="6"/>
    <x v="3142"/>
    <d v="2017-03-19T11:18:59"/>
  </r>
  <r>
    <n v="3143"/>
    <x v="3142"/>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x v="3144"/>
    <s v="Dominion Theatre Company is the first community dinner theatre  to be established in Arlington TX."/>
    <n v="25000"/>
    <n v="0"/>
    <x v="3"/>
    <x v="0"/>
    <s v="USD"/>
    <n v="1490659134"/>
    <n v="1485478734"/>
    <b v="0"/>
    <n v="0"/>
    <b v="0"/>
    <s v="theater/plays"/>
    <n v="0"/>
    <e v="#DIV/0!"/>
    <x v="1"/>
    <x v="6"/>
    <x v="3145"/>
    <d v="2017-03-27T23:58:54"/>
  </r>
  <r>
    <n v="3146"/>
    <x v="3145"/>
    <s v="Somos... Podemos... Amamos... Nuestra muralla, nuestra utopÃ­a. Que el amor sea el lÃ­mite"/>
    <n v="50000"/>
    <n v="5250"/>
    <x v="3"/>
    <x v="14"/>
    <s v="MXN"/>
    <n v="1492356166"/>
    <n v="1488471766"/>
    <b v="0"/>
    <n v="12"/>
    <b v="0"/>
    <s v="theater/plays"/>
    <n v="10.5"/>
    <n v="437.5"/>
    <x v="1"/>
    <x v="6"/>
    <x v="3146"/>
    <d v="2017-04-16T15:22:4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x v="3147"/>
    <s v="Help fund The Aurora Project, an immersive science fiction epic."/>
    <n v="1800"/>
    <n v="2361"/>
    <x v="0"/>
    <x v="0"/>
    <s v="USD"/>
    <n v="1412136000"/>
    <n v="1410278284"/>
    <b v="1"/>
    <n v="57"/>
    <b v="1"/>
    <s v="theater/plays"/>
    <n v="131.16666666666669"/>
    <n v="41.421052631578945"/>
    <x v="1"/>
    <x v="6"/>
    <x v="3148"/>
    <d v="2014-10-01T04:00:00"/>
  </r>
  <r>
    <n v="3149"/>
    <x v="3148"/>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x v="3150"/>
    <s v="A Multi-Media Puppet Show, with large cable control puppets to tell a hilarious story for all ages."/>
    <n v="3500"/>
    <n v="3514"/>
    <x v="0"/>
    <x v="0"/>
    <s v="USD"/>
    <n v="1410379774"/>
    <n v="1407787774"/>
    <b v="1"/>
    <n v="34"/>
    <b v="1"/>
    <s v="theater/plays"/>
    <n v="100.4"/>
    <n v="103.35294117647059"/>
    <x v="1"/>
    <x v="6"/>
    <x v="3151"/>
    <d v="2014-09-10T20:09:34"/>
  </r>
  <r>
    <n v="3152"/>
    <x v="3151"/>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x v="3152"/>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x v="3154"/>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x v="3156"/>
    <s v="Four Directors.  Four One Acts.  Four Genres.  For You."/>
    <n v="4000"/>
    <n v="4040"/>
    <x v="0"/>
    <x v="0"/>
    <s v="USD"/>
    <n v="1405746000"/>
    <n v="1404932105"/>
    <b v="1"/>
    <n v="41"/>
    <b v="1"/>
    <s v="theater/plays"/>
    <n v="101"/>
    <n v="98.536585365853654"/>
    <x v="1"/>
    <x v="6"/>
    <x v="3157"/>
    <d v="2014-07-19T05:00:00"/>
  </r>
  <r>
    <n v="3158"/>
    <x v="3157"/>
    <s v="A 40s crime-noir play using nursery rhyme characters."/>
    <n v="5000"/>
    <n v="5700"/>
    <x v="0"/>
    <x v="0"/>
    <s v="USD"/>
    <n v="1374523752"/>
    <n v="1371931752"/>
    <b v="1"/>
    <n v="69"/>
    <b v="1"/>
    <s v="theater/plays"/>
    <n v="113.99999999999999"/>
    <n v="82.608695652173907"/>
    <x v="1"/>
    <x v="6"/>
    <x v="3158"/>
    <d v="2013-07-22T20:09:12"/>
  </r>
  <r>
    <n v="3159"/>
    <x v="3158"/>
    <s v="WAXWING is an exciting new world premiere of mythic (perhaps even apocalyptic!) proportions."/>
    <n v="1500"/>
    <n v="2002.22"/>
    <x v="0"/>
    <x v="0"/>
    <s v="USD"/>
    <n v="1326927600"/>
    <n v="1323221761"/>
    <b v="1"/>
    <n v="52"/>
    <b v="1"/>
    <s v="theater/plays"/>
    <n v="133.48133333333334"/>
    <n v="38.504230769230773"/>
    <x v="1"/>
    <x v="6"/>
    <x v="3159"/>
    <d v="2012-01-18T23:00:00"/>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x v="3163"/>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x v="3166"/>
    <s v="What is destiny? Explore it with us this August at FringeNYC."/>
    <n v="3000"/>
    <n v="3485"/>
    <x v="0"/>
    <x v="0"/>
    <s v="USD"/>
    <n v="1406952781"/>
    <n v="1405743181"/>
    <b v="1"/>
    <n v="55"/>
    <b v="1"/>
    <s v="theater/plays"/>
    <n v="116.16666666666666"/>
    <n v="63.363636363636367"/>
    <x v="1"/>
    <x v="6"/>
    <x v="3167"/>
    <d v="2014-08-02T04:13:01"/>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x v="3168"/>
    <s v="We're bringing The Window to the Cherry Lane Theater in January 2014."/>
    <n v="8000"/>
    <n v="8241"/>
    <x v="0"/>
    <x v="0"/>
    <s v="USD"/>
    <n v="1386910740"/>
    <n v="1384364561"/>
    <b v="1"/>
    <n v="82"/>
    <b v="1"/>
    <s v="theater/plays"/>
    <n v="103.01249999999999"/>
    <n v="100.5"/>
    <x v="1"/>
    <x v="6"/>
    <x v="3169"/>
    <d v="2013-12-13T04:59:00"/>
  </r>
  <r>
    <n v="3170"/>
    <x v="3169"/>
    <s v="An emotionally-charged journey through the history of black women in America told in reverse."/>
    <n v="2000"/>
    <n v="2245"/>
    <x v="0"/>
    <x v="0"/>
    <s v="USD"/>
    <n v="1404273600"/>
    <n v="1401414944"/>
    <b v="1"/>
    <n v="71"/>
    <b v="1"/>
    <s v="theater/plays"/>
    <n v="112.25"/>
    <n v="31.619718309859156"/>
    <x v="1"/>
    <x v="6"/>
    <x v="3170"/>
    <d v="2014-07-02T04:00:00"/>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x v="3178"/>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x v="3179"/>
    <s v="A new tale of witches, fairies, cat-hunters and and bone-boilers from London theatre company Broken Glass."/>
    <n v="1200"/>
    <n v="1437"/>
    <x v="0"/>
    <x v="1"/>
    <s v="GBP"/>
    <n v="1403258049"/>
    <n v="1400666049"/>
    <b v="1"/>
    <n v="45"/>
    <b v="1"/>
    <s v="theater/plays"/>
    <n v="119.75"/>
    <n v="31.933333333333334"/>
    <x v="1"/>
    <x v="6"/>
    <x v="3180"/>
    <d v="2014-06-20T09:54:09"/>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x v="3182"/>
    <s v="Anton Chekhov's The Seagull. An outdoor Amphitheater in Manhattan. Trees. A River. Daybreak."/>
    <n v="2500"/>
    <n v="2725"/>
    <x v="0"/>
    <x v="0"/>
    <s v="USD"/>
    <n v="1377284669"/>
    <n v="1375729469"/>
    <b v="1"/>
    <n v="68"/>
    <b v="1"/>
    <s v="theater/plays"/>
    <n v="109.00000000000001"/>
    <n v="40.073529411764703"/>
    <x v="1"/>
    <x v="6"/>
    <x v="3183"/>
    <d v="2013-08-23T19:04:29"/>
  </r>
  <r>
    <n v="3184"/>
    <x v="3183"/>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x v="3189"/>
    <s v="Call It A Day Productions is putting on their first full production in December and every little bit helps!"/>
    <n v="4000"/>
    <n v="0"/>
    <x v="2"/>
    <x v="5"/>
    <s v="CAD"/>
    <n v="1481258275"/>
    <n v="1478662675"/>
    <b v="0"/>
    <n v="0"/>
    <b v="0"/>
    <s v="theater/musical"/>
    <n v="0"/>
    <e v="#DIV/0!"/>
    <x v="1"/>
    <x v="40"/>
    <x v="3190"/>
    <d v="2016-12-09T04:37:55"/>
  </r>
  <r>
    <n v="3191"/>
    <x v="3190"/>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x v="3191"/>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x v="3192"/>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x v="3193"/>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x v="3195"/>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x v="3196"/>
    <s v="This years most important stage project for young artists in our region. www.ungespor.no"/>
    <n v="10000"/>
    <n v="1145"/>
    <x v="2"/>
    <x v="10"/>
    <s v="NOK"/>
    <n v="1423050618"/>
    <n v="1420458618"/>
    <b v="0"/>
    <n v="4"/>
    <b v="0"/>
    <s v="theater/musical"/>
    <n v="11.450000000000001"/>
    <n v="286.25"/>
    <x v="1"/>
    <x v="40"/>
    <x v="3197"/>
    <d v="2015-02-04T11:50:18"/>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x v="3198"/>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x v="3199"/>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x v="3201"/>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x v="3202"/>
    <s v="Escape from Reality's 1st Season &quot;Defying Gravity&quot; including The Last Five Years, Godspell, and Aida."/>
    <n v="1000"/>
    <n v="250"/>
    <x v="2"/>
    <x v="0"/>
    <s v="USD"/>
    <n v="1443224622"/>
    <n v="1440632622"/>
    <b v="0"/>
    <n v="6"/>
    <b v="0"/>
    <s v="theater/musical"/>
    <n v="25"/>
    <n v="41.666666666666664"/>
    <x v="1"/>
    <x v="40"/>
    <x v="3203"/>
    <d v="2015-09-25T23:43:42"/>
  </r>
  <r>
    <n v="3204"/>
    <x v="3203"/>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x v="3205"/>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x v="3211"/>
    <s v="Help us bring our production of Campo Maldito to New York AND San Francisco!"/>
    <n v="4000"/>
    <n v="5050"/>
    <x v="0"/>
    <x v="0"/>
    <s v="USD"/>
    <n v="1407524751"/>
    <n v="1404932751"/>
    <b v="1"/>
    <n v="94"/>
    <b v="1"/>
    <s v="theater/plays"/>
    <n v="126.25"/>
    <n v="53.723404255319146"/>
    <x v="1"/>
    <x v="6"/>
    <x v="3212"/>
    <d v="2014-08-08T19:05:51"/>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x v="3216"/>
    <s v="Wake Up Call is a comedic play about a group of hotel employees working on Christmas Eve."/>
    <n v="4500"/>
    <n v="5221"/>
    <x v="0"/>
    <x v="0"/>
    <s v="USD"/>
    <n v="1478264784"/>
    <n v="1475672784"/>
    <b v="1"/>
    <n v="104"/>
    <b v="1"/>
    <s v="theater/plays"/>
    <n v="116.02222222222223"/>
    <n v="50.20192307692308"/>
    <x v="1"/>
    <x v="6"/>
    <x v="3217"/>
    <d v="2016-11-04T13:06:24"/>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x v="3218"/>
    <s v="Eyes Closed is a collaborative play and docudrama about New Yorkers and their dreams."/>
    <n v="20000"/>
    <n v="20022"/>
    <x v="0"/>
    <x v="0"/>
    <s v="USD"/>
    <n v="1427063747"/>
    <n v="1424043347"/>
    <b v="1"/>
    <n v="119"/>
    <b v="1"/>
    <s v="theater/plays"/>
    <n v="100.11000000000001"/>
    <n v="168.25210084033614"/>
    <x v="1"/>
    <x v="6"/>
    <x v="3219"/>
    <d v="2015-03-22T22:35:47"/>
  </r>
  <r>
    <n v="3220"/>
    <x v="3219"/>
    <s v="A sci-fi thriller for the stage opening March 10 in Los Angeles."/>
    <n v="15000"/>
    <n v="15126"/>
    <x v="0"/>
    <x v="0"/>
    <s v="USD"/>
    <n v="1489352400"/>
    <n v="1486411204"/>
    <b v="1"/>
    <n v="59"/>
    <b v="1"/>
    <s v="theater/plays"/>
    <n v="100.84"/>
    <n v="256.37288135593218"/>
    <x v="1"/>
    <x v="6"/>
    <x v="3220"/>
    <d v="2017-03-12T21:00:00"/>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x v="3221"/>
    <s v="Shakespeare's classic re-imagined as a spoken and signed production for deaf and hearing audiences"/>
    <n v="2500"/>
    <n v="3120"/>
    <x v="0"/>
    <x v="0"/>
    <s v="USD"/>
    <n v="1445722140"/>
    <n v="1443016697"/>
    <b v="1"/>
    <n v="84"/>
    <b v="1"/>
    <s v="theater/plays"/>
    <n v="124.8"/>
    <n v="37.142857142857146"/>
    <x v="1"/>
    <x v="6"/>
    <x v="3222"/>
    <d v="2015-10-24T21:29:00"/>
  </r>
  <r>
    <n v="3223"/>
    <x v="3222"/>
    <s v="Bringing David Lindsay-Abaire's award-winning story of our times to the East Bay."/>
    <n v="3100"/>
    <n v="3395"/>
    <x v="0"/>
    <x v="0"/>
    <s v="USD"/>
    <n v="1440100976"/>
    <n v="1437508976"/>
    <b v="1"/>
    <n v="74"/>
    <b v="1"/>
    <s v="theater/plays"/>
    <n v="109.51612903225806"/>
    <n v="45.878378378378379"/>
    <x v="1"/>
    <x v="6"/>
    <x v="3223"/>
    <d v="2015-08-20T20:02:5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x v="3226"/>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x v="3227"/>
    <s v="A Season of Powerful Women. A Season of Defiance."/>
    <n v="7000"/>
    <n v="7164"/>
    <x v="0"/>
    <x v="0"/>
    <s v="USD"/>
    <n v="1450328340"/>
    <n v="1447606884"/>
    <b v="1"/>
    <n v="37"/>
    <b v="1"/>
    <s v="theater/plays"/>
    <n v="102.34285714285714"/>
    <n v="193.62162162162161"/>
    <x v="1"/>
    <x v="6"/>
    <x v="3228"/>
    <d v="2015-12-17T04:59:00"/>
  </r>
  <r>
    <n v="3229"/>
    <x v="3228"/>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x v="3230"/>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x v="3231"/>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x v="3232"/>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x v="3236"/>
    <s v="An annual campaign supporting our intensive for artists 25 and under."/>
    <n v="35000"/>
    <n v="35275.64"/>
    <x v="0"/>
    <x v="0"/>
    <s v="USD"/>
    <n v="1443499140"/>
    <n v="1441452184"/>
    <b v="1"/>
    <n v="269"/>
    <b v="1"/>
    <s v="theater/plays"/>
    <n v="100.78754285714287"/>
    <n v="131.13620817843866"/>
    <x v="1"/>
    <x v="6"/>
    <x v="3237"/>
    <d v="2015-09-29T03:59:00"/>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x v="3241"/>
    <s v="First Day Off in a Long Time is a comedy show...            _x000a_About suicide."/>
    <n v="10000"/>
    <n v="12730.42"/>
    <x v="0"/>
    <x v="0"/>
    <s v="USD"/>
    <n v="1411150092"/>
    <n v="1408558092"/>
    <b v="1"/>
    <n v="183"/>
    <b v="1"/>
    <s v="theater/plays"/>
    <n v="127.30419999999999"/>
    <n v="69.56513661202186"/>
    <x v="1"/>
    <x v="6"/>
    <x v="3242"/>
    <d v="2014-09-19T18:08:12"/>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x v="3244"/>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x v="3247"/>
    <s v="Honest Accomplice Theatre produces theatre for social change."/>
    <n v="12000"/>
    <n v="12095"/>
    <x v="0"/>
    <x v="0"/>
    <s v="USD"/>
    <n v="1428178757"/>
    <n v="1425590357"/>
    <b v="1"/>
    <n v="200"/>
    <b v="1"/>
    <s v="theater/plays"/>
    <n v="100.79166666666666"/>
    <n v="60.475000000000001"/>
    <x v="1"/>
    <x v="6"/>
    <x v="3248"/>
    <d v="2015-04-04T20:19:17"/>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x v="3251"/>
    <s v="How do we navigate the boundaries between friendship, sexual intimacy and obsessive desire?"/>
    <n v="2250"/>
    <n v="2876"/>
    <x v="0"/>
    <x v="1"/>
    <s v="GBP"/>
    <n v="1473247240"/>
    <n v="1470655240"/>
    <b v="1"/>
    <n v="50"/>
    <b v="1"/>
    <s v="theater/plays"/>
    <n v="127.82222222222221"/>
    <n v="57.52"/>
    <x v="1"/>
    <x v="6"/>
    <x v="3252"/>
    <d v="2016-09-07T11:20:40"/>
  </r>
  <r>
    <n v="3253"/>
    <x v="3252"/>
    <s v="Can you ever truly feel what someone else is feeling?_x000a_Do you want to?"/>
    <n v="20000"/>
    <n v="20365"/>
    <x v="0"/>
    <x v="0"/>
    <s v="USD"/>
    <n v="1473306300"/>
    <n v="1471701028"/>
    <b v="1"/>
    <n v="115"/>
    <b v="1"/>
    <s v="theater/plays"/>
    <n v="101.82500000000002"/>
    <n v="177.08695652173913"/>
    <x v="1"/>
    <x v="6"/>
    <x v="3253"/>
    <d v="2016-09-08T03:45:00"/>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x v="3255"/>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x v="3257"/>
    <s v="A guy named Walt steals a book and plans to sell it to get his life on track... until his wife finds out."/>
    <n v="7000"/>
    <n v="7365"/>
    <x v="0"/>
    <x v="0"/>
    <s v="USD"/>
    <n v="1420751861"/>
    <n v="1418159861"/>
    <b v="1"/>
    <n v="75"/>
    <b v="1"/>
    <s v="theater/plays"/>
    <n v="105.21428571428571"/>
    <n v="98.2"/>
    <x v="1"/>
    <x v="6"/>
    <x v="3258"/>
    <d v="2015-01-08T21:17:41"/>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x v="3259"/>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x v="3260"/>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x v="3261"/>
    <s v="A one-woman theatrical exploration of the prison system and its inhabitants."/>
    <n v="12200"/>
    <n v="12571"/>
    <x v="0"/>
    <x v="0"/>
    <s v="USD"/>
    <n v="1419220800"/>
    <n v="1416555262"/>
    <b v="1"/>
    <n v="134"/>
    <b v="1"/>
    <s v="theater/plays"/>
    <n v="103.04098360655738"/>
    <n v="93.81343283582089"/>
    <x v="1"/>
    <x v="6"/>
    <x v="3262"/>
    <d v="2014-12-22T04:00:00"/>
  </r>
  <r>
    <n v="3263"/>
    <x v="3262"/>
    <s v="Shakespeare's bloodiest tragedy, performed and produced exclusively by women."/>
    <n v="2500"/>
    <n v="2804.16"/>
    <x v="0"/>
    <x v="0"/>
    <s v="USD"/>
    <n v="1446238800"/>
    <n v="1444220588"/>
    <b v="1"/>
    <n v="68"/>
    <b v="1"/>
    <s v="theater/plays"/>
    <n v="112.1664"/>
    <n v="41.237647058823526"/>
    <x v="1"/>
    <x v="6"/>
    <x v="3263"/>
    <d v="2015-10-30T21:00:00"/>
  </r>
  <r>
    <n v="3264"/>
    <x v="3263"/>
    <s v="The three part comedic saga of Kapow-i GoGo, who saves the world.  Again.  And again."/>
    <n v="2500"/>
    <n v="2575"/>
    <x v="0"/>
    <x v="0"/>
    <s v="USD"/>
    <n v="1422482400"/>
    <n v="1421089938"/>
    <b v="1"/>
    <n v="49"/>
    <b v="1"/>
    <s v="theater/plays"/>
    <n v="103"/>
    <n v="52.551020408163268"/>
    <x v="1"/>
    <x v="6"/>
    <x v="3264"/>
    <d v="2015-01-28T22:00:00"/>
  </r>
  <r>
    <n v="3265"/>
    <x v="3264"/>
    <s v="A theatrical play on Alzheimerâ€™s and the challenges of loving a person who keeps disappearing."/>
    <n v="2700"/>
    <n v="4428"/>
    <x v="0"/>
    <x v="17"/>
    <s v="EUR"/>
    <n v="1449162000"/>
    <n v="1446570315"/>
    <b v="1"/>
    <n v="63"/>
    <b v="1"/>
    <s v="theater/plays"/>
    <n v="164"/>
    <n v="70.285714285714292"/>
    <x v="1"/>
    <x v="6"/>
    <x v="3265"/>
    <d v="2015-12-03T17:00:00"/>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x v="3268"/>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x v="3270"/>
    <s v="A razor sharp satire to darken your Christmas."/>
    <n v="1500"/>
    <n v="1950"/>
    <x v="0"/>
    <x v="1"/>
    <s v="GBP"/>
    <n v="1414927775"/>
    <n v="1412332175"/>
    <b v="1"/>
    <n v="51"/>
    <b v="1"/>
    <s v="theater/plays"/>
    <n v="130"/>
    <n v="38.235294117647058"/>
    <x v="1"/>
    <x v="6"/>
    <x v="3271"/>
    <d v="2014-11-02T11:29:35"/>
  </r>
  <r>
    <n v="3272"/>
    <x v="3271"/>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x v="3280"/>
    <s v="&quot;This is how theater should connect to people&quot;  Margo Jefferson, Pulitzer Prize winning critic"/>
    <n v="5000"/>
    <n v="6080"/>
    <x v="0"/>
    <x v="0"/>
    <s v="USD"/>
    <n v="1441153705"/>
    <n v="1438561705"/>
    <b v="0"/>
    <n v="47"/>
    <b v="1"/>
    <s v="theater/plays"/>
    <n v="121.6"/>
    <n v="129.36170212765958"/>
    <x v="1"/>
    <x v="6"/>
    <x v="3281"/>
    <d v="2015-09-02T00:28:25"/>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x v="3283"/>
    <s v="Black Enough is an LSU student-staged performance exploring the effects of white supremacy on the black community."/>
    <n v="3000"/>
    <n v="3048"/>
    <x v="0"/>
    <x v="0"/>
    <s v="USD"/>
    <n v="1454047140"/>
    <n v="1452546853"/>
    <b v="0"/>
    <n v="15"/>
    <b v="1"/>
    <s v="theater/plays"/>
    <n v="101.6"/>
    <n v="203.2"/>
    <x v="1"/>
    <x v="6"/>
    <x v="3284"/>
    <d v="2016-01-29T05:59:00"/>
  </r>
  <r>
    <n v="3285"/>
    <x v="3284"/>
    <s v="A new play by Matthew Gasda"/>
    <n v="4999"/>
    <n v="5604"/>
    <x v="0"/>
    <x v="0"/>
    <s v="USD"/>
    <n v="1488258000"/>
    <n v="1485556626"/>
    <b v="0"/>
    <n v="81"/>
    <b v="1"/>
    <s v="theater/plays"/>
    <n v="112.10242048409683"/>
    <n v="69.18518518518519"/>
    <x v="1"/>
    <x v="6"/>
    <x v="3285"/>
    <d v="2017-02-28T05:00:00"/>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x v="3286"/>
    <s v="An inspirational one-man play about crisis, community, and the search for wholeness."/>
    <n v="2500"/>
    <n v="2500"/>
    <x v="0"/>
    <x v="5"/>
    <s v="CAD"/>
    <n v="1448733628"/>
    <n v="1446573628"/>
    <b v="0"/>
    <n v="34"/>
    <b v="1"/>
    <s v="theater/plays"/>
    <n v="100"/>
    <n v="73.529411764705884"/>
    <x v="1"/>
    <x v="6"/>
    <x v="3287"/>
    <d v="2015-11-28T18:00:28"/>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x v="3289"/>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x v="3291"/>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x v="3299"/>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x v="3301"/>
    <s v="FilosofÃ­a de los anÃ³nimos"/>
    <n v="8400"/>
    <n v="8685"/>
    <x v="0"/>
    <x v="3"/>
    <s v="EUR"/>
    <n v="1481099176"/>
    <n v="1478507176"/>
    <b v="0"/>
    <n v="50"/>
    <b v="1"/>
    <s v="theater/plays"/>
    <n v="103.39285714285715"/>
    <n v="173.7"/>
    <x v="1"/>
    <x v="6"/>
    <x v="3302"/>
    <d v="2016-12-07T08:26:16"/>
  </r>
  <r>
    <n v="3303"/>
    <x v="3302"/>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x v="3308"/>
    <s v="Two unlikely friends, a garage, tinned beans &amp; the end of the world."/>
    <n v="350"/>
    <n v="558"/>
    <x v="0"/>
    <x v="1"/>
    <s v="GBP"/>
    <n v="1476632178"/>
    <n v="1473953778"/>
    <b v="0"/>
    <n v="31"/>
    <b v="1"/>
    <s v="theater/plays"/>
    <n v="159.42857142857144"/>
    <n v="18"/>
    <x v="1"/>
    <x v="6"/>
    <x v="3309"/>
    <d v="2016-10-16T15:36:18"/>
  </r>
  <r>
    <n v="3310"/>
    <x v="3309"/>
    <s v="A new play about coming coming home, recovery, and trying to find God in the process."/>
    <n v="6500"/>
    <n v="6505"/>
    <x v="0"/>
    <x v="0"/>
    <s v="USD"/>
    <n v="1444169825"/>
    <n v="1441577825"/>
    <b v="0"/>
    <n v="31"/>
    <b v="1"/>
    <s v="theater/plays"/>
    <n v="100.07692307692308"/>
    <n v="209.83870967741936"/>
    <x v="1"/>
    <x v="6"/>
    <x v="3310"/>
    <d v="2015-10-06T22:17:05"/>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x v="3311"/>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x v="3316"/>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x v="3317"/>
    <s v="Help us strengthen and inspire disability arts in Atlantic Canada"/>
    <n v="2000"/>
    <n v="2512"/>
    <x v="0"/>
    <x v="5"/>
    <s v="CAD"/>
    <n v="1460341800"/>
    <n v="1456902893"/>
    <b v="0"/>
    <n v="32"/>
    <b v="1"/>
    <s v="theater/plays"/>
    <n v="125.6"/>
    <n v="78.5"/>
    <x v="1"/>
    <x v="6"/>
    <x v="3318"/>
    <d v="2016-04-11T02:30:00"/>
  </r>
  <r>
    <n v="3319"/>
    <x v="3318"/>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x v="3319"/>
    <s v="Imaginary Theater Company presents two modern day tall tales about family, resilience and redemption."/>
    <n v="2500"/>
    <n v="2525"/>
    <x v="0"/>
    <x v="0"/>
    <s v="USD"/>
    <n v="1466557557"/>
    <n v="1463965557"/>
    <b v="0"/>
    <n v="38"/>
    <b v="1"/>
    <s v="theater/plays"/>
    <n v="101"/>
    <n v="66.44736842105263"/>
    <x v="1"/>
    <x v="6"/>
    <x v="3320"/>
    <d v="2016-06-22T01:05:57"/>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x v="3323"/>
    <s v="The play tells the story of Jim and Doyler and their friendship on the brink of Irish independence."/>
    <n v="1500"/>
    <n v="1525"/>
    <x v="0"/>
    <x v="17"/>
    <s v="EUR"/>
    <n v="1465135190"/>
    <n v="1463925590"/>
    <b v="0"/>
    <n v="10"/>
    <b v="1"/>
    <s v="theater/plays"/>
    <n v="101.66666666666666"/>
    <n v="152.5"/>
    <x v="1"/>
    <x v="6"/>
    <x v="3324"/>
    <d v="2016-06-05T13:59:50"/>
  </r>
  <r>
    <n v="3325"/>
    <x v="3324"/>
    <s v="Innovative Theatre Company Needs You To Reach Funding Requirements. We Are So Close We Can Smell It! Thank You In Advance."/>
    <n v="400"/>
    <n v="450"/>
    <x v="0"/>
    <x v="1"/>
    <s v="GBP"/>
    <n v="1428256277"/>
    <n v="1425235877"/>
    <b v="0"/>
    <n v="15"/>
    <b v="1"/>
    <s v="theater/plays"/>
    <n v="112.5"/>
    <n v="30"/>
    <x v="1"/>
    <x v="6"/>
    <x v="3325"/>
    <d v="2015-04-05T17:51:17"/>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x v="3328"/>
    <s v="Jestia and Raedon is a brand new romantic comedy play going to the Edinburgh Fringe Festival this summer."/>
    <n v="1000"/>
    <n v="1168"/>
    <x v="0"/>
    <x v="1"/>
    <s v="GBP"/>
    <n v="1406502000"/>
    <n v="1405583108"/>
    <b v="0"/>
    <n v="26"/>
    <b v="1"/>
    <s v="theater/plays"/>
    <n v="116.8"/>
    <n v="44.92307692307692"/>
    <x v="1"/>
    <x v="6"/>
    <x v="3329"/>
    <d v="2014-07-27T23:00:00"/>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x v="3331"/>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x v="3333"/>
    <s v="The Saltbox Theatre Collective is a brand new not-for-profit theatre company in Illinois."/>
    <n v="3871"/>
    <n v="5366"/>
    <x v="0"/>
    <x v="0"/>
    <s v="USD"/>
    <n v="1438259422"/>
    <n v="1435667422"/>
    <b v="0"/>
    <n v="46"/>
    <b v="1"/>
    <s v="theater/plays"/>
    <n v="138.62051149573753"/>
    <n v="116.65217391304348"/>
    <x v="1"/>
    <x v="6"/>
    <x v="3334"/>
    <d v="2015-07-30T12:30:22"/>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x v="3335"/>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x v="3336"/>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x v="3337"/>
    <s v="Join Estelle Parsons in support of Theater That Looks and Sounds Like America"/>
    <n v="15000"/>
    <n v="15327"/>
    <x v="0"/>
    <x v="0"/>
    <s v="USD"/>
    <n v="1487944080"/>
    <n v="1486129680"/>
    <b v="0"/>
    <n v="112"/>
    <b v="1"/>
    <s v="theater/plays"/>
    <n v="102.18"/>
    <n v="136.84821428571428"/>
    <x v="1"/>
    <x v="6"/>
    <x v="3338"/>
    <d v="2017-02-24T13:48:00"/>
  </r>
  <r>
    <n v="3339"/>
    <x v="3338"/>
    <s v="FPLA presents FRIENDS IN TRANSIENT PLACES by Jonathan Caren: a magical story of modern life."/>
    <n v="8000"/>
    <n v="8348"/>
    <x v="0"/>
    <x v="0"/>
    <s v="USD"/>
    <n v="1469721518"/>
    <n v="1467129518"/>
    <b v="0"/>
    <n v="47"/>
    <b v="1"/>
    <s v="theater/plays"/>
    <n v="104.35000000000001"/>
    <n v="177.61702127659575"/>
    <x v="1"/>
    <x v="6"/>
    <x v="3339"/>
    <d v="2016-07-28T15:58:38"/>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x v="3341"/>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x v="3344"/>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x v="3350"/>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x v="3351"/>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x v="3352"/>
    <s v="Help Strangeloop Theatre create and support new work by sponsoring our 2015-2016 season."/>
    <n v="3000"/>
    <n v="3058"/>
    <x v="0"/>
    <x v="0"/>
    <s v="USD"/>
    <n v="1446091260"/>
    <n v="1443029206"/>
    <b v="0"/>
    <n v="55"/>
    <b v="1"/>
    <s v="theater/plays"/>
    <n v="101.93333333333334"/>
    <n v="55.6"/>
    <x v="1"/>
    <x v="6"/>
    <x v="3354"/>
    <d v="2015-10-29T04:01:00"/>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x v="3354"/>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x v="3357"/>
    <s v="A Theatrical Production Celebrating the Lebanese Culture and the Human Spirit in Time of War."/>
    <n v="4000"/>
    <n v="4250"/>
    <x v="0"/>
    <x v="0"/>
    <s v="USD"/>
    <n v="1487985734"/>
    <n v="1484097734"/>
    <b v="0"/>
    <n v="23"/>
    <b v="1"/>
    <s v="theater/plays"/>
    <n v="106.25"/>
    <n v="184.78260869565219"/>
    <x v="1"/>
    <x v="6"/>
    <x v="3359"/>
    <d v="2017-02-25T01:22:14"/>
  </r>
  <r>
    <n v="3360"/>
    <x v="3358"/>
    <s v="World Premiere, an M1 Singapore Fringe Festival 2017 commission."/>
    <n v="9000"/>
    <n v="9124"/>
    <x v="0"/>
    <x v="20"/>
    <s v="SGD"/>
    <n v="1481731140"/>
    <n v="1479866343"/>
    <b v="0"/>
    <n v="72"/>
    <b v="1"/>
    <s v="theater/plays"/>
    <n v="101.37777777777779"/>
    <n v="126.72222222222223"/>
    <x v="1"/>
    <x v="6"/>
    <x v="3360"/>
    <d v="2016-12-14T15:59:00"/>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x v="3360"/>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x v="3364"/>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x v="3366"/>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x v="3368"/>
    <s v="I'm Alright. A story of young women, told by young women, for the world."/>
    <n v="1500"/>
    <n v="1766"/>
    <x v="0"/>
    <x v="0"/>
    <s v="USD"/>
    <n v="1481961600"/>
    <n v="1479283285"/>
    <b v="0"/>
    <n v="26"/>
    <b v="1"/>
    <s v="theater/plays"/>
    <n v="117.73333333333333"/>
    <n v="67.92307692307692"/>
    <x v="1"/>
    <x v="6"/>
    <x v="3370"/>
    <d v="2016-12-17T08:00:00"/>
  </r>
  <r>
    <n v="3371"/>
    <x v="3369"/>
    <s v="Help support Red Planet, a new science fiction play based off the Mars One exploration."/>
    <n v="200"/>
    <n v="277"/>
    <x v="0"/>
    <x v="0"/>
    <s v="USD"/>
    <n v="1449089965"/>
    <n v="1446670765"/>
    <b v="0"/>
    <n v="9"/>
    <b v="1"/>
    <s v="theater/plays"/>
    <n v="138.5"/>
    <n v="30.777777777777779"/>
    <x v="1"/>
    <x v="6"/>
    <x v="3371"/>
    <d v="2015-12-02T20:59:25"/>
  </r>
  <r>
    <n v="3372"/>
    <x v="3370"/>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x v="3372"/>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x v="3373"/>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x v="3383"/>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x v="3386"/>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x v="3387"/>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x v="3392"/>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x v="3393"/>
    <s v="Miramar is a a darkly funny play exploring what it is we call â€˜homeâ€™."/>
    <n v="500"/>
    <n v="920"/>
    <x v="0"/>
    <x v="1"/>
    <s v="GBP"/>
    <n v="1433009400"/>
    <n v="1431795944"/>
    <b v="0"/>
    <n v="38"/>
    <b v="1"/>
    <s v="theater/plays"/>
    <n v="184"/>
    <n v="24.210526315789473"/>
    <x v="1"/>
    <x v="6"/>
    <x v="3395"/>
    <d v="2015-05-30T18:10:00"/>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x v="3395"/>
    <s v="Help a group of recovering alcoholics bring Samuel Beckett's classic to a seaside town!"/>
    <n v="250"/>
    <n v="280"/>
    <x v="0"/>
    <x v="1"/>
    <s v="GBP"/>
    <n v="1455832800"/>
    <n v="1452338929"/>
    <b v="0"/>
    <n v="24"/>
    <b v="1"/>
    <s v="theater/plays"/>
    <n v="112.00000000000001"/>
    <n v="11.666666666666666"/>
    <x v="1"/>
    <x v="6"/>
    <x v="3397"/>
    <d v="2016-02-18T22:00:00"/>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x v="3401"/>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x v="3404"/>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x v="3407"/>
    <s v="Exciting and visceral new-writing that challenges the way we view the fine line between war and terror..."/>
    <n v="500"/>
    <n v="618"/>
    <x v="0"/>
    <x v="1"/>
    <s v="GBP"/>
    <n v="1469998680"/>
    <n v="1466710358"/>
    <b v="0"/>
    <n v="21"/>
    <b v="1"/>
    <s v="theater/plays"/>
    <n v="123.6"/>
    <n v="29.428571428571427"/>
    <x v="1"/>
    <x v="6"/>
    <x v="3409"/>
    <d v="2016-07-31T20:58:00"/>
  </r>
  <r>
    <n v="3410"/>
    <x v="3408"/>
    <s v="Join us in a campaign benefitting the southland company and its interdisciplinary artistic efforts in Los Angeles."/>
    <n v="3000"/>
    <n v="3255"/>
    <x v="0"/>
    <x v="0"/>
    <s v="USD"/>
    <n v="1465196400"/>
    <n v="1462841990"/>
    <b v="0"/>
    <n v="40"/>
    <b v="1"/>
    <s v="theater/plays"/>
    <n v="108.5"/>
    <n v="81.375"/>
    <x v="1"/>
    <x v="6"/>
    <x v="3410"/>
    <d v="2016-06-06T07:00:00"/>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x v="3413"/>
    <s v="We are raising funds to allow for enhanced scenic, costume, and lighting design. Every dollar helps!"/>
    <n v="200"/>
    <n v="200"/>
    <x v="0"/>
    <x v="0"/>
    <s v="USD"/>
    <n v="1460935800"/>
    <n v="1459999656"/>
    <b v="0"/>
    <n v="9"/>
    <b v="1"/>
    <s v="theater/plays"/>
    <n v="100"/>
    <n v="22.222222222222221"/>
    <x v="1"/>
    <x v="6"/>
    <x v="3415"/>
    <d v="2016-04-17T23:30:00"/>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x v="3418"/>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x v="3419"/>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x v="3421"/>
    <s v="Forest Hills Eastern's Student Run Show 2015. Our goal is to present a professional quality show on a budget."/>
    <n v="250"/>
    <n v="350"/>
    <x v="0"/>
    <x v="0"/>
    <s v="USD"/>
    <n v="1429912341"/>
    <n v="1427320341"/>
    <b v="0"/>
    <n v="10"/>
    <b v="1"/>
    <s v="theater/plays"/>
    <n v="140"/>
    <n v="35"/>
    <x v="1"/>
    <x v="6"/>
    <x v="3423"/>
    <d v="2015-04-24T21:52:21"/>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x v="3425"/>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x v="3427"/>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x v="3429"/>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x v="3430"/>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x v="3431"/>
    <s v="death&amp;pretzels presents their first Chicago based project:_x000a_The Dybbuk by S. Ansky"/>
    <n v="9500"/>
    <n v="9525"/>
    <x v="0"/>
    <x v="0"/>
    <s v="USD"/>
    <n v="1402974000"/>
    <n v="1400290255"/>
    <b v="0"/>
    <n v="71"/>
    <b v="1"/>
    <s v="theater/plays"/>
    <n v="100.26315789473684"/>
    <n v="134.1549295774648"/>
    <x v="1"/>
    <x v="6"/>
    <x v="3433"/>
    <d v="2014-06-17T03:00:00"/>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x v="3437"/>
    <s v="Help a small theater produce an original adaptation of Lewis Carroll's classic story."/>
    <n v="1200"/>
    <n v="1616.14"/>
    <x v="0"/>
    <x v="0"/>
    <s v="USD"/>
    <n v="1453179540"/>
    <n v="1452030730"/>
    <b v="0"/>
    <n v="18"/>
    <b v="1"/>
    <s v="theater/plays"/>
    <n v="134.67833333333334"/>
    <n v="89.785555555555561"/>
    <x v="1"/>
    <x v="6"/>
    <x v="3439"/>
    <d v="2016-01-19T04:59:00"/>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x v="3440"/>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x v="3441"/>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x v="3442"/>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x v="3443"/>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x v="3444"/>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x v="3445"/>
    <s v="&quot;He was a poet, a vagrant, a philosopher, a lady's man and a hard drinker&quot;"/>
    <n v="1000"/>
    <n v="1078"/>
    <x v="0"/>
    <x v="0"/>
    <s v="USD"/>
    <n v="1458332412"/>
    <n v="1454448012"/>
    <b v="0"/>
    <n v="14"/>
    <b v="1"/>
    <s v="theater/plays"/>
    <n v="107.80000000000001"/>
    <n v="77"/>
    <x v="1"/>
    <x v="6"/>
    <x v="3447"/>
    <d v="2016-03-18T20:20:12"/>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x v="3447"/>
    <s v="Help us produce this original play! The play will be presented at the LSTFI July 12-14. Follow us on Facebook."/>
    <n v="800"/>
    <n v="1365"/>
    <x v="0"/>
    <x v="0"/>
    <s v="USD"/>
    <n v="1468036800"/>
    <n v="1465607738"/>
    <b v="0"/>
    <n v="20"/>
    <b v="1"/>
    <s v="theater/plays"/>
    <n v="170.625"/>
    <n v="68.25"/>
    <x v="1"/>
    <x v="6"/>
    <x v="3449"/>
    <d v="2016-07-09T04:00:00"/>
  </r>
  <r>
    <n v="3450"/>
    <x v="3448"/>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x v="3451"/>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x v="3455"/>
    <s v="Robots, Space Battles, Mystery, and Intrigue. Nothing is Impossible..."/>
    <n v="2000"/>
    <n v="2804"/>
    <x v="0"/>
    <x v="0"/>
    <s v="USD"/>
    <n v="1423720740"/>
    <n v="1421081857"/>
    <b v="0"/>
    <n v="55"/>
    <b v="1"/>
    <s v="theater/plays"/>
    <n v="140.19999999999999"/>
    <n v="50.981818181818184"/>
    <x v="1"/>
    <x v="6"/>
    <x v="3457"/>
    <d v="2015-02-12T05:59:00"/>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x v="3458"/>
    <s v="'Pushers' is an exciting new play and the first project for brand new theatre company, Ain't Got No Home Productions."/>
    <n v="500"/>
    <n v="950"/>
    <x v="0"/>
    <x v="1"/>
    <s v="GBP"/>
    <n v="1408106352"/>
    <n v="1406896752"/>
    <b v="0"/>
    <n v="19"/>
    <b v="1"/>
    <s v="theater/plays"/>
    <n v="190"/>
    <n v="50"/>
    <x v="1"/>
    <x v="6"/>
    <x v="3460"/>
    <d v="2014-08-15T12:39:12"/>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x v="3460"/>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x v="3464"/>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x v="3465"/>
    <s v="Venus in Fur, By David Ives."/>
    <n v="3000"/>
    <n v="3030"/>
    <x v="0"/>
    <x v="0"/>
    <s v="USD"/>
    <n v="1426864032"/>
    <n v="1424275632"/>
    <b v="0"/>
    <n v="47"/>
    <b v="1"/>
    <s v="theater/plays"/>
    <n v="101"/>
    <n v="64.468085106382972"/>
    <x v="1"/>
    <x v="6"/>
    <x v="3467"/>
    <d v="2015-03-20T15:07:12"/>
  </r>
  <r>
    <n v="3468"/>
    <x v="3466"/>
    <s v="Amidst the atrocities of WWII, two women transcend enemy lines to make the ultimate heroic sacrifice."/>
    <n v="10000"/>
    <n v="12178"/>
    <x v="0"/>
    <x v="0"/>
    <s v="USD"/>
    <n v="1474426800"/>
    <n v="1471976529"/>
    <b v="0"/>
    <n v="17"/>
    <b v="1"/>
    <s v="theater/plays"/>
    <n v="121.78"/>
    <n v="716.35294117647061"/>
    <x v="1"/>
    <x v="6"/>
    <x v="3468"/>
    <d v="2016-09-21T03:00:00"/>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x v="3468"/>
    <s v="The New Artist's Circle is a theatre company dedicated to bringing the arts to young people."/>
    <n v="250"/>
    <n v="375"/>
    <x v="0"/>
    <x v="0"/>
    <s v="USD"/>
    <n v="1468618680"/>
    <n v="1465345902"/>
    <b v="0"/>
    <n v="9"/>
    <b v="1"/>
    <s v="theater/plays"/>
    <n v="150"/>
    <n v="41.666666666666664"/>
    <x v="1"/>
    <x v="6"/>
    <x v="3470"/>
    <d v="2016-07-15T21:38:00"/>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x v="3473"/>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x v="3474"/>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x v="3475"/>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x v="3477"/>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x v="3480"/>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x v="3497"/>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x v="3500"/>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x v="3502"/>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x v="3505"/>
    <s v="Please help our troupe bring our first project from planning to reality! Join us on one exciting ride!"/>
    <n v="10000"/>
    <n v="10440"/>
    <x v="0"/>
    <x v="0"/>
    <s v="USD"/>
    <n v="1464732537"/>
    <n v="1462140537"/>
    <b v="0"/>
    <n v="72"/>
    <b v="1"/>
    <s v="theater/plays"/>
    <n v="104.4"/>
    <n v="145"/>
    <x v="1"/>
    <x v="6"/>
    <x v="3507"/>
    <d v="2016-05-31T22:08:57"/>
  </r>
  <r>
    <n v="3508"/>
    <x v="3506"/>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x v="3509"/>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x v="3513"/>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x v="3515"/>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x v="3518"/>
    <s v="Help us to bring &quot;Protocols&quot; at the 2015 Camden Fringe. The most controversial play of the year."/>
    <n v="2000"/>
    <n v="2015"/>
    <x v="0"/>
    <x v="1"/>
    <s v="GBP"/>
    <n v="1441547220"/>
    <n v="1439322412"/>
    <b v="0"/>
    <n v="21"/>
    <b v="1"/>
    <s v="theater/plays"/>
    <n v="100.75"/>
    <n v="95.952380952380949"/>
    <x v="1"/>
    <x v="6"/>
    <x v="3520"/>
    <d v="2015-09-06T13:47:00"/>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x v="3521"/>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x v="3524"/>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x v="3528"/>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x v="3529"/>
    <s v="A political comedy for a crazy election year"/>
    <n v="1000"/>
    <n v="1280"/>
    <x v="0"/>
    <x v="0"/>
    <s v="USD"/>
    <n v="1467301334"/>
    <n v="1464709334"/>
    <b v="0"/>
    <n v="26"/>
    <b v="1"/>
    <s v="theater/plays"/>
    <n v="128"/>
    <n v="49.230769230769234"/>
    <x v="1"/>
    <x v="6"/>
    <x v="3531"/>
    <d v="2016-06-30T15:42:14"/>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x v="3531"/>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x v="3532"/>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x v="3533"/>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x v="3538"/>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x v="3539"/>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x v="3541"/>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x v="3542"/>
    <s v="Death &amp; Pretzels presents the world premiere of Paul Pasulka's Gruoch, or Lady Macbeth"/>
    <n v="2500"/>
    <n v="2500"/>
    <x v="0"/>
    <x v="0"/>
    <s v="USD"/>
    <n v="1425758257"/>
    <n v="1423166257"/>
    <b v="0"/>
    <n v="24"/>
    <b v="1"/>
    <s v="theater/plays"/>
    <n v="100"/>
    <n v="104.16666666666667"/>
    <x v="1"/>
    <x v="6"/>
    <x v="3544"/>
    <d v="2015-03-07T19:57:37"/>
  </r>
  <r>
    <n v="3545"/>
    <x v="3543"/>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x v="3546"/>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x v="3547"/>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x v="3550"/>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x v="3556"/>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x v="3562"/>
    <s v="Multi Award-Winng play THE PILLOWMAN coming to the Arts Centre Theatre, Aberdeen"/>
    <n v="1000"/>
    <n v="1005"/>
    <x v="0"/>
    <x v="1"/>
    <s v="GBP"/>
    <n v="1444060800"/>
    <n v="1440082649"/>
    <b v="0"/>
    <n v="17"/>
    <b v="1"/>
    <s v="theater/plays"/>
    <n v="100.49999999999999"/>
    <n v="59.117647058823529"/>
    <x v="1"/>
    <x v="6"/>
    <x v="3564"/>
    <d v="2015-10-05T16:00:00"/>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x v="3568"/>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x v="3570"/>
    <s v="A darkly comic one woman show by Abram Rooney as part of The Camden Fringe 2015."/>
    <n v="500"/>
    <n v="500"/>
    <x v="0"/>
    <x v="1"/>
    <s v="GBP"/>
    <n v="1434894082"/>
    <n v="1432302082"/>
    <b v="0"/>
    <n v="9"/>
    <b v="1"/>
    <s v="theater/plays"/>
    <n v="100"/>
    <n v="55.555555555555557"/>
    <x v="1"/>
    <x v="6"/>
    <x v="3572"/>
    <d v="2015-06-21T13:41:22"/>
  </r>
  <r>
    <n v="3573"/>
    <x v="3571"/>
    <s v="London based theatre makers collaborating to create a new show about the history of HipHop."/>
    <n v="3000"/>
    <n v="3084"/>
    <x v="0"/>
    <x v="1"/>
    <s v="GBP"/>
    <n v="1415440846"/>
    <n v="1412845246"/>
    <b v="0"/>
    <n v="78"/>
    <b v="1"/>
    <s v="theater/plays"/>
    <n v="102.8"/>
    <n v="39.53846153846154"/>
    <x v="1"/>
    <x v="6"/>
    <x v="3573"/>
    <d v="2014-11-08T10:00:4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x v="3574"/>
    <s v="Vote here for whatever show you want to see next year! No gimmick, no stretch goals, just a simple vote and a free ticket."/>
    <n v="100"/>
    <n v="100"/>
    <x v="0"/>
    <x v="0"/>
    <s v="USD"/>
    <n v="1480947054"/>
    <n v="1475759454"/>
    <b v="0"/>
    <n v="5"/>
    <b v="1"/>
    <s v="theater/plays"/>
    <n v="100"/>
    <n v="20"/>
    <x v="1"/>
    <x v="6"/>
    <x v="3576"/>
    <d v="2016-12-05T14:10:54"/>
  </r>
  <r>
    <n v="3577"/>
    <x v="3575"/>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x v="3580"/>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x v="3581"/>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x v="3584"/>
    <s v="See Theatre In A New Light"/>
    <n v="7500"/>
    <n v="8207"/>
    <x v="0"/>
    <x v="0"/>
    <s v="USD"/>
    <n v="1474649070"/>
    <n v="1469465070"/>
    <b v="0"/>
    <n v="54"/>
    <b v="1"/>
    <s v="theater/plays"/>
    <n v="109.42666666666668"/>
    <n v="151.9814814814815"/>
    <x v="1"/>
    <x v="6"/>
    <x v="3586"/>
    <d v="2016-09-23T16:44:30"/>
  </r>
  <r>
    <n v="3587"/>
    <x v="3585"/>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x v="3586"/>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x v="3590"/>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x v="3593"/>
    <s v="A new theatre company staging Will Eno's The Flu Season in Seattle"/>
    <n v="2600"/>
    <n v="3081"/>
    <x v="0"/>
    <x v="0"/>
    <s v="USD"/>
    <n v="1426229940"/>
    <n v="1423959123"/>
    <b v="0"/>
    <n v="62"/>
    <b v="1"/>
    <s v="theater/plays"/>
    <n v="118.5"/>
    <n v="49.693548387096776"/>
    <x v="1"/>
    <x v="6"/>
    <x v="3595"/>
    <d v="2015-03-13T06:59:00"/>
  </r>
  <r>
    <n v="3596"/>
    <x v="3594"/>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x v="3595"/>
    <s v="&quot;I think that I have my own will. I can stop this, I tell myself. But it's not true.&quot;"/>
    <n v="2500"/>
    <n v="2565"/>
    <x v="0"/>
    <x v="0"/>
    <s v="USD"/>
    <n v="1456984740"/>
    <n v="1455717790"/>
    <b v="0"/>
    <n v="33"/>
    <b v="1"/>
    <s v="theater/plays"/>
    <n v="102.60000000000001"/>
    <n v="77.727272727272734"/>
    <x v="1"/>
    <x v="6"/>
    <x v="3597"/>
    <d v="2016-03-03T05:59:00"/>
  </r>
  <r>
    <n v="3598"/>
    <x v="3596"/>
    <s v="River City Theatre Company needs your support as we embark on our thirteenth production, CINDERELLA!"/>
    <n v="1000"/>
    <n v="1101"/>
    <x v="0"/>
    <x v="0"/>
    <s v="USD"/>
    <n v="1409720340"/>
    <n v="1408129822"/>
    <b v="0"/>
    <n v="27"/>
    <b v="1"/>
    <s v="theater/plays"/>
    <n v="110.1"/>
    <n v="40.777777777777779"/>
    <x v="1"/>
    <x v="6"/>
    <x v="3598"/>
    <d v="2014-09-03T04:59:00"/>
  </r>
  <r>
    <n v="3599"/>
    <x v="3597"/>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x v="3598"/>
    <s v="The First Play From The Man Who Brought You The Black James Bond!"/>
    <n v="10"/>
    <n v="13"/>
    <x v="0"/>
    <x v="0"/>
    <s v="USD"/>
    <n v="1476390164"/>
    <n v="1473970964"/>
    <b v="0"/>
    <n v="4"/>
    <b v="1"/>
    <s v="theater/plays"/>
    <n v="130"/>
    <n v="3.25"/>
    <x v="1"/>
    <x v="6"/>
    <x v="3600"/>
    <d v="2016-10-13T20:22:44"/>
  </r>
  <r>
    <n v="3601"/>
    <x v="3599"/>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x v="3605"/>
    <s v="'E15' is a verbatim project that looks at the story of the Focus E15 Campaign"/>
    <n v="550"/>
    <n v="580"/>
    <x v="0"/>
    <x v="1"/>
    <s v="GBP"/>
    <n v="1450137600"/>
    <n v="1448924882"/>
    <b v="0"/>
    <n v="20"/>
    <b v="1"/>
    <s v="theater/plays"/>
    <n v="105.45454545454544"/>
    <n v="29"/>
    <x v="1"/>
    <x v="6"/>
    <x v="3607"/>
    <d v="2015-12-15T00:00:00"/>
  </r>
  <r>
    <n v="3608"/>
    <x v="3606"/>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x v="3610"/>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x v="3611"/>
    <s v="a woman walks into a bar except she looks like a man and no one's serving drinks. one night only"/>
    <n v="1250"/>
    <n v="1250"/>
    <x v="0"/>
    <x v="0"/>
    <s v="USD"/>
    <n v="1403964574"/>
    <n v="1401372574"/>
    <b v="0"/>
    <n v="20"/>
    <b v="1"/>
    <s v="theater/plays"/>
    <n v="100"/>
    <n v="62.5"/>
    <x v="1"/>
    <x v="6"/>
    <x v="3613"/>
    <d v="2014-06-28T14:09:34"/>
  </r>
  <r>
    <n v="3614"/>
    <x v="3438"/>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x v="3619"/>
    <s v="5 actors. 39 characters. 1 epic adventure. Presented by the Cradle Theatre Company."/>
    <n v="1000"/>
    <n v="1000.99"/>
    <x v="0"/>
    <x v="0"/>
    <s v="USD"/>
    <n v="1411874580"/>
    <n v="1409030371"/>
    <b v="0"/>
    <n v="21"/>
    <b v="1"/>
    <s v="theater/plays"/>
    <n v="100.099"/>
    <n v="47.666190476190479"/>
    <x v="1"/>
    <x v="6"/>
    <x v="3622"/>
    <d v="2014-09-28T03:23:00"/>
  </r>
  <r>
    <n v="3623"/>
    <x v="3620"/>
    <s v="An original play exploring the complications of romantic relationships in all forms."/>
    <n v="2500"/>
    <n v="3000"/>
    <x v="0"/>
    <x v="0"/>
    <s v="USD"/>
    <n v="1406358000"/>
    <n v="1404841270"/>
    <b v="0"/>
    <n v="34"/>
    <b v="1"/>
    <s v="theater/plays"/>
    <n v="120"/>
    <n v="88.235294117647058"/>
    <x v="1"/>
    <x v="6"/>
    <x v="3623"/>
    <d v="2014-07-26T07:00:00"/>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x v="3629"/>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x v="3630"/>
    <s v="SMOKEY AND THE BANDIT: THE MUSICAL_x000a_The classic film, characters and music you love, on stage, LIVE!"/>
    <n v="5000"/>
    <n v="1762"/>
    <x v="2"/>
    <x v="0"/>
    <s v="USD"/>
    <n v="1479517200"/>
    <n v="1475765867"/>
    <b v="0"/>
    <n v="31"/>
    <b v="0"/>
    <s v="theater/musical"/>
    <n v="35.24"/>
    <n v="56.838709677419352"/>
    <x v="1"/>
    <x v="40"/>
    <x v="3633"/>
    <d v="2016-11-19T01:00:0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x v="3632"/>
    <s v="Mary's Son is a pop opera about Jesus and the hope he brings to all people."/>
    <n v="3500"/>
    <n v="1276"/>
    <x v="2"/>
    <x v="0"/>
    <s v="USD"/>
    <n v="1461186676"/>
    <n v="1458594676"/>
    <b v="0"/>
    <n v="10"/>
    <b v="0"/>
    <s v="theater/musical"/>
    <n v="36.457142857142856"/>
    <n v="127.6"/>
    <x v="1"/>
    <x v="40"/>
    <x v="3635"/>
    <d v="2016-04-20T21:11:16"/>
  </r>
  <r>
    <n v="3636"/>
    <x v="3633"/>
    <s v="The Brotherâ€™s of B-block is a musical play. A new take on &quot;OZ&quot; _x000a_The Wizard of OZ meets HBO's OZ."/>
    <n v="150000"/>
    <n v="0"/>
    <x v="2"/>
    <x v="0"/>
    <s v="USD"/>
    <n v="1442248829"/>
    <n v="1439224829"/>
    <b v="0"/>
    <n v="0"/>
    <b v="0"/>
    <s v="theater/musical"/>
    <n v="0"/>
    <e v="#DIV/0!"/>
    <x v="1"/>
    <x v="40"/>
    <x v="3636"/>
    <d v="2015-09-14T16:40:29"/>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x v="3635"/>
    <s v="A rock and roll journey that explores love, loss, redemption, duality and ascension."/>
    <n v="3300"/>
    <n v="216"/>
    <x v="2"/>
    <x v="5"/>
    <s v="CAD"/>
    <n v="1429456132"/>
    <n v="1424275732"/>
    <b v="0"/>
    <n v="2"/>
    <b v="0"/>
    <s v="theater/musical"/>
    <n v="6.5454545454545459"/>
    <n v="108"/>
    <x v="1"/>
    <x v="40"/>
    <x v="3638"/>
    <d v="2015-04-19T15:08:52"/>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x v="3638"/>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x v="3640"/>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x v="3641"/>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x v="3642"/>
    <s v="This new musical comedy empowers women and girls of all ages to be themselves in their shoes, whatever shoes they choose."/>
    <n v="1000"/>
    <n v="1"/>
    <x v="2"/>
    <x v="5"/>
    <s v="CAD"/>
    <n v="1479773838"/>
    <n v="1477178238"/>
    <b v="0"/>
    <n v="1"/>
    <b v="0"/>
    <s v="theater/musical"/>
    <n v="0.1"/>
    <n v="1"/>
    <x v="1"/>
    <x v="40"/>
    <x v="3645"/>
    <d v="2016-11-22T00:17:18"/>
  </r>
  <r>
    <n v="3646"/>
    <x v="3643"/>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x v="3644"/>
    <s v="Zachariah Sheldon is a brilliant, darkly twisted brand new musical with music from Mark Newton and script by Anthony Wilkes"/>
    <n v="500"/>
    <n v="30"/>
    <x v="2"/>
    <x v="1"/>
    <s v="GBP"/>
    <n v="1475258327"/>
    <n v="1471370327"/>
    <b v="0"/>
    <n v="2"/>
    <b v="0"/>
    <s v="theater/musical"/>
    <n v="6"/>
    <n v="15"/>
    <x v="1"/>
    <x v="40"/>
    <x v="3647"/>
    <d v="2016-09-30T17:58:47"/>
  </r>
  <r>
    <n v="3648"/>
    <x v="3645"/>
    <s v="Help Moth Live! Support Moth and its artist collective to achieve its 2014/15 season."/>
    <n v="40000"/>
    <n v="40153"/>
    <x v="0"/>
    <x v="0"/>
    <s v="USD"/>
    <n v="1412492445"/>
    <n v="1409900445"/>
    <b v="0"/>
    <n v="73"/>
    <b v="1"/>
    <s v="theater/plays"/>
    <n v="100.38249999999999"/>
    <n v="550.04109589041093"/>
    <x v="1"/>
    <x v="6"/>
    <x v="3648"/>
    <d v="2014-10-05T07:00:45"/>
  </r>
  <r>
    <n v="3649"/>
    <x v="3646"/>
    <s v="Monies raised will help offset production costs of  transportation of set and actors, theatre rental and advertising costs."/>
    <n v="750"/>
    <n v="780"/>
    <x v="0"/>
    <x v="5"/>
    <s v="CAD"/>
    <n v="1402938394"/>
    <n v="1400691994"/>
    <b v="0"/>
    <n v="8"/>
    <b v="1"/>
    <s v="theater/plays"/>
    <n v="104"/>
    <n v="97.5"/>
    <x v="1"/>
    <x v="6"/>
    <x v="3649"/>
    <d v="2014-06-16T17:06:34"/>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x v="3648"/>
    <s v="A Chicago staged reading of Jim Cartwright's 1992 play-with-music, &quot;The Rise and Fall of Little Voice.&quot;"/>
    <n v="500"/>
    <n v="520"/>
    <x v="0"/>
    <x v="0"/>
    <s v="USD"/>
    <n v="1407686340"/>
    <n v="1404833442"/>
    <b v="0"/>
    <n v="9"/>
    <b v="1"/>
    <s v="theater/plays"/>
    <n v="104"/>
    <n v="57.777777777777779"/>
    <x v="1"/>
    <x v="6"/>
    <x v="3651"/>
    <d v="2014-08-10T15:59:00"/>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x v="3653"/>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x v="3654"/>
    <s v="Life is hard when your own imaginary friend can't make time for you."/>
    <n v="1500"/>
    <n v="1510"/>
    <x v="0"/>
    <x v="0"/>
    <s v="USD"/>
    <n v="1404273540"/>
    <n v="1400272580"/>
    <b v="0"/>
    <n v="20"/>
    <b v="1"/>
    <s v="theater/plays"/>
    <n v="100.66666666666666"/>
    <n v="75.5"/>
    <x v="1"/>
    <x v="6"/>
    <x v="3658"/>
    <d v="2014-07-02T03:59:00"/>
  </r>
  <r>
    <n v="3659"/>
    <x v="3655"/>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x v="3659"/>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x v="3662"/>
    <s v="Artistic Internship @ Ojai Playwrights Conference"/>
    <n v="1200"/>
    <n v="1200"/>
    <x v="0"/>
    <x v="0"/>
    <s v="USD"/>
    <n v="1406185200"/>
    <n v="1404337382"/>
    <b v="0"/>
    <n v="38"/>
    <b v="1"/>
    <s v="theater/plays"/>
    <n v="100"/>
    <n v="31.578947368421051"/>
    <x v="1"/>
    <x v="6"/>
    <x v="3666"/>
    <d v="2014-07-24T07:00:00"/>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x v="3671"/>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x v="3672"/>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x v="3673"/>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x v="3674"/>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x v="3676"/>
    <s v="In The Dudleys! family memories are brought to life as a malfunctioning 8-bit video game. Press Start."/>
    <n v="3000"/>
    <n v="3383"/>
    <x v="0"/>
    <x v="0"/>
    <s v="USD"/>
    <n v="1475664834"/>
    <n v="1473850434"/>
    <b v="0"/>
    <n v="34"/>
    <b v="1"/>
    <s v="theater/plays"/>
    <n v="112.76666666666667"/>
    <n v="99.5"/>
    <x v="1"/>
    <x v="6"/>
    <x v="3680"/>
    <d v="2016-10-05T10:53:54"/>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x v="3679"/>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x v="3682"/>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x v="3687"/>
    <s v="World Premiere of last play written by Amiri Baraka"/>
    <n v="40000"/>
    <n v="51184"/>
    <x v="0"/>
    <x v="0"/>
    <s v="USD"/>
    <n v="1425272340"/>
    <n v="1421426929"/>
    <b v="0"/>
    <n v="274"/>
    <b v="1"/>
    <s v="theater/plays"/>
    <n v="127.96000000000001"/>
    <n v="186.80291970802921"/>
    <x v="1"/>
    <x v="6"/>
    <x v="3691"/>
    <d v="2015-03-02T04:59:00"/>
  </r>
  <r>
    <n v="3692"/>
    <x v="3688"/>
    <s v="Help us independently produce two great comedies by Christopher Durang."/>
    <n v="1000"/>
    <n v="1260"/>
    <x v="0"/>
    <x v="0"/>
    <s v="USD"/>
    <n v="1411084800"/>
    <n v="1410304179"/>
    <b v="0"/>
    <n v="17"/>
    <b v="1"/>
    <s v="theater/plays"/>
    <n v="126"/>
    <n v="74.117647058823536"/>
    <x v="1"/>
    <x v="6"/>
    <x v="3692"/>
    <d v="2014-09-19T00:00:00"/>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x v="3692"/>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x v="3693"/>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x v="3694"/>
    <s v="Two great political plays, separated in authorship by four hundred years but united in their urgency."/>
    <n v="5000"/>
    <n v="5526"/>
    <x v="0"/>
    <x v="0"/>
    <s v="USD"/>
    <n v="1456946487"/>
    <n v="1454354487"/>
    <b v="0"/>
    <n v="136"/>
    <b v="1"/>
    <s v="theater/plays"/>
    <n v="110.52"/>
    <n v="40.632352941176471"/>
    <x v="1"/>
    <x v="6"/>
    <x v="3698"/>
    <d v="2016-03-02T19:21:27"/>
  </r>
  <r>
    <n v="3699"/>
    <x v="3695"/>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x v="3696"/>
    <s v="Help me produce the play I have written for my senior project!"/>
    <n v="500"/>
    <n v="606"/>
    <x v="0"/>
    <x v="0"/>
    <s v="USD"/>
    <n v="1412092800"/>
    <n v="1409493800"/>
    <b v="0"/>
    <n v="18"/>
    <b v="1"/>
    <s v="theater/plays"/>
    <n v="121.2"/>
    <n v="33.666666666666664"/>
    <x v="1"/>
    <x v="6"/>
    <x v="3700"/>
    <d v="2014-09-30T16:00:00"/>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x v="3702"/>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x v="3703"/>
    <s v="Support this collection of new plays by Kansas City writers and the artists who are bringing it to life!"/>
    <n v="1000"/>
    <n v="1860"/>
    <x v="0"/>
    <x v="0"/>
    <s v="USD"/>
    <n v="1469165160"/>
    <n v="1467335378"/>
    <b v="0"/>
    <n v="23"/>
    <b v="1"/>
    <s v="theater/plays"/>
    <n v="186"/>
    <n v="80.869565217391298"/>
    <x v="1"/>
    <x v="6"/>
    <x v="3707"/>
    <d v="2016-07-22T05:26:00"/>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x v="3705"/>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x v="3706"/>
    <s v="A comedy about, life, death, men, women, and the power of a good Kegel."/>
    <n v="1300"/>
    <n v="1835"/>
    <x v="0"/>
    <x v="0"/>
    <s v="USD"/>
    <n v="1428068988"/>
    <n v="1425908988"/>
    <b v="0"/>
    <n v="27"/>
    <b v="1"/>
    <s v="theater/plays"/>
    <n v="141.15384615384616"/>
    <n v="67.962962962962962"/>
    <x v="1"/>
    <x v="6"/>
    <x v="3710"/>
    <d v="2015-04-03T13:49:48"/>
  </r>
  <r>
    <n v="3711"/>
    <x v="3707"/>
    <s v="Two teachers and twenty kids bring one of Shakespeare's plays to life!"/>
    <n v="500"/>
    <n v="570"/>
    <x v="0"/>
    <x v="0"/>
    <s v="USD"/>
    <n v="1402848000"/>
    <n v="1400606573"/>
    <b v="0"/>
    <n v="21"/>
    <b v="1"/>
    <s v="theater/plays"/>
    <n v="113.99999999999999"/>
    <n v="27.142857142857142"/>
    <x v="1"/>
    <x v="6"/>
    <x v="3711"/>
    <d v="2014-06-15T16:00:00"/>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x v="3712"/>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x v="3713"/>
    <s v="A heart-warming comedy by award-winning writer about Love, Sex, Friendship of three old gay men in their 60s'!"/>
    <n v="4000"/>
    <n v="4030"/>
    <x v="0"/>
    <x v="1"/>
    <s v="GBP"/>
    <n v="1431204449"/>
    <n v="1428526049"/>
    <b v="0"/>
    <n v="13"/>
    <b v="1"/>
    <s v="theater/plays"/>
    <n v="100.75"/>
    <n v="310"/>
    <x v="1"/>
    <x v="6"/>
    <x v="3717"/>
    <d v="2015-05-09T20:47:29"/>
  </r>
  <r>
    <n v="3718"/>
    <x v="3714"/>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x v="3715"/>
    <s v="A new piece of physical theatre about love, regret and longing."/>
    <n v="200"/>
    <n v="420"/>
    <x v="0"/>
    <x v="1"/>
    <s v="GBP"/>
    <n v="1434994266"/>
    <n v="1432402266"/>
    <b v="0"/>
    <n v="4"/>
    <b v="1"/>
    <s v="theater/plays"/>
    <n v="210"/>
    <n v="105"/>
    <x v="1"/>
    <x v="6"/>
    <x v="3719"/>
    <d v="2015-06-22T17:31:06"/>
  </r>
  <r>
    <n v="3720"/>
    <x v="3716"/>
    <s v="Breaking the American Indian stereotype in the American Theatre."/>
    <n v="3300"/>
    <n v="3449"/>
    <x v="0"/>
    <x v="0"/>
    <s v="USD"/>
    <n v="1435881006"/>
    <n v="1433980206"/>
    <b v="0"/>
    <n v="40"/>
    <b v="1"/>
    <s v="theater/plays"/>
    <n v="104.51515151515152"/>
    <n v="86.224999999999994"/>
    <x v="1"/>
    <x v="6"/>
    <x v="3720"/>
    <d v="2015-07-02T23:50:0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x v="3719"/>
    <s v="Saltmine Theatre Company present Beauty and the Beast:"/>
    <n v="4500"/>
    <n v="4592"/>
    <x v="0"/>
    <x v="1"/>
    <s v="GBP"/>
    <n v="1417374262"/>
    <n v="1414778662"/>
    <b v="0"/>
    <n v="63"/>
    <b v="1"/>
    <s v="theater/plays"/>
    <n v="102.04444444444445"/>
    <n v="72.888888888888886"/>
    <x v="1"/>
    <x v="6"/>
    <x v="3723"/>
    <d v="2014-11-30T19:04:22"/>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x v="3721"/>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x v="3723"/>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x v="3724"/>
    <s v="Bare Bones Shakespeare's first season will start with a DFW school touring show: Romeo and Juliet."/>
    <n v="20000"/>
    <n v="1862"/>
    <x v="2"/>
    <x v="0"/>
    <s v="USD"/>
    <n v="1439957176"/>
    <n v="1437365176"/>
    <b v="0"/>
    <n v="31"/>
    <b v="0"/>
    <s v="theater/plays"/>
    <n v="9.31"/>
    <n v="60.064516129032256"/>
    <x v="1"/>
    <x v="6"/>
    <x v="3728"/>
    <d v="2015-08-19T04:06:1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x v="3726"/>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x v="3728"/>
    <s v="Mijn solo voorstelling gaat over Elektra (Sophokles) en hoe zij als jongere alles beleeft en meemaakt!"/>
    <n v="850"/>
    <n v="131"/>
    <x v="2"/>
    <x v="9"/>
    <s v="EUR"/>
    <n v="1422100800"/>
    <n v="1416932133"/>
    <b v="0"/>
    <n v="4"/>
    <b v="0"/>
    <s v="theater/plays"/>
    <n v="15.411764705882353"/>
    <n v="32.75"/>
    <x v="1"/>
    <x v="6"/>
    <x v="3732"/>
    <d v="2015-01-24T12:00:00"/>
  </r>
  <r>
    <n v="3733"/>
    <x v="3729"/>
    <s v="want to donate tickets to residents who live in the community that cant afford the 35.00 price of ticket"/>
    <n v="1500"/>
    <n v="0"/>
    <x v="2"/>
    <x v="0"/>
    <s v="USD"/>
    <n v="1429396200"/>
    <n v="1428539708"/>
    <b v="0"/>
    <n v="0"/>
    <b v="0"/>
    <s v="theater/plays"/>
    <n v="0"/>
    <e v="#DIV/0!"/>
    <x v="1"/>
    <x v="6"/>
    <x v="3733"/>
    <d v="2015-04-18T22:30:00"/>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x v="3731"/>
    <s v="Young Actor's taking on a Jacobean tragedy. Family, betrayal, love, lust, sex and death."/>
    <n v="150"/>
    <n v="20"/>
    <x v="2"/>
    <x v="1"/>
    <s v="GBP"/>
    <n v="1432831089"/>
    <n v="1430239089"/>
    <b v="0"/>
    <n v="2"/>
    <b v="0"/>
    <s v="theater/plays"/>
    <n v="13.333333333333334"/>
    <n v="10"/>
    <x v="1"/>
    <x v="6"/>
    <x v="3735"/>
    <d v="2015-05-28T16:38:09"/>
  </r>
  <r>
    <n v="3736"/>
    <x v="3732"/>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x v="3476"/>
    <s v="The ASU Theatre and Shakespeare Club presents Measure For Measure directed by Jordyn Ochser."/>
    <n v="700"/>
    <n v="150"/>
    <x v="2"/>
    <x v="0"/>
    <s v="USD"/>
    <n v="1447311540"/>
    <n v="1445358903"/>
    <b v="0"/>
    <n v="4"/>
    <b v="0"/>
    <s v="theater/plays"/>
    <n v="21.428571428571427"/>
    <n v="37.5"/>
    <x v="1"/>
    <x v="6"/>
    <x v="3737"/>
    <d v="2015-11-12T06:59:00"/>
  </r>
  <r>
    <n v="3738"/>
    <x v="3733"/>
    <s v="A filmic, fast-paced exploration of trust, making its debut at Camden People's Theatre this July."/>
    <n v="1500"/>
    <n v="270"/>
    <x v="2"/>
    <x v="1"/>
    <s v="GBP"/>
    <n v="1405461600"/>
    <n v="1403562705"/>
    <b v="0"/>
    <n v="6"/>
    <b v="0"/>
    <s v="theater/plays"/>
    <n v="18"/>
    <n v="45"/>
    <x v="1"/>
    <x v="6"/>
    <x v="3738"/>
    <d v="2014-07-15T22:00:00"/>
  </r>
  <r>
    <n v="3739"/>
    <x v="3734"/>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x v="3736"/>
    <s v="A small community with a love for theater would like to continue. Help the children of this community continue."/>
    <n v="20000"/>
    <n v="0"/>
    <x v="2"/>
    <x v="0"/>
    <s v="USD"/>
    <n v="1450389950"/>
    <n v="1447797950"/>
    <b v="0"/>
    <n v="0"/>
    <b v="0"/>
    <s v="theater/plays"/>
    <n v="0"/>
    <e v="#DIV/0!"/>
    <x v="1"/>
    <x v="6"/>
    <x v="3741"/>
    <d v="2015-12-17T22:05:50"/>
  </r>
  <r>
    <n v="3742"/>
    <x v="3737"/>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x v="3738"/>
    <s v="I'm taking the Adventures of Huckleberry Finn puppet show down the Mississippi River!"/>
    <n v="2200"/>
    <n v="0"/>
    <x v="2"/>
    <x v="0"/>
    <s v="USD"/>
    <n v="1404406964"/>
    <n v="1401814964"/>
    <b v="0"/>
    <n v="0"/>
    <b v="0"/>
    <s v="theater/plays"/>
    <n v="0"/>
    <e v="#DIV/0!"/>
    <x v="1"/>
    <x v="6"/>
    <x v="3743"/>
    <d v="2014-07-03T17:02:44"/>
  </r>
  <r>
    <n v="3744"/>
    <x v="3739"/>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x v="3740"/>
    <s v="Tyke wants to expand her puppet theater show to weekly online web shows and is looking for backers."/>
    <n v="100"/>
    <n v="10"/>
    <x v="2"/>
    <x v="0"/>
    <s v="USD"/>
    <n v="1407689102"/>
    <n v="1405097102"/>
    <b v="0"/>
    <n v="1"/>
    <b v="0"/>
    <s v="theater/plays"/>
    <n v="10"/>
    <n v="10"/>
    <x v="1"/>
    <x v="6"/>
    <x v="3745"/>
    <d v="2014-08-10T16:45:02"/>
  </r>
  <r>
    <n v="3746"/>
    <x v="3741"/>
    <s v="Generational curses CAN be broken...right?"/>
    <n v="8500"/>
    <n v="202"/>
    <x v="2"/>
    <x v="0"/>
    <s v="USD"/>
    <n v="1475918439"/>
    <n v="1473326439"/>
    <b v="0"/>
    <n v="1"/>
    <b v="0"/>
    <s v="theater/plays"/>
    <n v="2.3764705882352941"/>
    <n v="202"/>
    <x v="1"/>
    <x v="6"/>
    <x v="3746"/>
    <d v="2016-10-08T09:20:39"/>
  </r>
  <r>
    <n v="3747"/>
    <x v="3742"/>
    <s v="The world premiere of an astonishing new play by acclaimed writer Atiha Sen Gupta."/>
    <n v="2500"/>
    <n v="25"/>
    <x v="2"/>
    <x v="1"/>
    <s v="GBP"/>
    <n v="1436137140"/>
    <n v="1433833896"/>
    <b v="0"/>
    <n v="1"/>
    <b v="0"/>
    <s v="theater/plays"/>
    <n v="1"/>
    <n v="25"/>
    <x v="1"/>
    <x v="6"/>
    <x v="3747"/>
    <d v="2015-07-05T22:59:00"/>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x v="3744"/>
    <s v="A night of music, fellowship, and a reflection of my experiences over the past 4 years at Ball State University."/>
    <n v="500"/>
    <n v="525"/>
    <x v="0"/>
    <x v="0"/>
    <s v="USD"/>
    <n v="1461902340"/>
    <n v="1459220588"/>
    <b v="0"/>
    <n v="7"/>
    <b v="1"/>
    <s v="theater/musical"/>
    <n v="105"/>
    <n v="75"/>
    <x v="1"/>
    <x v="40"/>
    <x v="3749"/>
    <d v="2016-04-29T03:59:0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x v="374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x v="3753"/>
    <s v="LUIGI'S LADIES: an original one-woman musical comedy"/>
    <n v="1500"/>
    <n v="1535"/>
    <x v="0"/>
    <x v="0"/>
    <s v="USD"/>
    <n v="1400475600"/>
    <n v="1397819938"/>
    <b v="0"/>
    <n v="26"/>
    <b v="1"/>
    <s v="theater/musical"/>
    <n v="102.33333333333334"/>
    <n v="59.03846153846154"/>
    <x v="1"/>
    <x v="40"/>
    <x v="3758"/>
    <d v="2014-05-19T05:00:00"/>
  </r>
  <r>
    <n v="3759"/>
    <x v="3754"/>
    <s v="A production company specializing in small-scale musicals"/>
    <n v="4000"/>
    <n v="4409.7700000000004"/>
    <x v="0"/>
    <x v="0"/>
    <s v="USD"/>
    <n v="1440556553"/>
    <n v="1435372553"/>
    <b v="0"/>
    <n v="88"/>
    <b v="1"/>
    <s v="theater/musical"/>
    <n v="110.24425000000002"/>
    <n v="50.111022727272733"/>
    <x v="1"/>
    <x v="40"/>
    <x v="3759"/>
    <d v="2015-08-26T02:35:53"/>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x v="3758"/>
    <s v="A musical about two guys writing a musical about...two guys writing a musical."/>
    <n v="5000"/>
    <n v="5000"/>
    <x v="0"/>
    <x v="0"/>
    <s v="USD"/>
    <n v="1427907626"/>
    <n v="1425319226"/>
    <b v="0"/>
    <n v="77"/>
    <b v="1"/>
    <s v="theater/musical"/>
    <n v="100"/>
    <n v="64.935064935064929"/>
    <x v="1"/>
    <x v="40"/>
    <x v="3763"/>
    <d v="2015-04-01T17:00:26"/>
  </r>
  <r>
    <n v="3764"/>
    <x v="3759"/>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x v="3761"/>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x v="3765"/>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x v="3766"/>
    <s v="I would like to make a demo recording of six songs from COME OUT SWINGIN'!"/>
    <n v="1000"/>
    <n v="1460"/>
    <x v="0"/>
    <x v="0"/>
    <s v="USD"/>
    <n v="1463529600"/>
    <n v="1462307652"/>
    <b v="0"/>
    <n v="38"/>
    <b v="1"/>
    <s v="theater/musical"/>
    <n v="146"/>
    <n v="38.421052631578945"/>
    <x v="1"/>
    <x v="40"/>
    <x v="3771"/>
    <d v="2016-05-18T00:00:00"/>
  </r>
  <r>
    <n v="3772"/>
    <x v="3767"/>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x v="3768"/>
    <s v="A dramatic hip-hopera, inspired from monologues written by the performers."/>
    <n v="5000"/>
    <n v="5410"/>
    <x v="0"/>
    <x v="0"/>
    <s v="USD"/>
    <n v="1479175680"/>
    <n v="1476317247"/>
    <b v="0"/>
    <n v="57"/>
    <b v="1"/>
    <s v="theater/musical"/>
    <n v="108.2"/>
    <n v="94.912280701754383"/>
    <x v="1"/>
    <x v="40"/>
    <x v="3773"/>
    <d v="2016-11-15T02:08:00"/>
  </r>
  <r>
    <n v="3774"/>
    <x v="3769"/>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x v="3773"/>
    <s v="Sponsor an AVENUE Q puppet for The Barn Players April 2015 production."/>
    <n v="2400"/>
    <n v="2521"/>
    <x v="0"/>
    <x v="0"/>
    <s v="USD"/>
    <n v="1423942780"/>
    <n v="1418758780"/>
    <b v="0"/>
    <n v="36"/>
    <b v="1"/>
    <s v="theater/musical"/>
    <n v="105.04166666666667"/>
    <n v="70.027777777777771"/>
    <x v="1"/>
    <x v="40"/>
    <x v="3778"/>
    <d v="2015-02-14T19:39:40"/>
  </r>
  <r>
    <n v="3779"/>
    <x v="3774"/>
    <s v="A fresh, re-telling of the Jesus story for a new generation."/>
    <n v="15000"/>
    <n v="15597"/>
    <x v="0"/>
    <x v="0"/>
    <s v="USD"/>
    <n v="1459010340"/>
    <n v="1456421940"/>
    <b v="0"/>
    <n v="115"/>
    <b v="1"/>
    <s v="theater/musical"/>
    <n v="103.98"/>
    <n v="135.62608695652173"/>
    <x v="1"/>
    <x v="40"/>
    <x v="3779"/>
    <d v="2016-03-26T16:39:00"/>
  </r>
  <r>
    <n v="3780"/>
    <x v="3775"/>
    <s v="Melissa Youth OnSTAGE (MYO) provides kids in North Collin County with the very best in youth theatre opportunities."/>
    <n v="2500"/>
    <n v="3000"/>
    <x v="0"/>
    <x v="0"/>
    <s v="USD"/>
    <n v="1436817960"/>
    <n v="1433999785"/>
    <b v="0"/>
    <n v="30"/>
    <b v="1"/>
    <s v="theater/musical"/>
    <n v="120"/>
    <n v="100"/>
    <x v="1"/>
    <x v="40"/>
    <x v="3780"/>
    <d v="2015-07-13T20:06:0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x v="3778"/>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x v="3780"/>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x v="3782"/>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x v="3784"/>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x v="3785"/>
    <s v="As a non profit graduate student at Penn,my passion is the arts, we need support to fund our new CHILDREN's DINNER THEATRE"/>
    <n v="15000"/>
    <n v="0"/>
    <x v="2"/>
    <x v="0"/>
    <s v="USD"/>
    <n v="1479834023"/>
    <n v="1477238423"/>
    <b v="0"/>
    <n v="0"/>
    <b v="0"/>
    <s v="theater/musical"/>
    <n v="0"/>
    <e v="#DIV/0!"/>
    <x v="1"/>
    <x v="40"/>
    <x v="3790"/>
    <d v="2016-11-22T17:00:23"/>
  </r>
  <r>
    <n v="3791"/>
    <x v="3786"/>
    <s v="Spin! is an original musical comedy-drama presented by Blue Palm Productions."/>
    <n v="1500"/>
    <n v="0"/>
    <x v="2"/>
    <x v="0"/>
    <s v="USD"/>
    <n v="1404664592"/>
    <n v="1399480592"/>
    <b v="0"/>
    <n v="0"/>
    <b v="0"/>
    <s v="theater/musical"/>
    <n v="0"/>
    <e v="#DIV/0!"/>
    <x v="1"/>
    <x v="40"/>
    <x v="3791"/>
    <d v="2014-07-06T16:36:32"/>
  </r>
  <r>
    <n v="3792"/>
    <x v="3787"/>
    <s v="A cultural and historic journey through Puerto Rico's music and dance!"/>
    <n v="12500"/>
    <n v="35"/>
    <x v="2"/>
    <x v="0"/>
    <s v="USD"/>
    <n v="1436957022"/>
    <n v="1434365022"/>
    <b v="0"/>
    <n v="2"/>
    <b v="0"/>
    <s v="theater/musical"/>
    <n v="0.27999999999999997"/>
    <n v="17.5"/>
    <x v="1"/>
    <x v="40"/>
    <x v="3792"/>
    <d v="2015-07-15T10:43:42"/>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x v="3789"/>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x v="3790"/>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x v="3791"/>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x v="3794"/>
    <s v="An original musical on it's way to the stage in Minneapolis, MN. Feel free to ask any questions."/>
    <n v="10000"/>
    <n v="402"/>
    <x v="2"/>
    <x v="0"/>
    <s v="USD"/>
    <n v="1457734843"/>
    <n v="1455142843"/>
    <b v="0"/>
    <n v="4"/>
    <b v="0"/>
    <s v="theater/musical"/>
    <n v="4.0199999999999996"/>
    <n v="100.5"/>
    <x v="1"/>
    <x v="40"/>
    <x v="3799"/>
    <d v="2016-03-11T22:20:43"/>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x v="3796"/>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x v="3797"/>
    <s v="A musical about how Shakespeare was inspired to write only his own plays after the co-authored play Henry VI was taken."/>
    <n v="3000"/>
    <n v="0"/>
    <x v="2"/>
    <x v="0"/>
    <s v="USD"/>
    <n v="1445482906"/>
    <n v="1442890906"/>
    <b v="0"/>
    <n v="0"/>
    <b v="0"/>
    <s v="theater/musical"/>
    <n v="0"/>
    <e v="#DIV/0!"/>
    <x v="1"/>
    <x v="40"/>
    <x v="3802"/>
    <d v="2015-10-22T03:01:46"/>
  </r>
  <r>
    <n v="3803"/>
    <x v="3798"/>
    <s v="A fully orchestrated concept album of Benjamin Button the Musical!"/>
    <n v="12000"/>
    <n v="2358"/>
    <x v="2"/>
    <x v="0"/>
    <s v="USD"/>
    <n v="1457133568"/>
    <n v="1454541568"/>
    <b v="0"/>
    <n v="40"/>
    <b v="0"/>
    <s v="theater/musical"/>
    <n v="19.650000000000002"/>
    <n v="58.95"/>
    <x v="1"/>
    <x v="40"/>
    <x v="3803"/>
    <d v="2016-03-04T23:19:28"/>
  </r>
  <r>
    <n v="3804"/>
    <x v="3799"/>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x v="3800"/>
    <s v="&quot;Sounds By The River&quot; tells the story of a Detroit composer through_x000a_his music, poetry, and dance."/>
    <n v="150000"/>
    <n v="3"/>
    <x v="2"/>
    <x v="0"/>
    <s v="USD"/>
    <n v="1411852640"/>
    <n v="1406668640"/>
    <b v="0"/>
    <n v="2"/>
    <b v="0"/>
    <s v="theater/musical"/>
    <n v="2E-3"/>
    <n v="1.5"/>
    <x v="1"/>
    <x v="40"/>
    <x v="3805"/>
    <d v="2014-09-27T21:17:2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x v="3803"/>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x v="3806"/>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x v="3810"/>
    <s v="Come and help us make the Canterbury Shakespeare Festival a reality"/>
    <n v="1000"/>
    <n v="1000.01"/>
    <x v="0"/>
    <x v="1"/>
    <s v="GBP"/>
    <n v="1440111600"/>
    <n v="1437545657"/>
    <b v="0"/>
    <n v="20"/>
    <b v="1"/>
    <s v="theater/plays"/>
    <n v="100.001"/>
    <n v="50.000500000000002"/>
    <x v="1"/>
    <x v="6"/>
    <x v="3815"/>
    <d v="2015-08-20T23:00:00"/>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x v="3812"/>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x v="3813"/>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x v="3814"/>
    <s v="Support this collection of new plays by Kansas City writers and the artists who are bringing it to life!"/>
    <n v="1000"/>
    <n v="1064"/>
    <x v="0"/>
    <x v="0"/>
    <s v="USD"/>
    <n v="1437166920"/>
    <n v="1435554104"/>
    <b v="0"/>
    <n v="26"/>
    <b v="1"/>
    <s v="theater/plays"/>
    <n v="106.4"/>
    <n v="40.92307692307692"/>
    <x v="1"/>
    <x v="6"/>
    <x v="3819"/>
    <d v="2015-07-17T21:02:00"/>
  </r>
  <r>
    <n v="3820"/>
    <x v="3815"/>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x v="3818"/>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x v="3819"/>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x v="3821"/>
    <s v="This is the story about the Westons. One family who live with mental illness on a daily basis."/>
    <n v="600"/>
    <n v="715"/>
    <x v="0"/>
    <x v="1"/>
    <s v="GBP"/>
    <n v="1430993394"/>
    <n v="1428401394"/>
    <b v="0"/>
    <n v="26"/>
    <b v="1"/>
    <s v="theater/plays"/>
    <n v="119.16666666666667"/>
    <n v="27.5"/>
    <x v="1"/>
    <x v="6"/>
    <x v="3826"/>
    <d v="2015-05-07T10:09:54"/>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x v="3824"/>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x v="3825"/>
    <s v="The Aeon Theatre company is producing another original play by Parker Hale at the Manhattan Reportory Theatre"/>
    <n v="100"/>
    <n v="225"/>
    <x v="0"/>
    <x v="0"/>
    <s v="USD"/>
    <n v="1464371211"/>
    <n v="1463161611"/>
    <b v="0"/>
    <n v="3"/>
    <b v="1"/>
    <s v="theater/plays"/>
    <n v="225"/>
    <n v="75"/>
    <x v="1"/>
    <x v="6"/>
    <x v="3830"/>
    <d v="2016-05-27T17:46:51"/>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x v="3830"/>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x v="3831"/>
    <s v="&quot;The surveyor said the foundation was shaky&quot;. A woman finds what it means to rebuild her marriage."/>
    <n v="800"/>
    <n v="900"/>
    <x v="0"/>
    <x v="0"/>
    <s v="USD"/>
    <n v="1470197340"/>
    <n v="1467497652"/>
    <b v="0"/>
    <n v="14"/>
    <b v="1"/>
    <s v="theater/plays"/>
    <n v="112.5"/>
    <n v="64.285714285714292"/>
    <x v="1"/>
    <x v="6"/>
    <x v="3836"/>
    <d v="2016-08-03T04:09:00"/>
  </r>
  <r>
    <n v="3837"/>
    <x v="3832"/>
    <s v="A high-flying French farce with the thrust of a well-tuned jet engine"/>
    <n v="2000"/>
    <n v="2042"/>
    <x v="0"/>
    <x v="1"/>
    <s v="GBP"/>
    <n v="1435947758"/>
    <n v="1432837358"/>
    <b v="0"/>
    <n v="17"/>
    <b v="1"/>
    <s v="theater/plays"/>
    <n v="102.1"/>
    <n v="120.11764705882354"/>
    <x v="1"/>
    <x v="6"/>
    <x v="3837"/>
    <d v="2015-07-03T18:22:38"/>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x v="3834"/>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x v="3835"/>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x v="3838"/>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x v="3840"/>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x v="3841"/>
    <s v="My Insane Shakespeare. An original play by Arthur Elbakyan premiering October 13th at United Solo, New York City."/>
    <n v="7000"/>
    <n v="189"/>
    <x v="2"/>
    <x v="0"/>
    <s v="USD"/>
    <n v="1412405940"/>
    <n v="1409721542"/>
    <b v="1"/>
    <n v="8"/>
    <b v="0"/>
    <s v="theater/plays"/>
    <n v="2.7"/>
    <n v="23.625"/>
    <x v="1"/>
    <x v="6"/>
    <x v="3846"/>
    <d v="2014-10-04T06:59:00"/>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x v="3845"/>
    <s v="V-Day is a global activist movement to end violence against women and girls."/>
    <n v="1000"/>
    <n v="38"/>
    <x v="2"/>
    <x v="0"/>
    <s v="USD"/>
    <n v="1420081143"/>
    <n v="1417489143"/>
    <b v="1"/>
    <n v="4"/>
    <b v="0"/>
    <s v="theater/plays"/>
    <n v="3.8"/>
    <n v="9.5"/>
    <x v="1"/>
    <x v="6"/>
    <x v="3850"/>
    <d v="2015-01-01T02:59:03"/>
  </r>
  <r>
    <n v="3851"/>
    <x v="3846"/>
    <s v="A play about the horrible choices we have to make every day. Should we take a risk, or take the road most travelled?"/>
    <n v="2500"/>
    <n v="852"/>
    <x v="2"/>
    <x v="1"/>
    <s v="GBP"/>
    <n v="1437129179"/>
    <n v="1434537179"/>
    <b v="1"/>
    <n v="24"/>
    <b v="0"/>
    <s v="theater/plays"/>
    <n v="34.08"/>
    <n v="35.5"/>
    <x v="1"/>
    <x v="6"/>
    <x v="3851"/>
    <d v="2015-07-17T10:32:59"/>
  </r>
  <r>
    <n v="3852"/>
    <x v="3847"/>
    <s v="Writer/Director Lynette J. Blackwell presents the hilarious entangled love story of when evil and good attempt to coexist."/>
    <n v="10000"/>
    <n v="20"/>
    <x v="2"/>
    <x v="0"/>
    <s v="USD"/>
    <n v="1427427276"/>
    <n v="1425270876"/>
    <b v="0"/>
    <n v="2"/>
    <b v="0"/>
    <s v="theater/plays"/>
    <n v="0.2"/>
    <n v="10"/>
    <x v="1"/>
    <x v="6"/>
    <x v="3852"/>
    <d v="2015-03-27T03:34:36"/>
  </r>
  <r>
    <n v="3853"/>
    <x v="3848"/>
    <s v="A dose of One-woman &quot;Dramedy&quot; to cure those daily blues is just what the doctor ordered!"/>
    <n v="100000"/>
    <n v="26"/>
    <x v="2"/>
    <x v="0"/>
    <s v="USD"/>
    <n v="1409602178"/>
    <n v="1406578178"/>
    <b v="0"/>
    <n v="2"/>
    <b v="0"/>
    <s v="theater/plays"/>
    <n v="2.5999999999999999E-2"/>
    <n v="13"/>
    <x v="1"/>
    <x v="6"/>
    <x v="3853"/>
    <d v="2014-09-01T20:09:38"/>
  </r>
  <r>
    <n v="3854"/>
    <x v="3849"/>
    <s v="A play dedicated to the 100th anniversary of the Armenian Genocide."/>
    <n v="11000"/>
    <n v="1788"/>
    <x v="2"/>
    <x v="0"/>
    <s v="USD"/>
    <n v="1431206058"/>
    <n v="1428614058"/>
    <b v="0"/>
    <n v="20"/>
    <b v="0"/>
    <s v="theater/plays"/>
    <n v="16.254545454545454"/>
    <n v="89.4"/>
    <x v="1"/>
    <x v="6"/>
    <x v="3854"/>
    <d v="2015-05-09T21:14:18"/>
  </r>
  <r>
    <n v="3855"/>
    <x v="3850"/>
    <s v="TWO NEW DARK COMEDIES OPENING IN NYC THIS APRIL AND MAY BY CHRISTOPHER B. LATRO _x000a_ABOUT FAMILY, AMBITION, LOVE AND GREED"/>
    <n v="1000"/>
    <n v="25"/>
    <x v="2"/>
    <x v="0"/>
    <s v="USD"/>
    <n v="1427408271"/>
    <n v="1424819871"/>
    <b v="0"/>
    <n v="1"/>
    <b v="0"/>
    <s v="theater/plays"/>
    <n v="2.5"/>
    <n v="25"/>
    <x v="1"/>
    <x v="6"/>
    <x v="3855"/>
    <d v="2015-03-26T22:17:51"/>
  </r>
  <r>
    <n v="3856"/>
    <x v="3851"/>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x v="3852"/>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x v="3853"/>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x v="3854"/>
    <s v="This is a play that will have each and everyone that sees it thinking about the dreams they had growing up. It's a dramady"/>
    <n v="2500"/>
    <n v="1"/>
    <x v="2"/>
    <x v="0"/>
    <s v="USD"/>
    <n v="1403730000"/>
    <n v="1401485207"/>
    <b v="0"/>
    <n v="1"/>
    <b v="0"/>
    <s v="theater/plays"/>
    <n v="0.04"/>
    <n v="1"/>
    <x v="1"/>
    <x v="6"/>
    <x v="3859"/>
    <d v="2014-06-25T21:00:00"/>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x v="3856"/>
    <s v="THE COMING OF THE LORD!"/>
    <n v="2000"/>
    <n v="100"/>
    <x v="2"/>
    <x v="0"/>
    <s v="USD"/>
    <n v="1415828820"/>
    <n v="1412258977"/>
    <b v="0"/>
    <n v="1"/>
    <b v="0"/>
    <s v="theater/plays"/>
    <n v="5"/>
    <n v="100"/>
    <x v="1"/>
    <x v="6"/>
    <x v="3861"/>
    <d v="2014-11-12T21:47:00"/>
  </r>
  <r>
    <n v="3862"/>
    <x v="3857"/>
    <s v="The hit immersive theatre experience of England comes to Corpus Christi!"/>
    <n v="7500"/>
    <n v="1"/>
    <x v="2"/>
    <x v="0"/>
    <s v="USD"/>
    <n v="1473699540"/>
    <n v="1472451356"/>
    <b v="0"/>
    <n v="1"/>
    <b v="0"/>
    <s v="theater/plays"/>
    <n v="1.3333333333333334E-2"/>
    <n v="1"/>
    <x v="1"/>
    <x v="6"/>
    <x v="3862"/>
    <d v="2016-09-12T16:59:00"/>
  </r>
  <r>
    <n v="3863"/>
    <x v="3858"/>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x v="3859"/>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x v="3861"/>
    <s v="A funny, moving, witty piece about a girl, her oboe, and her dreams."/>
    <n v="2000"/>
    <n v="11"/>
    <x v="2"/>
    <x v="0"/>
    <s v="USD"/>
    <n v="1458703740"/>
    <n v="1454453021"/>
    <b v="0"/>
    <n v="2"/>
    <b v="0"/>
    <s v="theater/plays"/>
    <n v="0.54999999999999993"/>
    <n v="5.5"/>
    <x v="1"/>
    <x v="6"/>
    <x v="3866"/>
    <d v="2016-03-23T03:29:00"/>
  </r>
  <r>
    <n v="3867"/>
    <x v="3862"/>
    <s v="What do you know about Russian Culture? Our project helps the American children to find out about Russian literature."/>
    <n v="2000"/>
    <n v="251"/>
    <x v="2"/>
    <x v="0"/>
    <s v="USD"/>
    <n v="1466278339"/>
    <n v="1463686339"/>
    <b v="0"/>
    <n v="5"/>
    <b v="0"/>
    <s v="theater/plays"/>
    <n v="12.55"/>
    <n v="50.2"/>
    <x v="1"/>
    <x v="6"/>
    <x v="3867"/>
    <d v="2016-06-18T19:32:19"/>
  </r>
  <r>
    <n v="3868"/>
    <x v="3863"/>
    <s v="New collection of music by Scott Evan Davis!"/>
    <n v="5000"/>
    <n v="10"/>
    <x v="1"/>
    <x v="1"/>
    <s v="GBP"/>
    <n v="1410191405"/>
    <n v="1408031405"/>
    <b v="0"/>
    <n v="1"/>
    <b v="0"/>
    <s v="theater/musical"/>
    <n v="0.2"/>
    <n v="10"/>
    <x v="1"/>
    <x v="40"/>
    <x v="3868"/>
    <d v="2014-09-08T15:50:05"/>
  </r>
  <r>
    <n v="3869"/>
    <x v="3864"/>
    <s v="A Musical about 3 women who pursue their Pleasure and end up finding themselves."/>
    <n v="13111"/>
    <n v="452"/>
    <x v="1"/>
    <x v="0"/>
    <s v="USD"/>
    <n v="1426302660"/>
    <n v="1423761792"/>
    <b v="0"/>
    <n v="15"/>
    <b v="0"/>
    <s v="theater/musical"/>
    <n v="3.4474868431088401"/>
    <n v="30.133333333333333"/>
    <x v="1"/>
    <x v="40"/>
    <x v="3869"/>
    <d v="2015-03-14T03:11:00"/>
  </r>
  <r>
    <n v="3870"/>
    <x v="3865"/>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x v="3866"/>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x v="3867"/>
    <s v="We are a brand new theatrical teen production company, and we need enough money to put on our first musical production."/>
    <n v="15000"/>
    <n v="0"/>
    <x v="1"/>
    <x v="0"/>
    <s v="USD"/>
    <n v="1439522996"/>
    <n v="1435202996"/>
    <b v="0"/>
    <n v="0"/>
    <b v="0"/>
    <s v="theater/musical"/>
    <n v="0"/>
    <e v="#DIV/0!"/>
    <x v="1"/>
    <x v="40"/>
    <x v="3872"/>
    <d v="2015-08-14T03:29:56"/>
  </r>
  <r>
    <n v="3873"/>
    <x v="3868"/>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x v="3869"/>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x v="3870"/>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x v="3873"/>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x v="3874"/>
    <s v="Theatre â€˜Portableâ€™ Royal is a portable, fully working, 40 seater theatre which will tour the UK and beyond!"/>
    <n v="15000"/>
    <n v="0"/>
    <x v="1"/>
    <x v="1"/>
    <s v="GBP"/>
    <n v="1422218396"/>
    <n v="1419626396"/>
    <b v="0"/>
    <n v="0"/>
    <b v="0"/>
    <s v="theater/musical"/>
    <n v="0"/>
    <e v="#DIV/0!"/>
    <x v="1"/>
    <x v="40"/>
    <x v="3879"/>
    <d v="2015-01-25T20:39:56"/>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x v="3876"/>
    <s v="A musical journey coming to the Blue Venue at the 2017 Orlando Fringe Festival!"/>
    <n v="500"/>
    <n v="25"/>
    <x v="1"/>
    <x v="0"/>
    <s v="USD"/>
    <n v="1487550399"/>
    <n v="1484958399"/>
    <b v="0"/>
    <n v="1"/>
    <b v="0"/>
    <s v="theater/musical"/>
    <n v="5"/>
    <n v="25"/>
    <x v="1"/>
    <x v="40"/>
    <x v="3881"/>
    <d v="2017-02-20T00:26:39"/>
  </r>
  <r>
    <n v="3882"/>
    <x v="3877"/>
    <s v="A musical vision of the Faust tale... how he signed his soul to the devil Mephistopheles to find Lori, the love of his life."/>
    <n v="30000"/>
    <n v="0"/>
    <x v="1"/>
    <x v="2"/>
    <s v="AUD"/>
    <n v="1454281380"/>
    <n v="1451950570"/>
    <b v="0"/>
    <n v="0"/>
    <b v="0"/>
    <s v="theater/musical"/>
    <n v="0"/>
    <e v="#DIV/0!"/>
    <x v="1"/>
    <x v="40"/>
    <x v="3882"/>
    <d v="2016-01-31T23:03:00"/>
  </r>
  <r>
    <n v="3883"/>
    <x v="3878"/>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x v="3879"/>
    <s v="The Group M3 is striving to give one of the poorest towns in the country hope again this Easter Holiday."/>
    <n v="10000"/>
    <n v="0"/>
    <x v="1"/>
    <x v="0"/>
    <s v="USD"/>
    <n v="1427479192"/>
    <n v="1425322792"/>
    <b v="0"/>
    <n v="0"/>
    <b v="0"/>
    <s v="theater/musical"/>
    <n v="0"/>
    <e v="#DIV/0!"/>
    <x v="1"/>
    <x v="40"/>
    <x v="3884"/>
    <d v="2015-03-27T17:59:52"/>
  </r>
  <r>
    <n v="3885"/>
    <x v="3880"/>
    <s v="A LIVE musical spectacular theatrical experience of The Beatles recording sessions at Abbey Road Studios."/>
    <n v="375000"/>
    <n v="0"/>
    <x v="1"/>
    <x v="0"/>
    <s v="USD"/>
    <n v="1462834191"/>
    <n v="1460242191"/>
    <b v="0"/>
    <n v="0"/>
    <b v="0"/>
    <s v="theater/musical"/>
    <n v="0"/>
    <e v="#DIV/0!"/>
    <x v="1"/>
    <x v="40"/>
    <x v="3885"/>
    <d v="2016-05-09T22:49:51"/>
  </r>
  <r>
    <n v="3886"/>
    <x v="3881"/>
    <n v="1"/>
    <n v="10000"/>
    <n v="0"/>
    <x v="1"/>
    <x v="2"/>
    <s v="AUD"/>
    <n v="1418275702"/>
    <n v="1415683702"/>
    <b v="0"/>
    <n v="0"/>
    <b v="0"/>
    <s v="theater/musical"/>
    <n v="0"/>
    <e v="#DIV/0!"/>
    <x v="1"/>
    <x v="40"/>
    <x v="3886"/>
    <d v="2014-12-11T05:28:22"/>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x v="3884"/>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x v="3886"/>
    <s v="A comedy about a mime who dreams of becoming a stand up comedian."/>
    <n v="800"/>
    <n v="260"/>
    <x v="2"/>
    <x v="0"/>
    <s v="USD"/>
    <n v="1427086740"/>
    <n v="1424488244"/>
    <b v="0"/>
    <n v="7"/>
    <b v="0"/>
    <s v="theater/plays"/>
    <n v="32.5"/>
    <n v="37.142857142857146"/>
    <x v="1"/>
    <x v="6"/>
    <x v="3891"/>
    <d v="2015-03-23T04:59:00"/>
  </r>
  <r>
    <n v="3892"/>
    <x v="3887"/>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x v="3890"/>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x v="3891"/>
    <s v="Yorick and Co. is a comedy about a struggling theatre company whose mysterious benefactor starts haunting the show!"/>
    <n v="1600"/>
    <n v="170"/>
    <x v="2"/>
    <x v="0"/>
    <s v="USD"/>
    <n v="1402979778"/>
    <n v="1401770178"/>
    <b v="0"/>
    <n v="4"/>
    <b v="0"/>
    <s v="theater/plays"/>
    <n v="10.625"/>
    <n v="42.5"/>
    <x v="1"/>
    <x v="6"/>
    <x v="3896"/>
    <d v="2014-06-17T04:36:18"/>
  </r>
  <r>
    <n v="3897"/>
    <x v="3892"/>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x v="3893"/>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x v="3894"/>
    <s v="More than just a play, RAIN is an outreach to hurting people who feel disengaged or rejected by others."/>
    <n v="10000"/>
    <n v="125"/>
    <x v="2"/>
    <x v="0"/>
    <s v="USD"/>
    <n v="1407868561"/>
    <n v="1406140561"/>
    <b v="0"/>
    <n v="2"/>
    <b v="0"/>
    <s v="theater/plays"/>
    <n v="1.25"/>
    <n v="62.5"/>
    <x v="1"/>
    <x v="6"/>
    <x v="3899"/>
    <d v="2014-08-12T18:36:01"/>
  </r>
  <r>
    <n v="3900"/>
    <x v="3895"/>
    <s v="HUB Theatre Group collaborates with local artists to present John Logan's RED to the community."/>
    <n v="2500"/>
    <n v="135"/>
    <x v="2"/>
    <x v="0"/>
    <s v="USD"/>
    <n v="1433988791"/>
    <n v="1431396791"/>
    <b v="0"/>
    <n v="5"/>
    <b v="0"/>
    <s v="theater/plays"/>
    <n v="5.4"/>
    <n v="27"/>
    <x v="1"/>
    <x v="6"/>
    <x v="3900"/>
    <d v="2015-06-11T02:13:11"/>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x v="3898"/>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x v="3899"/>
    <s v="A play that will cover 4000 years of black history."/>
    <n v="10000"/>
    <n v="3"/>
    <x v="2"/>
    <x v="0"/>
    <s v="USD"/>
    <n v="1429074240"/>
    <n v="1427866200"/>
    <b v="0"/>
    <n v="2"/>
    <b v="0"/>
    <s v="theater/plays"/>
    <n v="0.03"/>
    <n v="1.5"/>
    <x v="1"/>
    <x v="6"/>
    <x v="3904"/>
    <d v="2015-04-15T05:04:00"/>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x v="3902"/>
    <s v="Burqa&amp;Rifle dramatizes the  encounter between two women -- a vigilante and a convert to Islam."/>
    <n v="1000"/>
    <n v="153"/>
    <x v="2"/>
    <x v="0"/>
    <s v="USD"/>
    <n v="1414354080"/>
    <n v="1411587606"/>
    <b v="0"/>
    <n v="4"/>
    <b v="0"/>
    <s v="theater/plays"/>
    <n v="15.299999999999999"/>
    <n v="38.25"/>
    <x v="1"/>
    <x v="6"/>
    <x v="3907"/>
    <d v="2014-10-26T20:08:00"/>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x v="3905"/>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x v="3906"/>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x v="3907"/>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x v="3908"/>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x v="3910"/>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x v="3911"/>
    <s v="We're a small group of University students who need a little help making our final exam production the best product possible."/>
    <n v="2000"/>
    <n v="0"/>
    <x v="2"/>
    <x v="8"/>
    <s v="DKK"/>
    <n v="1464952752"/>
    <n v="1462360752"/>
    <b v="0"/>
    <n v="0"/>
    <b v="0"/>
    <s v="theater/plays"/>
    <n v="0"/>
    <e v="#DIV/0!"/>
    <x v="1"/>
    <x v="6"/>
    <x v="3916"/>
    <d v="2016-06-03T11:19:12"/>
  </r>
  <r>
    <n v="3917"/>
    <x v="3912"/>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x v="3913"/>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x v="3914"/>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x v="3915"/>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x v="3916"/>
    <s v="CLTC are crowdfunding for our latest production - Joe Calarco's brilliant adaptation of Shakespeare's most loved tragedy."/>
    <n v="3000"/>
    <n v="0"/>
    <x v="2"/>
    <x v="1"/>
    <s v="GBP"/>
    <n v="1414346400"/>
    <n v="1413291655"/>
    <b v="0"/>
    <n v="0"/>
    <b v="0"/>
    <s v="theater/plays"/>
    <n v="0"/>
    <e v="#DIV/0!"/>
    <x v="1"/>
    <x v="6"/>
    <x v="3921"/>
    <d v="2014-10-26T18:00:00"/>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x v="3920"/>
    <s v="Help Save High School Theater Program_x000a_Your donations will be used to purchase props, build sets, and costumes."/>
    <n v="150"/>
    <n v="15"/>
    <x v="2"/>
    <x v="0"/>
    <s v="USD"/>
    <n v="1406753639"/>
    <n v="1404161639"/>
    <b v="0"/>
    <n v="3"/>
    <b v="0"/>
    <s v="theater/plays"/>
    <n v="10"/>
    <n v="5"/>
    <x v="1"/>
    <x v="6"/>
    <x v="3925"/>
    <d v="2014-07-30T20:53:59"/>
  </r>
  <r>
    <n v="3926"/>
    <x v="3921"/>
    <s v="Producing syllabus-relevant theatre targeted to HSC students on the NSW Central Coast"/>
    <n v="5000"/>
    <n v="15"/>
    <x v="2"/>
    <x v="2"/>
    <s v="AUD"/>
    <n v="1419645748"/>
    <n v="1417053748"/>
    <b v="0"/>
    <n v="1"/>
    <b v="0"/>
    <s v="theater/plays"/>
    <n v="0.3"/>
    <n v="15"/>
    <x v="1"/>
    <x v="6"/>
    <x v="3926"/>
    <d v="2014-12-27T02:02:28"/>
  </r>
  <r>
    <n v="3927"/>
    <x v="3922"/>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x v="3925"/>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x v="3926"/>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x v="3927"/>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x v="3929"/>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x v="3931"/>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x v="3932"/>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x v="3934"/>
    <s v="'Potter.' is a parody of the popular Harry Potter series allowing aspiring actors a chance to work in a professional production."/>
    <n v="5000"/>
    <n v="5"/>
    <x v="2"/>
    <x v="2"/>
    <s v="AUD"/>
    <n v="1412656200"/>
    <n v="1412328979"/>
    <b v="0"/>
    <n v="1"/>
    <b v="0"/>
    <s v="theater/plays"/>
    <n v="0.1"/>
    <n v="5"/>
    <x v="1"/>
    <x v="6"/>
    <x v="3939"/>
    <d v="2014-10-07T04:30:00"/>
  </r>
  <r>
    <n v="3940"/>
    <x v="3935"/>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x v="3937"/>
    <s v="In the 30's, two brothers, Benny and Phil, who go to the Arizona desert to be extras in a huge Biblical epic. Riotous comedy!"/>
    <n v="1200"/>
    <n v="0"/>
    <x v="2"/>
    <x v="0"/>
    <s v="USD"/>
    <n v="1434490914"/>
    <n v="1429306914"/>
    <b v="0"/>
    <n v="0"/>
    <b v="0"/>
    <s v="theater/plays"/>
    <n v="0"/>
    <e v="#DIV/0!"/>
    <x v="1"/>
    <x v="6"/>
    <x v="3942"/>
    <d v="2015-06-16T21:41:54"/>
  </r>
  <r>
    <n v="3943"/>
    <x v="3938"/>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x v="3939"/>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x v="3940"/>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x v="3941"/>
    <s v="Dr. Mecurio's is an original work of fantasy designed and written for the stage."/>
    <n v="6000"/>
    <n v="195"/>
    <x v="2"/>
    <x v="0"/>
    <s v="USD"/>
    <n v="1425110400"/>
    <n v="1422388822"/>
    <b v="0"/>
    <n v="5"/>
    <b v="0"/>
    <s v="theater/plays"/>
    <n v="3.25"/>
    <n v="39"/>
    <x v="1"/>
    <x v="6"/>
    <x v="3946"/>
    <d v="2015-02-28T08:00:00"/>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x v="3943"/>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x v="3945"/>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x v="3948"/>
    <s v="Actors and actresses are needed to help me create a stage play. A stage play needs to be adapted from the book I wrote."/>
    <n v="17600"/>
    <n v="0"/>
    <x v="2"/>
    <x v="0"/>
    <s v="USD"/>
    <n v="1469834940"/>
    <n v="1467162586"/>
    <b v="0"/>
    <n v="0"/>
    <b v="0"/>
    <s v="theater/plays"/>
    <n v="0"/>
    <e v="#DIV/0!"/>
    <x v="1"/>
    <x v="6"/>
    <x v="3953"/>
    <d v="2016-07-29T23:29:00"/>
  </r>
  <r>
    <n v="3954"/>
    <x v="3949"/>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x v="3950"/>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x v="3951"/>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x v="3952"/>
    <s v="A play about something, or maybe nothing. Four actors depicting all 9 seasons of Seinfeld in 90 minutes."/>
    <n v="28000"/>
    <n v="7"/>
    <x v="2"/>
    <x v="0"/>
    <s v="USD"/>
    <n v="1468020354"/>
    <n v="1464045954"/>
    <b v="0"/>
    <n v="1"/>
    <b v="0"/>
    <s v="theater/plays"/>
    <n v="2.5000000000000001E-2"/>
    <n v="7"/>
    <x v="1"/>
    <x v="6"/>
    <x v="3957"/>
    <d v="2016-07-08T23:25:54"/>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x v="3955"/>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x v="3956"/>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x v="3958"/>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x v="3959"/>
    <s v="&quot;MAMA'Z BA-B&quot; is the story of Marcus Williams who struggles to find a place for himself as a young black male."/>
    <n v="2000"/>
    <n v="126"/>
    <x v="2"/>
    <x v="0"/>
    <s v="USD"/>
    <n v="1429460386"/>
    <n v="1424279986"/>
    <b v="0"/>
    <n v="3"/>
    <b v="0"/>
    <s v="theater/plays"/>
    <n v="6.3"/>
    <n v="42"/>
    <x v="1"/>
    <x v="6"/>
    <x v="3964"/>
    <d v="2015-04-19T16:19:4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x v="3961"/>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x v="3962"/>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x v="3963"/>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x v="3967"/>
    <s v="We're a horror based theatre company in Oklahoma City beginning our first season of shows."/>
    <n v="1000"/>
    <n v="211"/>
    <x v="2"/>
    <x v="0"/>
    <s v="USD"/>
    <n v="1423186634"/>
    <n v="1418002634"/>
    <b v="0"/>
    <n v="8"/>
    <b v="0"/>
    <s v="theater/plays"/>
    <n v="21.099999999999998"/>
    <n v="26.375"/>
    <x v="1"/>
    <x v="6"/>
    <x v="3972"/>
    <d v="2015-02-06T01:37:14"/>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x v="3970"/>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x v="3973"/>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x v="3357"/>
    <s v="A Theatrical Production Celebrating the Lebanese Culture and the Human Spirit in Time of War."/>
    <n v="30000"/>
    <n v="1225"/>
    <x v="2"/>
    <x v="0"/>
    <s v="USD"/>
    <n v="1468729149"/>
    <n v="1463545149"/>
    <b v="0"/>
    <n v="7"/>
    <b v="0"/>
    <s v="theater/plays"/>
    <n v="4.083333333333333"/>
    <n v="175"/>
    <x v="1"/>
    <x v="6"/>
    <x v="3981"/>
    <d v="2016-07-17T04:19:09"/>
  </r>
  <r>
    <n v="3982"/>
    <x v="3976"/>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x v="3978"/>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x v="3981"/>
    <s v="Write Now 5 is a new writing festival in south east London promoting new work from emerging playwrights."/>
    <n v="400"/>
    <n v="151"/>
    <x v="2"/>
    <x v="1"/>
    <s v="GBP"/>
    <n v="1400278290"/>
    <n v="1399414290"/>
    <b v="0"/>
    <n v="13"/>
    <b v="0"/>
    <s v="theater/plays"/>
    <n v="37.75"/>
    <n v="11.615384615384615"/>
    <x v="1"/>
    <x v="6"/>
    <x v="3987"/>
    <d v="2014-05-16T22:11:30"/>
  </r>
  <r>
    <n v="3988"/>
    <x v="3982"/>
    <s v="An evening of of stories based both in myth and truth."/>
    <n v="1500"/>
    <n v="32"/>
    <x v="2"/>
    <x v="0"/>
    <s v="USD"/>
    <n v="1440813413"/>
    <n v="1439517413"/>
    <b v="0"/>
    <n v="4"/>
    <b v="0"/>
    <s v="theater/plays"/>
    <n v="2.1333333333333333"/>
    <n v="8"/>
    <x v="1"/>
    <x v="6"/>
    <x v="3988"/>
    <d v="2015-08-29T01:56:53"/>
  </r>
  <r>
    <n v="3989"/>
    <x v="3983"/>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x v="3984"/>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x v="3985"/>
    <s v="North Texas first actor-driven theatre company needs your help"/>
    <n v="500"/>
    <n v="100"/>
    <x v="2"/>
    <x v="0"/>
    <s v="USD"/>
    <n v="1433086082"/>
    <n v="1430494082"/>
    <b v="0"/>
    <n v="1"/>
    <b v="0"/>
    <s v="theater/plays"/>
    <n v="20"/>
    <n v="100"/>
    <x v="1"/>
    <x v="6"/>
    <x v="3991"/>
    <d v="2015-05-31T15:28:02"/>
  </r>
  <r>
    <n v="3992"/>
    <x v="3986"/>
    <s v="A richly textured and intellectually powerful social commentary about family, community and America."/>
    <n v="10000"/>
    <n v="541"/>
    <x v="2"/>
    <x v="0"/>
    <s v="USD"/>
    <n v="1449876859"/>
    <n v="1444689259"/>
    <b v="0"/>
    <n v="9"/>
    <b v="0"/>
    <s v="theater/plays"/>
    <n v="5.41"/>
    <n v="60.111111111111114"/>
    <x v="1"/>
    <x v="6"/>
    <x v="3992"/>
    <d v="2015-12-11T23:34:19"/>
  </r>
  <r>
    <n v="3993"/>
    <x v="3987"/>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x v="3988"/>
    <s v="Is Henson willing to dare risk a theatrical speaking tour of his North Pole adventures...and more?"/>
    <n v="2000"/>
    <n v="5"/>
    <x v="2"/>
    <x v="0"/>
    <s v="USD"/>
    <n v="1405761690"/>
    <n v="1403169690"/>
    <b v="0"/>
    <n v="1"/>
    <b v="0"/>
    <s v="theater/plays"/>
    <n v="0.25"/>
    <n v="5"/>
    <x v="1"/>
    <x v="6"/>
    <x v="3994"/>
    <d v="2014-07-19T09:21:30"/>
  </r>
  <r>
    <n v="3995"/>
    <x v="3989"/>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x v="3991"/>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x v="3992"/>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x v="3994"/>
    <s v="An Enticing Trip into the World of Assisted Dying"/>
    <n v="8000"/>
    <n v="10"/>
    <x v="2"/>
    <x v="0"/>
    <s v="USD"/>
    <n v="1462631358"/>
    <n v="1457450958"/>
    <b v="0"/>
    <n v="1"/>
    <b v="0"/>
    <s v="theater/plays"/>
    <n v="0.125"/>
    <n v="10"/>
    <x v="1"/>
    <x v="6"/>
    <x v="4000"/>
    <d v="2016-05-07T14:29:18"/>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x v="3996"/>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x v="3997"/>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x v="3998"/>
    <s v="Help Launch The Queen Into South Florida!"/>
    <n v="500"/>
    <n v="1"/>
    <x v="2"/>
    <x v="0"/>
    <s v="USD"/>
    <n v="1412740457"/>
    <n v="1410148457"/>
    <b v="0"/>
    <n v="1"/>
    <b v="0"/>
    <s v="theater/plays"/>
    <n v="0.2"/>
    <n v="1"/>
    <x v="1"/>
    <x v="6"/>
    <x v="4004"/>
    <d v="2014-10-08T03:54:17"/>
  </r>
  <r>
    <n v="4005"/>
    <x v="3999"/>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x v="3988"/>
    <s v="Is the public ready to hear Matt's story? Is he willing to risk public speaking and the waning reputation among his own race?"/>
    <n v="2000"/>
    <n v="5"/>
    <x v="2"/>
    <x v="0"/>
    <s v="USD"/>
    <n v="1409070480"/>
    <n v="1406572381"/>
    <b v="0"/>
    <n v="1"/>
    <b v="0"/>
    <s v="theater/plays"/>
    <n v="0.25"/>
    <n v="5"/>
    <x v="1"/>
    <x v="6"/>
    <x v="4007"/>
    <d v="2014-08-26T16:28:00"/>
  </r>
  <r>
    <n v="4008"/>
    <x v="4001"/>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x v="4002"/>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x v="4004"/>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x v="4005"/>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x v="4006"/>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x v="4007"/>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x v="4008"/>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x v="4009"/>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x v="4010"/>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x v="4011"/>
    <s v="Funding for a production of Time Please at the Brighton Fringe 2017... and beyond."/>
    <n v="1500"/>
    <n v="130"/>
    <x v="2"/>
    <x v="1"/>
    <s v="GBP"/>
    <n v="1475877108"/>
    <n v="1473285108"/>
    <b v="0"/>
    <n v="4"/>
    <b v="0"/>
    <s v="theater/plays"/>
    <n v="8.6666666666666679"/>
    <n v="32.5"/>
    <x v="1"/>
    <x v="6"/>
    <x v="4018"/>
    <d v="2016-10-07T21:51:48"/>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x v="4014"/>
    <s v="Help a group of actors end bigotry in Houston, TX by supporting a  full production of Angels in America."/>
    <n v="15000"/>
    <n v="125"/>
    <x v="2"/>
    <x v="0"/>
    <s v="USD"/>
    <n v="1414360358"/>
    <n v="1409176358"/>
    <b v="0"/>
    <n v="2"/>
    <b v="0"/>
    <s v="theater/plays"/>
    <n v="0.83333333333333337"/>
    <n v="62.5"/>
    <x v="1"/>
    <x v="6"/>
    <x v="4021"/>
    <d v="2014-10-26T21:52:38"/>
  </r>
  <r>
    <n v="4022"/>
    <x v="4015"/>
    <s v="Help us produce a video of the first Original Pronunciation Merchant of Venice."/>
    <n v="18000"/>
    <n v="12521"/>
    <x v="2"/>
    <x v="0"/>
    <s v="USD"/>
    <n v="1422759240"/>
    <n v="1418824867"/>
    <b v="0"/>
    <n v="197"/>
    <b v="0"/>
    <s v="theater/plays"/>
    <n v="69.561111111111103"/>
    <n v="63.558375634517766"/>
    <x v="1"/>
    <x v="6"/>
    <x v="4022"/>
    <d v="2015-02-01T02:54:00"/>
  </r>
  <r>
    <n v="4023"/>
    <x v="4016"/>
    <s v="An original gospel stage play that explores the pain and hurt caused by those who struggle to forgive others!"/>
    <n v="7000"/>
    <n v="0"/>
    <x v="2"/>
    <x v="0"/>
    <s v="USD"/>
    <n v="1458860363"/>
    <n v="1454975963"/>
    <b v="0"/>
    <n v="0"/>
    <b v="0"/>
    <s v="theater/plays"/>
    <n v="0"/>
    <e v="#DIV/0!"/>
    <x v="1"/>
    <x v="6"/>
    <x v="4023"/>
    <d v="2016-03-24T22:59:23"/>
  </r>
  <r>
    <n v="4024"/>
    <x v="4017"/>
    <s v="Ever wonder what Wonder Woman wants in a super man? Can you be both a lover, and a fighter? And, whatâ€™s with all the spandex?"/>
    <n v="800"/>
    <n v="10"/>
    <x v="2"/>
    <x v="0"/>
    <s v="USD"/>
    <n v="1441037097"/>
    <n v="1438445097"/>
    <b v="0"/>
    <n v="1"/>
    <b v="0"/>
    <s v="theater/plays"/>
    <n v="1.25"/>
    <n v="10"/>
    <x v="1"/>
    <x v="6"/>
    <x v="4024"/>
    <d v="2015-08-31T16:04:57"/>
  </r>
  <r>
    <n v="4025"/>
    <x v="4018"/>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x v="4019"/>
    <s v="This is a play that voices that stories of the black experience in America using spoken word, song and dance."/>
    <n v="4000"/>
    <n v="0"/>
    <x v="2"/>
    <x v="0"/>
    <s v="USD"/>
    <n v="1449247439"/>
    <n v="1444059839"/>
    <b v="0"/>
    <n v="0"/>
    <b v="0"/>
    <s v="theater/plays"/>
    <n v="0"/>
    <e v="#DIV/0!"/>
    <x v="1"/>
    <x v="6"/>
    <x v="4026"/>
    <d v="2015-12-04T16:43:59"/>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x v="4021"/>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x v="4022"/>
    <s v="A theater complex that educates as we entertain.  We will provide shows that inspire and theater classes that motivate."/>
    <n v="20000"/>
    <n v="0"/>
    <x v="2"/>
    <x v="0"/>
    <s v="USD"/>
    <n v="1450053370"/>
    <n v="1447461370"/>
    <b v="0"/>
    <n v="0"/>
    <b v="0"/>
    <s v="theater/plays"/>
    <n v="0"/>
    <e v="#DIV/0!"/>
    <x v="1"/>
    <x v="6"/>
    <x v="4029"/>
    <d v="2015-12-14T00:36:10"/>
  </r>
  <r>
    <n v="4030"/>
    <x v="4023"/>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x v="4024"/>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x v="4025"/>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x v="4028"/>
    <s v="&quot;Stories are where you go to look for the truth of your own life.&quot; (Frank Delaney)"/>
    <n v="10000"/>
    <n v="3685"/>
    <x v="2"/>
    <x v="0"/>
    <s v="USD"/>
    <n v="1413925887"/>
    <n v="1411333887"/>
    <b v="0"/>
    <n v="25"/>
    <b v="0"/>
    <s v="theater/plays"/>
    <n v="36.85"/>
    <n v="147.4"/>
    <x v="1"/>
    <x v="6"/>
    <x v="4035"/>
    <d v="2014-10-21T21:11:27"/>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x v="4030"/>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x v="4031"/>
    <s v="We are vagina warriors ready to bring our message of human rights, empowerment and diversity to Main St. Lexington, NC."/>
    <n v="2500"/>
    <n v="301"/>
    <x v="2"/>
    <x v="0"/>
    <s v="USD"/>
    <n v="1413573010"/>
    <n v="1408389010"/>
    <b v="0"/>
    <n v="4"/>
    <b v="0"/>
    <s v="theater/plays"/>
    <n v="12.04"/>
    <n v="75.25"/>
    <x v="1"/>
    <x v="6"/>
    <x v="4038"/>
    <d v="2014-10-17T19:10:10"/>
  </r>
  <r>
    <n v="4039"/>
    <x v="4032"/>
    <s v="Help stage an original One Act Play that brings awareness to Alzheimer's in its debut performance."/>
    <n v="500"/>
    <n v="300"/>
    <x v="2"/>
    <x v="0"/>
    <s v="USD"/>
    <n v="1448949540"/>
    <n v="1446048367"/>
    <b v="0"/>
    <n v="5"/>
    <b v="0"/>
    <s v="theater/plays"/>
    <n v="60"/>
    <n v="60"/>
    <x v="1"/>
    <x v="6"/>
    <x v="4039"/>
    <d v="2015-12-01T05:59:00"/>
  </r>
  <r>
    <n v="4040"/>
    <x v="4033"/>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x v="4034"/>
    <s v="A bold, colouful, vibrant play centred around the last remaining monarchy of Africa."/>
    <n v="5000"/>
    <n v="21"/>
    <x v="2"/>
    <x v="1"/>
    <s v="GBP"/>
    <n v="1473160954"/>
    <n v="1467976954"/>
    <b v="0"/>
    <n v="2"/>
    <b v="0"/>
    <s v="theater/plays"/>
    <n v="0.42"/>
    <n v="10.5"/>
    <x v="1"/>
    <x v="6"/>
    <x v="4041"/>
    <d v="2016-09-06T11:22:34"/>
  </r>
  <r>
    <n v="4042"/>
    <x v="4035"/>
    <s v="Acting group and production for inner city youth, about inner city youth. The problems and stuation that they see everyday."/>
    <n v="10000"/>
    <n v="21"/>
    <x v="2"/>
    <x v="0"/>
    <s v="USD"/>
    <n v="1421781360"/>
    <n v="1419213664"/>
    <b v="0"/>
    <n v="3"/>
    <b v="0"/>
    <s v="theater/plays"/>
    <n v="0.21"/>
    <n v="7"/>
    <x v="1"/>
    <x v="6"/>
    <x v="4042"/>
    <d v="2015-01-20T19:16:00"/>
  </r>
  <r>
    <n v="4043"/>
    <x v="4036"/>
    <s v="This could be my last play, need to bring my son out to see it before it's over.  Need to fly him here from BC"/>
    <n v="300"/>
    <n v="0"/>
    <x v="2"/>
    <x v="5"/>
    <s v="CAD"/>
    <n v="1416524325"/>
    <n v="1415228325"/>
    <b v="0"/>
    <n v="0"/>
    <b v="0"/>
    <s v="theater/plays"/>
    <n v="0"/>
    <e v="#DIV/0!"/>
    <x v="1"/>
    <x v="6"/>
    <x v="4043"/>
    <d v="2014-11-20T22:58:45"/>
  </r>
  <r>
    <n v="4044"/>
    <x v="4037"/>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x v="4038"/>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x v="4040"/>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x v="4042"/>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x v="4044"/>
    <s v="It is a heart-breaking life story of Wu family who tries to preserve the gem of Chinese Kun Opera through generations."/>
    <n v="500"/>
    <n v="0"/>
    <x v="2"/>
    <x v="0"/>
    <s v="USD"/>
    <n v="1399618380"/>
    <n v="1399058797"/>
    <b v="0"/>
    <n v="0"/>
    <b v="0"/>
    <s v="theater/plays"/>
    <n v="0"/>
    <e v="#DIV/0!"/>
    <x v="1"/>
    <x v="6"/>
    <x v="4051"/>
    <d v="2014-05-09T06:53:00"/>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x v="4046"/>
    <s v="'Time at the Bar!' is a play written by Kieran Mellish, a student at Loughborough University and member of LSU Stage Society."/>
    <n v="500"/>
    <n v="110"/>
    <x v="2"/>
    <x v="1"/>
    <s v="GBP"/>
    <n v="1416081600"/>
    <n v="1413477228"/>
    <b v="0"/>
    <n v="2"/>
    <b v="0"/>
    <s v="theater/plays"/>
    <n v="22"/>
    <n v="55"/>
    <x v="1"/>
    <x v="6"/>
    <x v="4053"/>
    <d v="2014-11-15T20:00:00"/>
  </r>
  <r>
    <n v="4054"/>
    <x v="4047"/>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x v="4049"/>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x v="4051"/>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x v="4052"/>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x v="4053"/>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x v="4054"/>
    <s v="SKYLAR'S SYNDROME is a tremendous psychodrama by master playwright Gavin Kayner!"/>
    <n v="525"/>
    <n v="0"/>
    <x v="2"/>
    <x v="0"/>
    <s v="USD"/>
    <n v="1461205423"/>
    <n v="1456025023"/>
    <b v="0"/>
    <n v="0"/>
    <b v="0"/>
    <s v="theater/plays"/>
    <n v="0"/>
    <e v="#DIV/0!"/>
    <x v="1"/>
    <x v="6"/>
    <x v="4061"/>
    <d v="2016-04-21T02:23:43"/>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x v="4058"/>
    <s v="A classical/ fantasy version of midsummers done by professionally trained actors in Tulsa!"/>
    <n v="4000"/>
    <n v="27"/>
    <x v="2"/>
    <x v="0"/>
    <s v="USD"/>
    <n v="1407883811"/>
    <n v="1405291811"/>
    <b v="0"/>
    <n v="4"/>
    <b v="0"/>
    <s v="theater/plays"/>
    <n v="0.67500000000000004"/>
    <n v="6.75"/>
    <x v="1"/>
    <x v="6"/>
    <x v="4065"/>
    <d v="2014-08-12T22:50:11"/>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x v="4061"/>
    <s v="Be a PRODUCER of the Original stage play BELLE DAME SANS MERCI by Michael Fenlason! :-) :-( !"/>
    <n v="3495"/>
    <n v="34.950000000000003"/>
    <x v="2"/>
    <x v="0"/>
    <s v="USD"/>
    <n v="1484348700"/>
    <n v="1481756855"/>
    <b v="0"/>
    <n v="1"/>
    <b v="0"/>
    <s v="theater/plays"/>
    <n v="1"/>
    <n v="34.950000000000003"/>
    <x v="1"/>
    <x v="6"/>
    <x v="4068"/>
    <d v="2017-01-13T23:05:00"/>
  </r>
  <r>
    <n v="4069"/>
    <x v="4062"/>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x v="4063"/>
    <s v="V-Day Southern Utah University 2015 and Second Studio Players presents: The Vagina Monologues"/>
    <n v="1000"/>
    <n v="165"/>
    <x v="2"/>
    <x v="0"/>
    <s v="USD"/>
    <n v="1425178800"/>
    <n v="1422374420"/>
    <b v="0"/>
    <n v="6"/>
    <b v="0"/>
    <s v="theater/plays"/>
    <n v="16.5"/>
    <n v="27.5"/>
    <x v="1"/>
    <x v="6"/>
    <x v="4070"/>
    <d v="2015-03-01T03:00:00"/>
  </r>
  <r>
    <n v="4071"/>
    <x v="4064"/>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x v="4065"/>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x v="4066"/>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x v="4069"/>
    <s v="A play to raise awareness about the effects of mental illness on a military family in the Cold War area."/>
    <n v="700"/>
    <n v="0"/>
    <x v="2"/>
    <x v="0"/>
    <s v="USD"/>
    <n v="1413921060"/>
    <n v="1411499149"/>
    <b v="0"/>
    <n v="0"/>
    <b v="0"/>
    <s v="theater/plays"/>
    <n v="0"/>
    <e v="#DIV/0!"/>
    <x v="1"/>
    <x v="6"/>
    <x v="4076"/>
    <d v="2014-10-21T19:51:00"/>
  </r>
  <r>
    <n v="4077"/>
    <x v="4070"/>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x v="4071"/>
    <s v="Theatre Memoire are a High Wycombe based theatre company. Performing plays about multi-culturalism and interconectedness."/>
    <n v="250"/>
    <n v="0"/>
    <x v="2"/>
    <x v="1"/>
    <s v="GBP"/>
    <n v="1485543242"/>
    <n v="1482951242"/>
    <b v="0"/>
    <n v="0"/>
    <b v="0"/>
    <s v="theater/plays"/>
    <n v="0"/>
    <e v="#DIV/0!"/>
    <x v="1"/>
    <x v="6"/>
    <x v="4078"/>
    <d v="2017-01-27T18:54:02"/>
  </r>
  <r>
    <n v="4079"/>
    <x v="4072"/>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x v="4073"/>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x v="4075"/>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x v="4079"/>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x v="4080"/>
    <s v="Comedy Stage Play"/>
    <n v="9600"/>
    <n v="0"/>
    <x v="2"/>
    <x v="0"/>
    <s v="USD"/>
    <n v="1468777786"/>
    <n v="1466185786"/>
    <b v="0"/>
    <n v="0"/>
    <b v="0"/>
    <s v="theater/plays"/>
    <n v="0"/>
    <e v="#DIV/0!"/>
    <x v="1"/>
    <x v="6"/>
    <x v="4087"/>
    <d v="2016-07-17T17:49:46"/>
  </r>
  <r>
    <n v="4088"/>
    <x v="4081"/>
    <s v="Young persons theatre company working in deprived area seeking funding for children's theatrical production."/>
    <n v="2000"/>
    <n v="216"/>
    <x v="2"/>
    <x v="1"/>
    <s v="GBP"/>
    <n v="1421403960"/>
    <n v="1418827324"/>
    <b v="0"/>
    <n v="3"/>
    <b v="0"/>
    <s v="theater/plays"/>
    <n v="10.8"/>
    <n v="72"/>
    <x v="1"/>
    <x v="6"/>
    <x v="4088"/>
    <d v="2015-01-16T10:26:00"/>
  </r>
  <r>
    <n v="4089"/>
    <x v="4082"/>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x v="4083"/>
    <s v="A gripping re-enactment of a true breast cancer survival story, highlighted with inspiration and laughter!"/>
    <n v="1000"/>
    <n v="32"/>
    <x v="2"/>
    <x v="0"/>
    <s v="USD"/>
    <n v="1438959600"/>
    <n v="1437754137"/>
    <b v="0"/>
    <n v="3"/>
    <b v="0"/>
    <s v="theater/plays"/>
    <n v="3.2"/>
    <n v="10.666666666666666"/>
    <x v="1"/>
    <x v="6"/>
    <x v="4090"/>
    <d v="2015-08-07T15:00:00"/>
  </r>
  <r>
    <n v="4091"/>
    <x v="4084"/>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x v="4085"/>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x v="4086"/>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x v="4087"/>
    <s v="Live at the Speakeasy with Ryan Anderson is a local talk show! Showcasing local artist, special guest, and talented bands."/>
    <n v="2000"/>
    <n v="730"/>
    <x v="2"/>
    <x v="0"/>
    <s v="USD"/>
    <n v="1413953940"/>
    <n v="1410141900"/>
    <b v="0"/>
    <n v="8"/>
    <b v="0"/>
    <s v="theater/plays"/>
    <n v="36.5"/>
    <n v="91.25"/>
    <x v="1"/>
    <x v="6"/>
    <x v="4094"/>
    <d v="2014-10-22T04:59:00"/>
  </r>
  <r>
    <n v="4095"/>
    <x v="4088"/>
    <s v="Proyecto teatral dirigido por MartÃ­n Acosta que habla y reflexiona sobre el amor y su naturaleza."/>
    <n v="30000"/>
    <n v="800"/>
    <x v="2"/>
    <x v="14"/>
    <s v="MXN"/>
    <n v="1482108350"/>
    <n v="1479516350"/>
    <b v="0"/>
    <n v="1"/>
    <b v="0"/>
    <s v="theater/plays"/>
    <n v="2.666666666666667"/>
    <n v="800"/>
    <x v="1"/>
    <x v="6"/>
    <x v="4095"/>
    <d v="2016-12-19T00:45:50"/>
  </r>
  <r>
    <n v="4096"/>
    <x v="4089"/>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x v="4090"/>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x v="4091"/>
    <s v="Community Youth play, written by and performed by the youth about finding joy in the simple things in life"/>
    <n v="75000"/>
    <n v="0"/>
    <x v="2"/>
    <x v="0"/>
    <s v="USD"/>
    <n v="1465060797"/>
    <n v="1462468797"/>
    <b v="0"/>
    <n v="0"/>
    <b v="0"/>
    <s v="theater/plays"/>
    <n v="0"/>
    <e v="#DIV/0!"/>
    <x v="1"/>
    <x v="6"/>
    <x v="4098"/>
    <d v="2016-06-04T17:19:57"/>
  </r>
  <r>
    <n v="4099"/>
    <x v="4092"/>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x v="4093"/>
    <s v="How does war change a family?  A peek into one family's kitchen as their soldier fights in Iraq."/>
    <n v="270"/>
    <n v="0"/>
    <x v="2"/>
    <x v="0"/>
    <s v="USD"/>
    <n v="1414205990"/>
    <n v="1413341990"/>
    <b v="0"/>
    <n v="0"/>
    <b v="0"/>
    <s v="theater/plays"/>
    <n v="0"/>
    <e v="#DIV/0!"/>
    <x v="1"/>
    <x v="6"/>
    <x v="4100"/>
    <d v="2014-10-25T02:59:50"/>
  </r>
  <r>
    <n v="4101"/>
    <x v="4094"/>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x v="4095"/>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x v="4096"/>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x v="4101"/>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x v="4102"/>
    <s v="Jack the Lad - a new play that explores how far the boundaries of friendship will stretch when morality and loyalties clash."/>
    <n v="500"/>
    <n v="0"/>
    <x v="2"/>
    <x v="1"/>
    <s v="GBP"/>
    <n v="1448805404"/>
    <n v="1446209804"/>
    <b v="0"/>
    <n v="0"/>
    <b v="0"/>
    <s v="theater/plays"/>
    <n v="0"/>
    <e v="#DIV/0!"/>
    <x v="1"/>
    <x v="6"/>
    <x v="4109"/>
    <d v="2015-11-29T13:56:44"/>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x v="4105"/>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x v="4106"/>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EEC246-2C45-4C85-A521-C561A950AFE1}" name="PivotTable2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axis="axisRow" dataField="1" showAll="0">
      <items count="10">
        <item x="0"/>
        <item x="7"/>
        <item x="6"/>
        <item x="5"/>
        <item x="4"/>
        <item x="8"/>
        <item x="3"/>
        <item x="2"/>
        <item x="1"/>
        <item t="default"/>
      </items>
    </pivotField>
    <pivotField showAll="0"/>
    <pivotField numFmtId="177" showAll="0">
      <items count="15">
        <item x="0"/>
        <item x="1"/>
        <item x="2"/>
        <item x="3"/>
        <item x="4"/>
        <item x="5"/>
        <item x="6"/>
        <item x="7"/>
        <item x="8"/>
        <item x="9"/>
        <item x="10"/>
        <item x="11"/>
        <item x="12"/>
        <item x="13"/>
        <item t="default"/>
      </items>
    </pivotField>
    <pivotField numFmtId="177"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26305-12A6-4758-8DDE-88A221861198}"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22">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showAll="0"/>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77" showAll="0">
      <items count="15">
        <item x="0"/>
        <item x="1"/>
        <item x="2"/>
        <item x="3"/>
        <item x="4"/>
        <item x="5"/>
        <item x="6"/>
        <item x="7"/>
        <item x="8"/>
        <item x="9"/>
        <item x="10"/>
        <item x="11"/>
        <item x="12"/>
        <item x="13"/>
        <item t="default"/>
      </items>
    </pivotField>
    <pivotField numFmtId="177"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18A238-0E5D-4121-9B39-4C1E9720B476}"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3" showAll="0"/>
    <pivotField showAll="0"/>
    <pivotField axis="axisPage" showAll="0">
      <items count="10">
        <item x="0"/>
        <item x="7"/>
        <item x="6"/>
        <item x="5"/>
        <item x="4"/>
        <item x="8"/>
        <item x="3"/>
        <item x="2"/>
        <item x="1"/>
        <item t="default"/>
      </items>
    </pivotField>
    <pivotField showAll="0"/>
    <pivotField axis="axisRow" numFmtId="177" showAll="0">
      <items count="15">
        <item x="0"/>
        <item n="Jan" x="1"/>
        <item n="Feb" x="2"/>
        <item n="Mar" x="3"/>
        <item n="Apr" x="4"/>
        <item n="May" x="5"/>
        <item n="Jun" x="6"/>
        <item n="Jul" x="7"/>
        <item n="Aug" x="8"/>
        <item n="Sep" x="9"/>
        <item n="Oct" x="10"/>
        <item n="Nov" x="11"/>
        <item n="Dec" x="12"/>
        <item x="13"/>
        <item t="default"/>
      </items>
    </pivotField>
    <pivotField numFmtId="177" showAll="0"/>
    <pivotField showAll="0" defaultSubtotal="0">
      <items count="6">
        <item sd="0" x="0"/>
        <item x="1"/>
        <item x="2"/>
        <item x="3"/>
        <item sd="0" x="4"/>
        <item sd="0" x="5"/>
      </items>
    </pivotField>
    <pivotField axis="axisPage" showAll="0" defaultSubtotal="0">
      <items count="11">
        <item sd="0" x="0"/>
        <item x="1"/>
        <item x="2"/>
        <item x="3"/>
        <item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70" zoomScaleNormal="70" workbookViewId="0">
      <selection activeCell="D2" sqref="D2"/>
    </sheetView>
  </sheetViews>
  <sheetFormatPr defaultRowHeight="17" x14ac:dyDescent="0.45"/>
  <cols>
    <col min="2" max="2" width="38.4140625" style="3" customWidth="1"/>
    <col min="3" max="3" width="40.25" style="3" customWidth="1"/>
    <col min="5" max="5" width="16.4140625" customWidth="1"/>
    <col min="6" max="6" width="21.25" customWidth="1"/>
    <col min="7" max="7" width="17.83203125" customWidth="1"/>
    <col min="8" max="8" width="19.83203125" customWidth="1"/>
    <col min="9" max="9" width="19.25" customWidth="1"/>
    <col min="10" max="10" width="17.83203125" customWidth="1"/>
    <col min="11" max="11" width="15.4140625" customWidth="1"/>
    <col min="12" max="12" width="24.58203125" customWidth="1"/>
    <col min="13" max="13" width="36.4140625" customWidth="1"/>
    <col min="14" max="14" width="41.1640625" customWidth="1"/>
    <col min="15" max="15" width="16.1640625" style="6" bestFit="1" customWidth="1"/>
    <col min="16" max="16" width="18.25" customWidth="1"/>
    <col min="17" max="17" width="25" customWidth="1"/>
    <col min="18" max="18" width="17.5" customWidth="1"/>
    <col min="19" max="19" width="29.25" customWidth="1"/>
    <col min="20" max="20" width="25.08203125"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8309</v>
      </c>
      <c r="R1" s="1" t="s">
        <v>8310</v>
      </c>
      <c r="S1" s="1" t="s">
        <v>8361</v>
      </c>
      <c r="T1" s="1" t="s">
        <v>8362</v>
      </c>
    </row>
    <row r="2" spans="1:20" ht="51" x14ac:dyDescent="0.4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7">
        <f>E2/L2</f>
        <v>63.917582417582416</v>
      </c>
      <c r="Q2" t="s">
        <v>8311</v>
      </c>
      <c r="R2" t="s">
        <v>8312</v>
      </c>
      <c r="S2" s="8">
        <f>(((J2/60)/60)/24)+DATE(1970,1,1)</f>
        <v>42177.007071759261</v>
      </c>
      <c r="T2" s="8">
        <f>(((I2/60)/60)/24)+DATE(1970,1,1)</f>
        <v>42208.125</v>
      </c>
    </row>
    <row r="3" spans="1:20" ht="34" x14ac:dyDescent="0.45">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7">
        <f t="shared" ref="P3:P66" si="1">E3/L3</f>
        <v>185.48101265822785</v>
      </c>
      <c r="Q3" t="s">
        <v>8311</v>
      </c>
      <c r="R3" t="s">
        <v>8312</v>
      </c>
      <c r="S3" s="8">
        <f t="shared" ref="S3:S66" si="2">(((J3/60)/60)/24)+DATE(1970,1,1)</f>
        <v>42766.600497685184</v>
      </c>
      <c r="T3" s="8">
        <f t="shared" ref="T3:T66" si="3">(((I3/60)/60)/24)+DATE(1970,1,1)</f>
        <v>42796.600497685184</v>
      </c>
    </row>
    <row r="4" spans="1:20" ht="51" x14ac:dyDescent="0.45">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8311</v>
      </c>
      <c r="R4" t="s">
        <v>8312</v>
      </c>
      <c r="S4" s="8">
        <f t="shared" si="2"/>
        <v>42405.702349537038</v>
      </c>
      <c r="T4" s="8">
        <f t="shared" si="3"/>
        <v>42415.702349537038</v>
      </c>
    </row>
    <row r="5" spans="1:20" ht="34" x14ac:dyDescent="0.4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8311</v>
      </c>
      <c r="R5" t="s">
        <v>8312</v>
      </c>
      <c r="S5" s="8">
        <f t="shared" si="2"/>
        <v>41828.515127314815</v>
      </c>
      <c r="T5" s="8">
        <f t="shared" si="3"/>
        <v>41858.515127314815</v>
      </c>
    </row>
    <row r="6" spans="1:20" ht="68" x14ac:dyDescent="0.4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8311</v>
      </c>
      <c r="R6" t="s">
        <v>8312</v>
      </c>
      <c r="S6" s="8">
        <f t="shared" si="2"/>
        <v>42327.834247685183</v>
      </c>
      <c r="T6" s="8">
        <f t="shared" si="3"/>
        <v>42357.834247685183</v>
      </c>
    </row>
    <row r="7" spans="1:20" ht="51" x14ac:dyDescent="0.4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7">
        <f t="shared" si="1"/>
        <v>93.40425531914893</v>
      </c>
      <c r="Q7" t="s">
        <v>8311</v>
      </c>
      <c r="R7" t="s">
        <v>8312</v>
      </c>
      <c r="S7" s="8">
        <f t="shared" si="2"/>
        <v>42563.932951388888</v>
      </c>
      <c r="T7" s="8">
        <f t="shared" si="3"/>
        <v>42580.232638888891</v>
      </c>
    </row>
    <row r="8" spans="1:20" ht="51" x14ac:dyDescent="0.4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8311</v>
      </c>
      <c r="R8" t="s">
        <v>8312</v>
      </c>
      <c r="S8" s="8">
        <f t="shared" si="2"/>
        <v>41794.072337962964</v>
      </c>
      <c r="T8" s="8">
        <f t="shared" si="3"/>
        <v>41804.072337962964</v>
      </c>
    </row>
    <row r="9" spans="1:20" ht="68" x14ac:dyDescent="0.4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8311</v>
      </c>
      <c r="R9" t="s">
        <v>8312</v>
      </c>
      <c r="S9" s="8">
        <f t="shared" si="2"/>
        <v>42516.047071759262</v>
      </c>
      <c r="T9" s="8">
        <f t="shared" si="3"/>
        <v>42556.047071759262</v>
      </c>
    </row>
    <row r="10" spans="1:20" ht="34"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8311</v>
      </c>
      <c r="R10" t="s">
        <v>8312</v>
      </c>
      <c r="S10" s="8">
        <f t="shared" si="2"/>
        <v>42468.94458333333</v>
      </c>
      <c r="T10" s="8">
        <f t="shared" si="3"/>
        <v>42475.875</v>
      </c>
    </row>
    <row r="11" spans="1:20" ht="51"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7">
        <f t="shared" si="1"/>
        <v>31.499500000000001</v>
      </c>
      <c r="Q11" t="s">
        <v>8311</v>
      </c>
      <c r="R11" t="s">
        <v>8312</v>
      </c>
      <c r="S11" s="8">
        <f t="shared" si="2"/>
        <v>42447.103518518517</v>
      </c>
      <c r="T11" s="8">
        <f t="shared" si="3"/>
        <v>42477.103518518517</v>
      </c>
    </row>
    <row r="12" spans="1:20" ht="51"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8311</v>
      </c>
      <c r="R12" t="s">
        <v>8312</v>
      </c>
      <c r="S12" s="8">
        <f t="shared" si="2"/>
        <v>41780.068043981482</v>
      </c>
      <c r="T12" s="8">
        <f t="shared" si="3"/>
        <v>41815.068043981482</v>
      </c>
    </row>
    <row r="13" spans="1:20" ht="68"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7">
        <f t="shared" si="1"/>
        <v>80.333333333333329</v>
      </c>
      <c r="Q13" t="s">
        <v>8311</v>
      </c>
      <c r="R13" t="s">
        <v>8312</v>
      </c>
      <c r="S13" s="8">
        <f t="shared" si="2"/>
        <v>42572.778495370367</v>
      </c>
      <c r="T13" s="8">
        <f t="shared" si="3"/>
        <v>42604.125</v>
      </c>
    </row>
    <row r="14" spans="1:20" ht="68"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7">
        <f t="shared" si="1"/>
        <v>59.961305925030231</v>
      </c>
      <c r="Q14" t="s">
        <v>8311</v>
      </c>
      <c r="R14" t="s">
        <v>8312</v>
      </c>
      <c r="S14" s="8">
        <f t="shared" si="2"/>
        <v>41791.713252314818</v>
      </c>
      <c r="T14" s="8">
        <f t="shared" si="3"/>
        <v>41836.125</v>
      </c>
    </row>
    <row r="15" spans="1:20" ht="51"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8311</v>
      </c>
      <c r="R15" t="s">
        <v>8312</v>
      </c>
      <c r="S15" s="8">
        <f t="shared" si="2"/>
        <v>42508.677187499998</v>
      </c>
      <c r="T15" s="8">
        <f t="shared" si="3"/>
        <v>42544.852083333331</v>
      </c>
    </row>
    <row r="16" spans="1:20" ht="34"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8311</v>
      </c>
      <c r="R16" t="s">
        <v>8312</v>
      </c>
      <c r="S16" s="8">
        <f t="shared" si="2"/>
        <v>41808.02648148148</v>
      </c>
      <c r="T16" s="8">
        <f t="shared" si="3"/>
        <v>41833.582638888889</v>
      </c>
    </row>
    <row r="17" spans="1:20" ht="51"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8311</v>
      </c>
      <c r="R17" t="s">
        <v>8312</v>
      </c>
      <c r="S17" s="8">
        <f t="shared" si="2"/>
        <v>42256.391875000001</v>
      </c>
      <c r="T17" s="8">
        <f t="shared" si="3"/>
        <v>42274.843055555553</v>
      </c>
    </row>
    <row r="18" spans="1:20" ht="68"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8311</v>
      </c>
      <c r="R18" t="s">
        <v>8312</v>
      </c>
      <c r="S18" s="8">
        <f t="shared" si="2"/>
        <v>41760.796423611115</v>
      </c>
      <c r="T18" s="8">
        <f t="shared" si="3"/>
        <v>41806.229166666664</v>
      </c>
    </row>
    <row r="19" spans="1:20" ht="51"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8311</v>
      </c>
      <c r="R19" t="s">
        <v>8312</v>
      </c>
      <c r="S19" s="8">
        <f t="shared" si="2"/>
        <v>41917.731736111113</v>
      </c>
      <c r="T19" s="8">
        <f t="shared" si="3"/>
        <v>41947.773402777777</v>
      </c>
    </row>
    <row r="20" spans="1:20" ht="51"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7">
        <f t="shared" si="1"/>
        <v>93.264122807017543</v>
      </c>
      <c r="Q20" t="s">
        <v>8311</v>
      </c>
      <c r="R20" t="s">
        <v>8312</v>
      </c>
      <c r="S20" s="8">
        <f t="shared" si="2"/>
        <v>41869.542314814818</v>
      </c>
      <c r="T20" s="8">
        <f t="shared" si="3"/>
        <v>41899.542314814818</v>
      </c>
    </row>
    <row r="21" spans="1:20" ht="51"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7">
        <f t="shared" si="1"/>
        <v>56.136363636363633</v>
      </c>
      <c r="Q21" t="s">
        <v>8311</v>
      </c>
      <c r="R21" t="s">
        <v>8312</v>
      </c>
      <c r="S21" s="8">
        <f t="shared" si="2"/>
        <v>42175.816365740742</v>
      </c>
      <c r="T21" s="8">
        <f t="shared" si="3"/>
        <v>42205.816365740742</v>
      </c>
    </row>
    <row r="22" spans="1:20" ht="51"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8311</v>
      </c>
      <c r="R22" t="s">
        <v>8312</v>
      </c>
      <c r="S22" s="8">
        <f t="shared" si="2"/>
        <v>42200.758240740746</v>
      </c>
      <c r="T22" s="8">
        <f t="shared" si="3"/>
        <v>42260.758240740746</v>
      </c>
    </row>
    <row r="23" spans="1:20" ht="51"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8311</v>
      </c>
      <c r="R23" t="s">
        <v>8312</v>
      </c>
      <c r="S23" s="8">
        <f t="shared" si="2"/>
        <v>41878.627187500002</v>
      </c>
      <c r="T23" s="8">
        <f t="shared" si="3"/>
        <v>41908.627187500002</v>
      </c>
    </row>
    <row r="24" spans="1:20" ht="34" x14ac:dyDescent="0.4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8311</v>
      </c>
      <c r="R24" t="s">
        <v>8312</v>
      </c>
      <c r="S24" s="8">
        <f t="shared" si="2"/>
        <v>41989.91134259259</v>
      </c>
      <c r="T24" s="8">
        <f t="shared" si="3"/>
        <v>42005.332638888889</v>
      </c>
    </row>
    <row r="25" spans="1:20" ht="51"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7">
        <f t="shared" si="1"/>
        <v>103.04347826086956</v>
      </c>
      <c r="Q25" t="s">
        <v>8311</v>
      </c>
      <c r="R25" t="s">
        <v>8312</v>
      </c>
      <c r="S25" s="8">
        <f t="shared" si="2"/>
        <v>42097.778946759259</v>
      </c>
      <c r="T25" s="8">
        <f t="shared" si="3"/>
        <v>42124.638888888891</v>
      </c>
    </row>
    <row r="26" spans="1:20" ht="34"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8311</v>
      </c>
      <c r="R26" t="s">
        <v>8312</v>
      </c>
      <c r="S26" s="8">
        <f t="shared" si="2"/>
        <v>42229.820173611108</v>
      </c>
      <c r="T26" s="8">
        <f t="shared" si="3"/>
        <v>42262.818750000006</v>
      </c>
    </row>
    <row r="27" spans="1:20" ht="51" x14ac:dyDescent="0.4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7">
        <f t="shared" si="1"/>
        <v>57.142857142857146</v>
      </c>
      <c r="Q27" t="s">
        <v>8311</v>
      </c>
      <c r="R27" t="s">
        <v>8312</v>
      </c>
      <c r="S27" s="8">
        <f t="shared" si="2"/>
        <v>42318.025011574078</v>
      </c>
      <c r="T27" s="8">
        <f t="shared" si="3"/>
        <v>42378.025011574078</v>
      </c>
    </row>
    <row r="28" spans="1:20" ht="51"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7">
        <f t="shared" si="1"/>
        <v>102.10526315789474</v>
      </c>
      <c r="Q28" t="s">
        <v>8311</v>
      </c>
      <c r="R28" t="s">
        <v>8312</v>
      </c>
      <c r="S28" s="8">
        <f t="shared" si="2"/>
        <v>41828.515555555554</v>
      </c>
      <c r="T28" s="8">
        <f t="shared" si="3"/>
        <v>41868.515555555554</v>
      </c>
    </row>
    <row r="29" spans="1:20" ht="51"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8311</v>
      </c>
      <c r="R29" t="s">
        <v>8312</v>
      </c>
      <c r="S29" s="8">
        <f t="shared" si="2"/>
        <v>41929.164733796293</v>
      </c>
      <c r="T29" s="8">
        <f t="shared" si="3"/>
        <v>41959.206400462965</v>
      </c>
    </row>
    <row r="30" spans="1:20" ht="34"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8311</v>
      </c>
      <c r="R30" t="s">
        <v>8312</v>
      </c>
      <c r="S30" s="8">
        <f t="shared" si="2"/>
        <v>42324.96393518518</v>
      </c>
      <c r="T30" s="8">
        <f t="shared" si="3"/>
        <v>42354.96393518518</v>
      </c>
    </row>
    <row r="31" spans="1:20" ht="51"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8311</v>
      </c>
      <c r="R31" t="s">
        <v>8312</v>
      </c>
      <c r="S31" s="8">
        <f t="shared" si="2"/>
        <v>41812.67324074074</v>
      </c>
      <c r="T31" s="8">
        <f t="shared" si="3"/>
        <v>41842.67324074074</v>
      </c>
    </row>
    <row r="32" spans="1:20" ht="51"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8311</v>
      </c>
      <c r="R32" t="s">
        <v>8312</v>
      </c>
      <c r="S32" s="8">
        <f t="shared" si="2"/>
        <v>41842.292997685188</v>
      </c>
      <c r="T32" s="8">
        <f t="shared" si="3"/>
        <v>41872.292997685188</v>
      </c>
    </row>
    <row r="33" spans="1:20" ht="51" x14ac:dyDescent="0.4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7">
        <f t="shared" si="1"/>
        <v>13</v>
      </c>
      <c r="Q33" t="s">
        <v>8311</v>
      </c>
      <c r="R33" t="s">
        <v>8312</v>
      </c>
      <c r="S33" s="8">
        <f t="shared" si="2"/>
        <v>42376.79206018518</v>
      </c>
      <c r="T33" s="8">
        <f t="shared" si="3"/>
        <v>42394.79206018518</v>
      </c>
    </row>
    <row r="34" spans="1:20" ht="68"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8311</v>
      </c>
      <c r="R34" t="s">
        <v>8312</v>
      </c>
      <c r="S34" s="8">
        <f t="shared" si="2"/>
        <v>42461.627511574072</v>
      </c>
      <c r="T34" s="8">
        <f t="shared" si="3"/>
        <v>42503.165972222225</v>
      </c>
    </row>
    <row r="35" spans="1:20" ht="51"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7">
        <f t="shared" si="1"/>
        <v>83.75</v>
      </c>
      <c r="Q35" t="s">
        <v>8311</v>
      </c>
      <c r="R35" t="s">
        <v>8312</v>
      </c>
      <c r="S35" s="8">
        <f t="shared" si="2"/>
        <v>42286.660891203705</v>
      </c>
      <c r="T35" s="8">
        <f t="shared" si="3"/>
        <v>42316.702557870376</v>
      </c>
    </row>
    <row r="36" spans="1:20" ht="51"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8311</v>
      </c>
      <c r="R36" t="s">
        <v>8312</v>
      </c>
      <c r="S36" s="8">
        <f t="shared" si="2"/>
        <v>41841.321770833332</v>
      </c>
      <c r="T36" s="8">
        <f t="shared" si="3"/>
        <v>41856.321770833332</v>
      </c>
    </row>
    <row r="37" spans="1:20" ht="51"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8311</v>
      </c>
      <c r="R37" t="s">
        <v>8312</v>
      </c>
      <c r="S37" s="8">
        <f t="shared" si="2"/>
        <v>42098.291828703703</v>
      </c>
      <c r="T37" s="8">
        <f t="shared" si="3"/>
        <v>42122</v>
      </c>
    </row>
    <row r="38" spans="1:20" ht="34"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8311</v>
      </c>
      <c r="R38" t="s">
        <v>8312</v>
      </c>
      <c r="S38" s="8">
        <f t="shared" si="2"/>
        <v>42068.307002314818</v>
      </c>
      <c r="T38" s="8">
        <f t="shared" si="3"/>
        <v>42098.265335648146</v>
      </c>
    </row>
    <row r="39" spans="1:20" ht="51"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8311</v>
      </c>
      <c r="R39" t="s">
        <v>8312</v>
      </c>
      <c r="S39" s="8">
        <f t="shared" si="2"/>
        <v>42032.693043981482</v>
      </c>
      <c r="T39" s="8">
        <f t="shared" si="3"/>
        <v>42062.693043981482</v>
      </c>
    </row>
    <row r="40" spans="1:20" ht="51"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8311</v>
      </c>
      <c r="R40" t="s">
        <v>8312</v>
      </c>
      <c r="S40" s="8">
        <f t="shared" si="2"/>
        <v>41375.057222222218</v>
      </c>
      <c r="T40" s="8">
        <f t="shared" si="3"/>
        <v>41405.057222222218</v>
      </c>
    </row>
    <row r="41" spans="1:20" ht="68"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7">
        <f t="shared" si="1"/>
        <v>150.89861751152074</v>
      </c>
      <c r="Q41" t="s">
        <v>8311</v>
      </c>
      <c r="R41" t="s">
        <v>8312</v>
      </c>
      <c r="S41" s="8">
        <f t="shared" si="2"/>
        <v>41754.047083333331</v>
      </c>
      <c r="T41" s="8">
        <f t="shared" si="3"/>
        <v>41784.957638888889</v>
      </c>
    </row>
    <row r="42" spans="1:20" ht="68"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8311</v>
      </c>
      <c r="R42" t="s">
        <v>8312</v>
      </c>
      <c r="S42" s="8">
        <f t="shared" si="2"/>
        <v>41789.21398148148</v>
      </c>
      <c r="T42" s="8">
        <f t="shared" si="3"/>
        <v>41809.166666666664</v>
      </c>
    </row>
    <row r="43" spans="1:20" ht="51"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7">
        <f t="shared" si="1"/>
        <v>105.26315789473684</v>
      </c>
      <c r="Q43" t="s">
        <v>8311</v>
      </c>
      <c r="R43" t="s">
        <v>8312</v>
      </c>
      <c r="S43" s="8">
        <f t="shared" si="2"/>
        <v>41887.568912037037</v>
      </c>
      <c r="T43" s="8">
        <f t="shared" si="3"/>
        <v>41917.568912037037</v>
      </c>
    </row>
    <row r="44" spans="1:20" ht="51"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8311</v>
      </c>
      <c r="R44" t="s">
        <v>8312</v>
      </c>
      <c r="S44" s="8">
        <f t="shared" si="2"/>
        <v>41971.639189814814</v>
      </c>
      <c r="T44" s="8">
        <f t="shared" si="3"/>
        <v>42001.639189814814</v>
      </c>
    </row>
    <row r="45" spans="1:20" ht="51"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7">
        <f t="shared" si="1"/>
        <v>117.36121673003802</v>
      </c>
      <c r="Q45" t="s">
        <v>8311</v>
      </c>
      <c r="R45" t="s">
        <v>8312</v>
      </c>
      <c r="S45" s="8">
        <f t="shared" si="2"/>
        <v>41802.790347222224</v>
      </c>
      <c r="T45" s="8">
        <f t="shared" si="3"/>
        <v>41833</v>
      </c>
    </row>
    <row r="46" spans="1:20" ht="68"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7">
        <f t="shared" si="1"/>
        <v>133.33333333333334</v>
      </c>
      <c r="Q46" t="s">
        <v>8311</v>
      </c>
      <c r="R46" t="s">
        <v>8312</v>
      </c>
      <c r="S46" s="8">
        <f t="shared" si="2"/>
        <v>41874.098807870374</v>
      </c>
      <c r="T46" s="8">
        <f t="shared" si="3"/>
        <v>41919.098807870374</v>
      </c>
    </row>
    <row r="47" spans="1:20" ht="51"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7">
        <f t="shared" si="1"/>
        <v>98.360655737704917</v>
      </c>
      <c r="Q47" t="s">
        <v>8311</v>
      </c>
      <c r="R47" t="s">
        <v>8312</v>
      </c>
      <c r="S47" s="8">
        <f t="shared" si="2"/>
        <v>42457.623923611114</v>
      </c>
      <c r="T47" s="8">
        <f t="shared" si="3"/>
        <v>42487.623923611114</v>
      </c>
    </row>
    <row r="48" spans="1:20" ht="51"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8311</v>
      </c>
      <c r="R48" t="s">
        <v>8312</v>
      </c>
      <c r="S48" s="8">
        <f t="shared" si="2"/>
        <v>42323.964976851858</v>
      </c>
      <c r="T48" s="8">
        <f t="shared" si="3"/>
        <v>42353.964976851858</v>
      </c>
    </row>
    <row r="49" spans="1:20" ht="68"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7">
        <f t="shared" si="1"/>
        <v>76.865000000000009</v>
      </c>
      <c r="Q49" t="s">
        <v>8311</v>
      </c>
      <c r="R49" t="s">
        <v>8312</v>
      </c>
      <c r="S49" s="8">
        <f t="shared" si="2"/>
        <v>41932.819525462961</v>
      </c>
      <c r="T49" s="8">
        <f t="shared" si="3"/>
        <v>41992.861192129625</v>
      </c>
    </row>
    <row r="50" spans="1:20" ht="51"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8311</v>
      </c>
      <c r="R50" t="s">
        <v>8312</v>
      </c>
      <c r="S50" s="8">
        <f t="shared" si="2"/>
        <v>42033.516898148147</v>
      </c>
      <c r="T50" s="8">
        <f t="shared" si="3"/>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7">
        <f t="shared" si="1"/>
        <v>137.93103448275863</v>
      </c>
      <c r="Q51" t="s">
        <v>8311</v>
      </c>
      <c r="R51" t="s">
        <v>8312</v>
      </c>
      <c r="S51" s="8">
        <f t="shared" si="2"/>
        <v>42271.176446759258</v>
      </c>
      <c r="T51" s="8">
        <f t="shared" si="3"/>
        <v>42301.176446759258</v>
      </c>
    </row>
    <row r="52" spans="1:20" ht="51" x14ac:dyDescent="0.4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7">
        <f t="shared" si="1"/>
        <v>27.272727272727273</v>
      </c>
      <c r="Q52" t="s">
        <v>8311</v>
      </c>
      <c r="R52" t="s">
        <v>8312</v>
      </c>
      <c r="S52" s="8">
        <f t="shared" si="2"/>
        <v>41995.752986111111</v>
      </c>
      <c r="T52" s="8">
        <f t="shared" si="3"/>
        <v>42034.708333333328</v>
      </c>
    </row>
    <row r="53" spans="1:20" ht="51"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7">
        <f t="shared" si="1"/>
        <v>118.33613445378151</v>
      </c>
      <c r="Q53" t="s">
        <v>8311</v>
      </c>
      <c r="R53" t="s">
        <v>8312</v>
      </c>
      <c r="S53" s="8">
        <f t="shared" si="2"/>
        <v>42196.928668981483</v>
      </c>
      <c r="T53" s="8">
        <f t="shared" si="3"/>
        <v>42226.928668981483</v>
      </c>
    </row>
    <row r="54" spans="1:20" ht="51"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7">
        <f t="shared" si="1"/>
        <v>223.48076923076923</v>
      </c>
      <c r="Q54" t="s">
        <v>8311</v>
      </c>
      <c r="R54" t="s">
        <v>8312</v>
      </c>
      <c r="S54" s="8">
        <f t="shared" si="2"/>
        <v>41807.701921296299</v>
      </c>
      <c r="T54" s="8">
        <f t="shared" si="3"/>
        <v>41837.701921296299</v>
      </c>
    </row>
    <row r="55" spans="1:20" ht="34"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8311</v>
      </c>
      <c r="R55" t="s">
        <v>8312</v>
      </c>
      <c r="S55" s="8">
        <f t="shared" si="2"/>
        <v>41719.549131944441</v>
      </c>
      <c r="T55" s="8">
        <f t="shared" si="3"/>
        <v>41733.916666666664</v>
      </c>
    </row>
    <row r="56" spans="1:20" ht="68"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8311</v>
      </c>
      <c r="R56" t="s">
        <v>8312</v>
      </c>
      <c r="S56" s="8">
        <f t="shared" si="2"/>
        <v>42333.713206018518</v>
      </c>
      <c r="T56" s="8">
        <f t="shared" si="3"/>
        <v>42363.713206018518</v>
      </c>
    </row>
    <row r="57" spans="1:20" ht="51"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7">
        <f t="shared" si="1"/>
        <v>128.95348837209303</v>
      </c>
      <c r="Q57" t="s">
        <v>8311</v>
      </c>
      <c r="R57" t="s">
        <v>8312</v>
      </c>
      <c r="S57" s="8">
        <f t="shared" si="2"/>
        <v>42496.968935185185</v>
      </c>
      <c r="T57" s="8">
        <f t="shared" si="3"/>
        <v>42517.968935185185</v>
      </c>
    </row>
    <row r="58" spans="1:20" ht="34"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8311</v>
      </c>
      <c r="R58" t="s">
        <v>8312</v>
      </c>
      <c r="S58" s="8">
        <f t="shared" si="2"/>
        <v>42149.548888888887</v>
      </c>
      <c r="T58" s="8">
        <f t="shared" si="3"/>
        <v>42163.666666666672</v>
      </c>
    </row>
    <row r="59" spans="1:20" ht="51"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8311</v>
      </c>
      <c r="R59" t="s">
        <v>8312</v>
      </c>
      <c r="S59" s="8">
        <f t="shared" si="2"/>
        <v>42089.83289351852</v>
      </c>
      <c r="T59" s="8">
        <f t="shared" si="3"/>
        <v>42119.83289351852</v>
      </c>
    </row>
    <row r="60" spans="1:20" ht="51"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7">
        <f t="shared" si="1"/>
        <v>137.21333333333334</v>
      </c>
      <c r="Q60" t="s">
        <v>8311</v>
      </c>
      <c r="R60" t="s">
        <v>8312</v>
      </c>
      <c r="S60" s="8">
        <f t="shared" si="2"/>
        <v>41932.745046296295</v>
      </c>
      <c r="T60" s="8">
        <f t="shared" si="3"/>
        <v>41962.786712962959</v>
      </c>
    </row>
    <row r="61" spans="1:20" ht="51"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8311</v>
      </c>
      <c r="R61" t="s">
        <v>8312</v>
      </c>
      <c r="S61" s="8">
        <f t="shared" si="2"/>
        <v>42230.23583333334</v>
      </c>
      <c r="T61" s="8">
        <f t="shared" si="3"/>
        <v>42261.875</v>
      </c>
    </row>
    <row r="62" spans="1:20" ht="51"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8311</v>
      </c>
      <c r="R62" t="s">
        <v>8313</v>
      </c>
      <c r="S62" s="8">
        <f t="shared" si="2"/>
        <v>41701.901817129627</v>
      </c>
      <c r="T62" s="8">
        <f t="shared" si="3"/>
        <v>41721</v>
      </c>
    </row>
    <row r="63" spans="1:20" ht="51"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8311</v>
      </c>
      <c r="R63" t="s">
        <v>8313</v>
      </c>
      <c r="S63" s="8">
        <f t="shared" si="2"/>
        <v>41409.814317129632</v>
      </c>
      <c r="T63" s="8">
        <f t="shared" si="3"/>
        <v>41431.814317129632</v>
      </c>
    </row>
    <row r="64" spans="1:20" ht="51"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8311</v>
      </c>
      <c r="R64" t="s">
        <v>8313</v>
      </c>
      <c r="S64" s="8">
        <f t="shared" si="2"/>
        <v>41311.799513888887</v>
      </c>
      <c r="T64" s="8">
        <f t="shared" si="3"/>
        <v>41336.799513888887</v>
      </c>
    </row>
    <row r="65" spans="1:20" ht="51"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8311</v>
      </c>
      <c r="R65" t="s">
        <v>8313</v>
      </c>
      <c r="S65" s="8">
        <f t="shared" si="2"/>
        <v>41612.912187499998</v>
      </c>
      <c r="T65" s="8">
        <f t="shared" si="3"/>
        <v>41636.207638888889</v>
      </c>
    </row>
    <row r="66" spans="1:20" ht="68"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8311</v>
      </c>
      <c r="R66" t="s">
        <v>8313</v>
      </c>
      <c r="S66" s="8">
        <f t="shared" si="2"/>
        <v>41433.01829861111</v>
      </c>
      <c r="T66" s="8">
        <f t="shared" si="3"/>
        <v>41463.01829861111</v>
      </c>
    </row>
    <row r="67" spans="1:20" ht="51"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7">
        <f t="shared" ref="P67:P130" si="5">E67/L67</f>
        <v>132.05263157894737</v>
      </c>
      <c r="Q67" t="s">
        <v>8311</v>
      </c>
      <c r="R67" t="s">
        <v>8313</v>
      </c>
      <c r="S67" s="8">
        <f t="shared" ref="S67:S130" si="6">(((J67/60)/60)/24)+DATE(1970,1,1)</f>
        <v>41835.821226851855</v>
      </c>
      <c r="T67" s="8">
        <f t="shared" ref="T67:T130" si="7">(((I67/60)/60)/24)+DATE(1970,1,1)</f>
        <v>41862.249305555553</v>
      </c>
    </row>
    <row r="68" spans="1:20" ht="34"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7">
        <f t="shared" si="5"/>
        <v>91.230769230769226</v>
      </c>
      <c r="Q68" t="s">
        <v>8311</v>
      </c>
      <c r="R68" t="s">
        <v>8313</v>
      </c>
      <c r="S68" s="8">
        <f t="shared" si="6"/>
        <v>42539.849768518514</v>
      </c>
      <c r="T68" s="8">
        <f t="shared" si="7"/>
        <v>42569.849768518514</v>
      </c>
    </row>
    <row r="69" spans="1:20" ht="51"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8311</v>
      </c>
      <c r="R69" t="s">
        <v>8313</v>
      </c>
      <c r="S69" s="8">
        <f t="shared" si="6"/>
        <v>41075.583379629628</v>
      </c>
      <c r="T69" s="8">
        <f t="shared" si="7"/>
        <v>41105.583379629628</v>
      </c>
    </row>
    <row r="70" spans="1:20" ht="68" x14ac:dyDescent="0.4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8311</v>
      </c>
      <c r="R70" t="s">
        <v>8313</v>
      </c>
      <c r="S70" s="8">
        <f t="shared" si="6"/>
        <v>41663.569340277776</v>
      </c>
      <c r="T70" s="8">
        <f t="shared" si="7"/>
        <v>41693.569340277776</v>
      </c>
    </row>
    <row r="71" spans="1:20" ht="51"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8311</v>
      </c>
      <c r="R71" t="s">
        <v>8313</v>
      </c>
      <c r="S71" s="8">
        <f t="shared" si="6"/>
        <v>40786.187789351854</v>
      </c>
      <c r="T71" s="8">
        <f t="shared" si="7"/>
        <v>40818.290972222225</v>
      </c>
    </row>
    <row r="72" spans="1:20" ht="51" x14ac:dyDescent="0.4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8311</v>
      </c>
      <c r="R72" t="s">
        <v>8313</v>
      </c>
      <c r="S72" s="8">
        <f t="shared" si="6"/>
        <v>40730.896354166667</v>
      </c>
      <c r="T72" s="8">
        <f t="shared" si="7"/>
        <v>40790.896354166667</v>
      </c>
    </row>
    <row r="73" spans="1:20" ht="51"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8311</v>
      </c>
      <c r="R73" t="s">
        <v>8313</v>
      </c>
      <c r="S73" s="8">
        <f t="shared" si="6"/>
        <v>40997.271493055552</v>
      </c>
      <c r="T73" s="8">
        <f t="shared" si="7"/>
        <v>41057.271493055552</v>
      </c>
    </row>
    <row r="74" spans="1:20" ht="68"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7">
        <f t="shared" si="5"/>
        <v>58.170731707317074</v>
      </c>
      <c r="Q74" t="s">
        <v>8311</v>
      </c>
      <c r="R74" t="s">
        <v>8313</v>
      </c>
      <c r="S74" s="8">
        <f t="shared" si="6"/>
        <v>41208.010196759256</v>
      </c>
      <c r="T74" s="8">
        <f t="shared" si="7"/>
        <v>41228</v>
      </c>
    </row>
    <row r="75" spans="1:20" ht="51" x14ac:dyDescent="0.4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7">
        <f t="shared" si="5"/>
        <v>50</v>
      </c>
      <c r="Q75" t="s">
        <v>8311</v>
      </c>
      <c r="R75" t="s">
        <v>8313</v>
      </c>
      <c r="S75" s="8">
        <f t="shared" si="6"/>
        <v>40587.75675925926</v>
      </c>
      <c r="T75" s="8">
        <f t="shared" si="7"/>
        <v>40666.165972222225</v>
      </c>
    </row>
    <row r="76" spans="1:20" ht="51"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8311</v>
      </c>
      <c r="R76" t="s">
        <v>8313</v>
      </c>
      <c r="S76" s="8">
        <f t="shared" si="6"/>
        <v>42360.487210648149</v>
      </c>
      <c r="T76" s="8">
        <f t="shared" si="7"/>
        <v>42390.487210648149</v>
      </c>
    </row>
    <row r="77" spans="1:20" ht="51"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7">
        <f t="shared" si="5"/>
        <v>85.957446808510639</v>
      </c>
      <c r="Q77" t="s">
        <v>8311</v>
      </c>
      <c r="R77" t="s">
        <v>8313</v>
      </c>
      <c r="S77" s="8">
        <f t="shared" si="6"/>
        <v>41357.209166666667</v>
      </c>
      <c r="T77" s="8">
        <f t="shared" si="7"/>
        <v>41387.209166666667</v>
      </c>
    </row>
    <row r="78" spans="1:20" ht="51" x14ac:dyDescent="0.4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8311</v>
      </c>
      <c r="R78" t="s">
        <v>8313</v>
      </c>
      <c r="S78" s="8">
        <f t="shared" si="6"/>
        <v>40844.691643518519</v>
      </c>
      <c r="T78" s="8">
        <f t="shared" si="7"/>
        <v>40904.733310185184</v>
      </c>
    </row>
    <row r="79" spans="1:20" ht="51"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7">
        <f t="shared" si="5"/>
        <v>60.384615384615387</v>
      </c>
      <c r="Q79" t="s">
        <v>8311</v>
      </c>
      <c r="R79" t="s">
        <v>8313</v>
      </c>
      <c r="S79" s="8">
        <f t="shared" si="6"/>
        <v>40997.144872685189</v>
      </c>
      <c r="T79" s="8">
        <f t="shared" si="7"/>
        <v>41050.124305555553</v>
      </c>
    </row>
    <row r="80" spans="1:20" ht="119" x14ac:dyDescent="0.4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8311</v>
      </c>
      <c r="R80" t="s">
        <v>8313</v>
      </c>
      <c r="S80" s="8">
        <f t="shared" si="6"/>
        <v>42604.730567129634</v>
      </c>
      <c r="T80" s="8">
        <f t="shared" si="7"/>
        <v>42614.730567129634</v>
      </c>
    </row>
    <row r="81" spans="1:20" ht="51"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8311</v>
      </c>
      <c r="R81" t="s">
        <v>8313</v>
      </c>
      <c r="S81" s="8">
        <f t="shared" si="6"/>
        <v>41724.776539351849</v>
      </c>
      <c r="T81" s="8">
        <f t="shared" si="7"/>
        <v>41754.776539351849</v>
      </c>
    </row>
    <row r="82" spans="1:20" ht="51"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8311</v>
      </c>
      <c r="R82" t="s">
        <v>8313</v>
      </c>
      <c r="S82" s="8">
        <f t="shared" si="6"/>
        <v>41583.083981481483</v>
      </c>
      <c r="T82" s="8">
        <f t="shared" si="7"/>
        <v>41618.083981481483</v>
      </c>
    </row>
    <row r="83" spans="1:20" ht="51"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8311</v>
      </c>
      <c r="R83" t="s">
        <v>8313</v>
      </c>
      <c r="S83" s="8">
        <f t="shared" si="6"/>
        <v>41100.158877314818</v>
      </c>
      <c r="T83" s="8">
        <f t="shared" si="7"/>
        <v>41104.126388888886</v>
      </c>
    </row>
    <row r="84" spans="1:20" ht="51"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8311</v>
      </c>
      <c r="R84" t="s">
        <v>8313</v>
      </c>
      <c r="S84" s="8">
        <f t="shared" si="6"/>
        <v>40795.820150462961</v>
      </c>
      <c r="T84" s="8">
        <f t="shared" si="7"/>
        <v>40825.820150462961</v>
      </c>
    </row>
    <row r="85" spans="1:20" ht="51" x14ac:dyDescent="0.4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8311</v>
      </c>
      <c r="R85" t="s">
        <v>8313</v>
      </c>
      <c r="S85" s="8">
        <f t="shared" si="6"/>
        <v>42042.615613425922</v>
      </c>
      <c r="T85" s="8">
        <f t="shared" si="7"/>
        <v>42057.479166666672</v>
      </c>
    </row>
    <row r="86" spans="1:20" ht="51" x14ac:dyDescent="0.45">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7">
        <f t="shared" si="5"/>
        <v>71.428571428571431</v>
      </c>
      <c r="Q86" t="s">
        <v>8311</v>
      </c>
      <c r="R86" t="s">
        <v>8313</v>
      </c>
      <c r="S86" s="8">
        <f t="shared" si="6"/>
        <v>40648.757939814815</v>
      </c>
      <c r="T86" s="8">
        <f t="shared" si="7"/>
        <v>40678.757939814815</v>
      </c>
    </row>
    <row r="87" spans="1:20" ht="51"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8311</v>
      </c>
      <c r="R87" t="s">
        <v>8313</v>
      </c>
      <c r="S87" s="8">
        <f t="shared" si="6"/>
        <v>40779.125428240739</v>
      </c>
      <c r="T87" s="8">
        <f t="shared" si="7"/>
        <v>40809.125428240739</v>
      </c>
    </row>
    <row r="88" spans="1:20" ht="68"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8311</v>
      </c>
      <c r="R88" t="s">
        <v>8313</v>
      </c>
      <c r="S88" s="8">
        <f t="shared" si="6"/>
        <v>42291.556076388893</v>
      </c>
      <c r="T88" s="8">
        <f t="shared" si="7"/>
        <v>42365.59774305555</v>
      </c>
    </row>
    <row r="89" spans="1:20" ht="51"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7">
        <f t="shared" si="5"/>
        <v>104.6</v>
      </c>
      <c r="Q89" t="s">
        <v>8311</v>
      </c>
      <c r="R89" t="s">
        <v>8313</v>
      </c>
      <c r="S89" s="8">
        <f t="shared" si="6"/>
        <v>40322.53938657407</v>
      </c>
      <c r="T89" s="8">
        <f t="shared" si="7"/>
        <v>40332.070138888892</v>
      </c>
    </row>
    <row r="90" spans="1:20" ht="51"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8311</v>
      </c>
      <c r="R90" t="s">
        <v>8313</v>
      </c>
      <c r="S90" s="8">
        <f t="shared" si="6"/>
        <v>41786.65892361111</v>
      </c>
      <c r="T90" s="8">
        <f t="shared" si="7"/>
        <v>41812.65892361111</v>
      </c>
    </row>
    <row r="91" spans="1:20" ht="51"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7">
        <f t="shared" si="5"/>
        <v>123.28571428571429</v>
      </c>
      <c r="Q91" t="s">
        <v>8311</v>
      </c>
      <c r="R91" t="s">
        <v>8313</v>
      </c>
      <c r="S91" s="8">
        <f t="shared" si="6"/>
        <v>41402.752222222225</v>
      </c>
      <c r="T91" s="8">
        <f t="shared" si="7"/>
        <v>41427.752222222225</v>
      </c>
    </row>
    <row r="92" spans="1:20" ht="34" x14ac:dyDescent="0.4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8311</v>
      </c>
      <c r="R92" t="s">
        <v>8313</v>
      </c>
      <c r="S92" s="8">
        <f t="shared" si="6"/>
        <v>40706.297442129631</v>
      </c>
      <c r="T92" s="8">
        <f t="shared" si="7"/>
        <v>40736.297442129631</v>
      </c>
    </row>
    <row r="93" spans="1:20" ht="51"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7">
        <f t="shared" si="5"/>
        <v>78.260869565217391</v>
      </c>
      <c r="Q93" t="s">
        <v>8311</v>
      </c>
      <c r="R93" t="s">
        <v>8313</v>
      </c>
      <c r="S93" s="8">
        <f t="shared" si="6"/>
        <v>40619.402361111112</v>
      </c>
      <c r="T93" s="8">
        <f t="shared" si="7"/>
        <v>40680.402361111112</v>
      </c>
    </row>
    <row r="94" spans="1:20" ht="51"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8311</v>
      </c>
      <c r="R94" t="s">
        <v>8313</v>
      </c>
      <c r="S94" s="8">
        <f t="shared" si="6"/>
        <v>42721.198877314819</v>
      </c>
      <c r="T94" s="8">
        <f t="shared" si="7"/>
        <v>42767.333333333328</v>
      </c>
    </row>
    <row r="95" spans="1:20" ht="68"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8311</v>
      </c>
      <c r="R95" t="s">
        <v>8313</v>
      </c>
      <c r="S95" s="8">
        <f t="shared" si="6"/>
        <v>41065.858067129629</v>
      </c>
      <c r="T95" s="8">
        <f t="shared" si="7"/>
        <v>41093.875</v>
      </c>
    </row>
    <row r="96" spans="1:20" ht="51" x14ac:dyDescent="0.4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8311</v>
      </c>
      <c r="R96" t="s">
        <v>8313</v>
      </c>
      <c r="S96" s="8">
        <f t="shared" si="6"/>
        <v>41716.717847222222</v>
      </c>
      <c r="T96" s="8">
        <f t="shared" si="7"/>
        <v>41736.717847222222</v>
      </c>
    </row>
    <row r="97" spans="1:20" ht="51" x14ac:dyDescent="0.4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7">
        <f t="shared" si="5"/>
        <v>21.904761904761905</v>
      </c>
      <c r="Q97" t="s">
        <v>8311</v>
      </c>
      <c r="R97" t="s">
        <v>8313</v>
      </c>
      <c r="S97" s="8">
        <f t="shared" si="6"/>
        <v>40935.005104166667</v>
      </c>
      <c r="T97" s="8">
        <f t="shared" si="7"/>
        <v>40965.005104166667</v>
      </c>
    </row>
    <row r="98" spans="1:20" ht="68"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8311</v>
      </c>
      <c r="R98" t="s">
        <v>8313</v>
      </c>
      <c r="S98" s="8">
        <f t="shared" si="6"/>
        <v>40324.662511574075</v>
      </c>
      <c r="T98" s="8">
        <f t="shared" si="7"/>
        <v>40391.125</v>
      </c>
    </row>
    <row r="99" spans="1:20" ht="51" x14ac:dyDescent="0.4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8311</v>
      </c>
      <c r="R99" t="s">
        <v>8313</v>
      </c>
      <c r="S99" s="8">
        <f t="shared" si="6"/>
        <v>40706.135208333333</v>
      </c>
      <c r="T99" s="8">
        <f t="shared" si="7"/>
        <v>40736.135208333333</v>
      </c>
    </row>
    <row r="100" spans="1:20" ht="51"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8311</v>
      </c>
      <c r="R100" t="s">
        <v>8313</v>
      </c>
      <c r="S100" s="8">
        <f t="shared" si="6"/>
        <v>41214.79483796296</v>
      </c>
      <c r="T100" s="8">
        <f t="shared" si="7"/>
        <v>41250.979166666664</v>
      </c>
    </row>
    <row r="101" spans="1:20" ht="51"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7">
        <f t="shared" si="5"/>
        <v>40.776666666666664</v>
      </c>
      <c r="Q101" t="s">
        <v>8311</v>
      </c>
      <c r="R101" t="s">
        <v>8313</v>
      </c>
      <c r="S101" s="8">
        <f t="shared" si="6"/>
        <v>41631.902766203704</v>
      </c>
      <c r="T101" s="8">
        <f t="shared" si="7"/>
        <v>41661.902766203704</v>
      </c>
    </row>
    <row r="102" spans="1:20" ht="51"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7">
        <f t="shared" si="5"/>
        <v>192.30769230769232</v>
      </c>
      <c r="Q102" t="s">
        <v>8311</v>
      </c>
      <c r="R102" t="s">
        <v>8313</v>
      </c>
      <c r="S102" s="8">
        <f t="shared" si="6"/>
        <v>41197.753310185188</v>
      </c>
      <c r="T102" s="8">
        <f t="shared" si="7"/>
        <v>41217.794976851852</v>
      </c>
    </row>
    <row r="103" spans="1:20" ht="51"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7">
        <f t="shared" si="5"/>
        <v>100</v>
      </c>
      <c r="Q103" t="s">
        <v>8311</v>
      </c>
      <c r="R103" t="s">
        <v>8313</v>
      </c>
      <c r="S103" s="8">
        <f t="shared" si="6"/>
        <v>41274.776736111111</v>
      </c>
      <c r="T103" s="8">
        <f t="shared" si="7"/>
        <v>41298.776736111111</v>
      </c>
    </row>
    <row r="104" spans="1:20" ht="51"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8311</v>
      </c>
      <c r="R104" t="s">
        <v>8313</v>
      </c>
      <c r="S104" s="8">
        <f t="shared" si="6"/>
        <v>40505.131168981483</v>
      </c>
      <c r="T104" s="8">
        <f t="shared" si="7"/>
        <v>40535.131168981483</v>
      </c>
    </row>
    <row r="105" spans="1:20" ht="51"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7">
        <f t="shared" si="5"/>
        <v>27.897959183673468</v>
      </c>
      <c r="Q105" t="s">
        <v>8311</v>
      </c>
      <c r="R105" t="s">
        <v>8313</v>
      </c>
      <c r="S105" s="8">
        <f t="shared" si="6"/>
        <v>41682.805902777778</v>
      </c>
      <c r="T105" s="8">
        <f t="shared" si="7"/>
        <v>41705.805902777778</v>
      </c>
    </row>
    <row r="106" spans="1:20" ht="34"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7">
        <f t="shared" si="5"/>
        <v>60</v>
      </c>
      <c r="Q106" t="s">
        <v>8311</v>
      </c>
      <c r="R106" t="s">
        <v>8313</v>
      </c>
      <c r="S106" s="8">
        <f t="shared" si="6"/>
        <v>40612.695208333331</v>
      </c>
      <c r="T106" s="8">
        <f t="shared" si="7"/>
        <v>40636.041666666664</v>
      </c>
    </row>
    <row r="107" spans="1:20" ht="51"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7">
        <f t="shared" si="5"/>
        <v>39.383333333333333</v>
      </c>
      <c r="Q107" t="s">
        <v>8311</v>
      </c>
      <c r="R107" t="s">
        <v>8313</v>
      </c>
      <c r="S107" s="8">
        <f t="shared" si="6"/>
        <v>42485.724768518514</v>
      </c>
      <c r="T107" s="8">
        <f t="shared" si="7"/>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8311</v>
      </c>
      <c r="R108" t="s">
        <v>8313</v>
      </c>
      <c r="S108" s="8">
        <f t="shared" si="6"/>
        <v>40987.776631944449</v>
      </c>
      <c r="T108" s="8">
        <f t="shared" si="7"/>
        <v>41001.776631944449</v>
      </c>
    </row>
    <row r="109" spans="1:20" ht="51"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7">
        <f t="shared" si="5"/>
        <v>111.37681159420291</v>
      </c>
      <c r="Q109" t="s">
        <v>8311</v>
      </c>
      <c r="R109" t="s">
        <v>8313</v>
      </c>
      <c r="S109" s="8">
        <f t="shared" si="6"/>
        <v>40635.982488425929</v>
      </c>
      <c r="T109" s="8">
        <f t="shared" si="7"/>
        <v>40657.982488425929</v>
      </c>
    </row>
    <row r="110" spans="1:20" ht="51"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7">
        <f t="shared" si="5"/>
        <v>78.723404255319153</v>
      </c>
      <c r="Q110" t="s">
        <v>8311</v>
      </c>
      <c r="R110" t="s">
        <v>8313</v>
      </c>
      <c r="S110" s="8">
        <f t="shared" si="6"/>
        <v>41365.613078703704</v>
      </c>
      <c r="T110" s="8">
        <f t="shared" si="7"/>
        <v>41425.613078703704</v>
      </c>
    </row>
    <row r="111" spans="1:20" ht="51"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7">
        <f t="shared" si="5"/>
        <v>46.702127659574465</v>
      </c>
      <c r="Q111" t="s">
        <v>8311</v>
      </c>
      <c r="R111" t="s">
        <v>8313</v>
      </c>
      <c r="S111" s="8">
        <f t="shared" si="6"/>
        <v>40570.025810185187</v>
      </c>
      <c r="T111" s="8">
        <f t="shared" si="7"/>
        <v>40600.025810185187</v>
      </c>
    </row>
    <row r="112" spans="1:20" ht="51"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8311</v>
      </c>
      <c r="R112" t="s">
        <v>8313</v>
      </c>
      <c r="S112" s="8">
        <f t="shared" si="6"/>
        <v>41557.949687500004</v>
      </c>
      <c r="T112" s="8">
        <f t="shared" si="7"/>
        <v>41592.249305555553</v>
      </c>
    </row>
    <row r="113" spans="1:20" ht="51"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8311</v>
      </c>
      <c r="R113" t="s">
        <v>8313</v>
      </c>
      <c r="S113" s="8">
        <f t="shared" si="6"/>
        <v>42125.333182870367</v>
      </c>
      <c r="T113" s="8">
        <f t="shared" si="7"/>
        <v>42155.333182870367</v>
      </c>
    </row>
    <row r="114" spans="1:20" ht="51"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8311</v>
      </c>
      <c r="R114" t="s">
        <v>8313</v>
      </c>
      <c r="S114" s="8">
        <f t="shared" si="6"/>
        <v>41718.043032407404</v>
      </c>
      <c r="T114" s="8">
        <f t="shared" si="7"/>
        <v>41742.083333333336</v>
      </c>
    </row>
    <row r="115" spans="1:20" ht="34"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8311</v>
      </c>
      <c r="R115" t="s">
        <v>8313</v>
      </c>
      <c r="S115" s="8">
        <f t="shared" si="6"/>
        <v>40753.758425925924</v>
      </c>
      <c r="T115" s="8">
        <f t="shared" si="7"/>
        <v>40761.625</v>
      </c>
    </row>
    <row r="116" spans="1:20" ht="51"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8311</v>
      </c>
      <c r="R116" t="s">
        <v>8313</v>
      </c>
      <c r="S116" s="8">
        <f t="shared" si="6"/>
        <v>40861.27416666667</v>
      </c>
      <c r="T116" s="8">
        <f t="shared" si="7"/>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7">
        <f t="shared" si="5"/>
        <v>28.727272727272727</v>
      </c>
      <c r="Q117" t="s">
        <v>8311</v>
      </c>
      <c r="R117" t="s">
        <v>8313</v>
      </c>
      <c r="S117" s="8">
        <f t="shared" si="6"/>
        <v>40918.738935185182</v>
      </c>
      <c r="T117" s="8">
        <f t="shared" si="7"/>
        <v>40943.738935185182</v>
      </c>
    </row>
    <row r="118" spans="1:20" ht="51"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8311</v>
      </c>
      <c r="R118" t="s">
        <v>8313</v>
      </c>
      <c r="S118" s="8">
        <f t="shared" si="6"/>
        <v>40595.497164351851</v>
      </c>
      <c r="T118" s="8">
        <f t="shared" si="7"/>
        <v>40641.455497685187</v>
      </c>
    </row>
    <row r="119" spans="1:20" ht="68"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8311</v>
      </c>
      <c r="R119" t="s">
        <v>8313</v>
      </c>
      <c r="S119" s="8">
        <f t="shared" si="6"/>
        <v>40248.834999999999</v>
      </c>
      <c r="T119" s="8">
        <f t="shared" si="7"/>
        <v>40338.791666666664</v>
      </c>
    </row>
    <row r="120" spans="1:20" ht="34"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7">
        <f t="shared" si="5"/>
        <v>144.91230769230768</v>
      </c>
      <c r="Q120" t="s">
        <v>8311</v>
      </c>
      <c r="R120" t="s">
        <v>8313</v>
      </c>
      <c r="S120" s="8">
        <f t="shared" si="6"/>
        <v>40723.053657407407</v>
      </c>
      <c r="T120" s="8">
        <f t="shared" si="7"/>
        <v>40753.053657407407</v>
      </c>
    </row>
    <row r="121" spans="1:20" ht="51"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8311</v>
      </c>
      <c r="R121" t="s">
        <v>8313</v>
      </c>
      <c r="S121" s="8">
        <f t="shared" si="6"/>
        <v>40739.069282407407</v>
      </c>
      <c r="T121" s="8">
        <f t="shared" si="7"/>
        <v>40768.958333333336</v>
      </c>
    </row>
    <row r="122" spans="1:20" ht="68"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7">
        <f t="shared" si="5"/>
        <v>10</v>
      </c>
      <c r="Q122" t="s">
        <v>8311</v>
      </c>
      <c r="R122" t="s">
        <v>8314</v>
      </c>
      <c r="S122" s="8">
        <f t="shared" si="6"/>
        <v>42616.049849537041</v>
      </c>
      <c r="T122" s="8">
        <f t="shared" si="7"/>
        <v>42646.049849537041</v>
      </c>
    </row>
    <row r="123" spans="1:20" ht="68"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7">
        <f t="shared" si="5"/>
        <v>1</v>
      </c>
      <c r="Q123" t="s">
        <v>8311</v>
      </c>
      <c r="R123" t="s">
        <v>8314</v>
      </c>
      <c r="S123" s="8">
        <f t="shared" si="6"/>
        <v>42096.704976851848</v>
      </c>
      <c r="T123" s="8">
        <f t="shared" si="7"/>
        <v>42112.427777777775</v>
      </c>
    </row>
    <row r="124" spans="1:20" ht="51"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t="e">
        <f t="shared" si="5"/>
        <v>#DIV/0!</v>
      </c>
      <c r="Q124" t="s">
        <v>8311</v>
      </c>
      <c r="R124" t="s">
        <v>8314</v>
      </c>
      <c r="S124" s="8">
        <f t="shared" si="6"/>
        <v>42593.431793981479</v>
      </c>
      <c r="T124" s="8">
        <f t="shared" si="7"/>
        <v>42653.431793981479</v>
      </c>
    </row>
    <row r="125" spans="1:20" ht="68"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7">
        <f t="shared" si="5"/>
        <v>25.166666666666668</v>
      </c>
      <c r="Q125" t="s">
        <v>8311</v>
      </c>
      <c r="R125" t="s">
        <v>8314</v>
      </c>
      <c r="S125" s="8">
        <f t="shared" si="6"/>
        <v>41904.781990740739</v>
      </c>
      <c r="T125" s="8">
        <f t="shared" si="7"/>
        <v>41940.916666666664</v>
      </c>
    </row>
    <row r="126" spans="1:20" ht="51"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t="e">
        <f t="shared" si="5"/>
        <v>#DIV/0!</v>
      </c>
      <c r="Q126" t="s">
        <v>8311</v>
      </c>
      <c r="R126" t="s">
        <v>8314</v>
      </c>
      <c r="S126" s="8">
        <f t="shared" si="6"/>
        <v>42114.928726851853</v>
      </c>
      <c r="T126" s="8">
        <f t="shared" si="7"/>
        <v>42139.928726851853</v>
      </c>
    </row>
    <row r="127" spans="1:20" ht="51"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7">
        <f t="shared" si="5"/>
        <v>11.666666666666666</v>
      </c>
      <c r="Q127" t="s">
        <v>8311</v>
      </c>
      <c r="R127" t="s">
        <v>8314</v>
      </c>
      <c r="S127" s="8">
        <f t="shared" si="6"/>
        <v>42709.993981481486</v>
      </c>
      <c r="T127" s="8">
        <f t="shared" si="7"/>
        <v>42769.993981481486</v>
      </c>
    </row>
    <row r="128" spans="1:20" ht="51"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7">
        <f t="shared" si="5"/>
        <v>106.69230769230769</v>
      </c>
      <c r="Q128" t="s">
        <v>8311</v>
      </c>
      <c r="R128" t="s">
        <v>8314</v>
      </c>
      <c r="S128" s="8">
        <f t="shared" si="6"/>
        <v>42135.589548611111</v>
      </c>
      <c r="T128" s="8">
        <f t="shared" si="7"/>
        <v>42166.083333333328</v>
      </c>
    </row>
    <row r="129" spans="1:20" ht="51"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7">
        <f t="shared" si="5"/>
        <v>47.5</v>
      </c>
      <c r="Q129" t="s">
        <v>8311</v>
      </c>
      <c r="R129" t="s">
        <v>8314</v>
      </c>
      <c r="S129" s="8">
        <f t="shared" si="6"/>
        <v>42067.62431712963</v>
      </c>
      <c r="T129" s="8">
        <f t="shared" si="7"/>
        <v>42097.582650462966</v>
      </c>
    </row>
    <row r="130" spans="1:20" ht="34"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7">
        <f t="shared" si="5"/>
        <v>311.16666666666669</v>
      </c>
      <c r="Q130" t="s">
        <v>8311</v>
      </c>
      <c r="R130" t="s">
        <v>8314</v>
      </c>
      <c r="S130" s="8">
        <f t="shared" si="6"/>
        <v>42628.22792824074</v>
      </c>
      <c r="T130" s="8">
        <f t="shared" si="7"/>
        <v>42663.22792824074</v>
      </c>
    </row>
    <row r="131" spans="1:20" ht="68"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7" t="e">
        <f t="shared" ref="P131:P194" si="9">E131/L131</f>
        <v>#DIV/0!</v>
      </c>
      <c r="Q131" t="s">
        <v>8311</v>
      </c>
      <c r="R131" t="s">
        <v>8314</v>
      </c>
      <c r="S131" s="8">
        <f t="shared" ref="S131:S194" si="10">(((J131/60)/60)/24)+DATE(1970,1,1)</f>
        <v>41882.937303240738</v>
      </c>
      <c r="T131" s="8">
        <f t="shared" ref="T131:T194" si="11">(((I131/60)/60)/24)+DATE(1970,1,1)</f>
        <v>41942.937303240738</v>
      </c>
    </row>
    <row r="132" spans="1:20" ht="51"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t="e">
        <f t="shared" si="9"/>
        <v>#DIV/0!</v>
      </c>
      <c r="Q132" t="s">
        <v>8311</v>
      </c>
      <c r="R132" t="s">
        <v>8314</v>
      </c>
      <c r="S132" s="8">
        <f t="shared" si="10"/>
        <v>41778.915416666663</v>
      </c>
      <c r="T132" s="8">
        <f t="shared" si="11"/>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t="e">
        <f t="shared" si="9"/>
        <v>#DIV/0!</v>
      </c>
      <c r="Q133" t="s">
        <v>8311</v>
      </c>
      <c r="R133" t="s">
        <v>8314</v>
      </c>
      <c r="S133" s="8">
        <f t="shared" si="10"/>
        <v>42541.837511574078</v>
      </c>
      <c r="T133" s="8">
        <f t="shared" si="11"/>
        <v>42557</v>
      </c>
    </row>
    <row r="134" spans="1:20" ht="68"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7">
        <f t="shared" si="9"/>
        <v>94.506172839506178</v>
      </c>
      <c r="Q134" t="s">
        <v>8311</v>
      </c>
      <c r="R134" t="s">
        <v>8314</v>
      </c>
      <c r="S134" s="8">
        <f t="shared" si="10"/>
        <v>41905.812581018516</v>
      </c>
      <c r="T134" s="8">
        <f t="shared" si="11"/>
        <v>41950.854247685187</v>
      </c>
    </row>
    <row r="135" spans="1:20" ht="34"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t="e">
        <f t="shared" si="9"/>
        <v>#DIV/0!</v>
      </c>
      <c r="Q135" t="s">
        <v>8311</v>
      </c>
      <c r="R135" t="s">
        <v>8314</v>
      </c>
      <c r="S135" s="8">
        <f t="shared" si="10"/>
        <v>42491.80768518518</v>
      </c>
      <c r="T135" s="8">
        <f t="shared" si="11"/>
        <v>42521.729861111111</v>
      </c>
    </row>
    <row r="136" spans="1:20" ht="34"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t="e">
        <f t="shared" si="9"/>
        <v>#DIV/0!</v>
      </c>
      <c r="Q136" t="s">
        <v>8311</v>
      </c>
      <c r="R136" t="s">
        <v>8314</v>
      </c>
      <c r="S136" s="8">
        <f t="shared" si="10"/>
        <v>42221.909930555557</v>
      </c>
      <c r="T136" s="8">
        <f t="shared" si="11"/>
        <v>42251.708333333328</v>
      </c>
    </row>
    <row r="137" spans="1:20" ht="51"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7">
        <f t="shared" si="9"/>
        <v>80.599999999999994</v>
      </c>
      <c r="Q137" t="s">
        <v>8311</v>
      </c>
      <c r="R137" t="s">
        <v>8314</v>
      </c>
      <c r="S137" s="8">
        <f t="shared" si="10"/>
        <v>41788.381909722222</v>
      </c>
      <c r="T137" s="8">
        <f t="shared" si="11"/>
        <v>41821.791666666664</v>
      </c>
    </row>
    <row r="138" spans="1:20" ht="68"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t="e">
        <f t="shared" si="9"/>
        <v>#DIV/0!</v>
      </c>
      <c r="Q138" t="s">
        <v>8311</v>
      </c>
      <c r="R138" t="s">
        <v>8314</v>
      </c>
      <c r="S138" s="8">
        <f t="shared" si="10"/>
        <v>42096.410115740742</v>
      </c>
      <c r="T138" s="8">
        <f t="shared" si="11"/>
        <v>42140.427777777775</v>
      </c>
    </row>
    <row r="139" spans="1:20" ht="51"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t="e">
        <f t="shared" si="9"/>
        <v>#DIV/0!</v>
      </c>
      <c r="Q139" t="s">
        <v>8311</v>
      </c>
      <c r="R139" t="s">
        <v>8314</v>
      </c>
      <c r="S139" s="8">
        <f t="shared" si="10"/>
        <v>42239.573993055557</v>
      </c>
      <c r="T139" s="8">
        <f t="shared" si="11"/>
        <v>42289.573993055557</v>
      </c>
    </row>
    <row r="140" spans="1:20" ht="51"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7">
        <f t="shared" si="9"/>
        <v>81.241379310344826</v>
      </c>
      <c r="Q140" t="s">
        <v>8311</v>
      </c>
      <c r="R140" t="s">
        <v>8314</v>
      </c>
      <c r="S140" s="8">
        <f t="shared" si="10"/>
        <v>42186.257418981477</v>
      </c>
      <c r="T140" s="8">
        <f t="shared" si="11"/>
        <v>42217.207638888889</v>
      </c>
    </row>
    <row r="141" spans="1:20" ht="51"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7">
        <f t="shared" si="9"/>
        <v>500</v>
      </c>
      <c r="Q141" t="s">
        <v>8311</v>
      </c>
      <c r="R141" t="s">
        <v>8314</v>
      </c>
      <c r="S141" s="8">
        <f t="shared" si="10"/>
        <v>42187.920972222222</v>
      </c>
      <c r="T141" s="8">
        <f t="shared" si="11"/>
        <v>42197.920972222222</v>
      </c>
    </row>
    <row r="142" spans="1:20" ht="51"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t="e">
        <f t="shared" si="9"/>
        <v>#DIV/0!</v>
      </c>
      <c r="Q142" t="s">
        <v>8311</v>
      </c>
      <c r="R142" t="s">
        <v>8314</v>
      </c>
      <c r="S142" s="8">
        <f t="shared" si="10"/>
        <v>42053.198287037041</v>
      </c>
      <c r="T142" s="8">
        <f t="shared" si="11"/>
        <v>42083.15662037037</v>
      </c>
    </row>
    <row r="143" spans="1:20" ht="51"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7">
        <f t="shared" si="9"/>
        <v>46.178571428571431</v>
      </c>
      <c r="Q143" t="s">
        <v>8311</v>
      </c>
      <c r="R143" t="s">
        <v>8314</v>
      </c>
      <c r="S143" s="8">
        <f t="shared" si="10"/>
        <v>42110.153043981481</v>
      </c>
      <c r="T143" s="8">
        <f t="shared" si="11"/>
        <v>42155.153043981481</v>
      </c>
    </row>
    <row r="144" spans="1:20" ht="51"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7">
        <f t="shared" si="9"/>
        <v>10</v>
      </c>
      <c r="Q144" t="s">
        <v>8311</v>
      </c>
      <c r="R144" t="s">
        <v>8314</v>
      </c>
      <c r="S144" s="8">
        <f t="shared" si="10"/>
        <v>41938.893263888887</v>
      </c>
      <c r="T144" s="8">
        <f t="shared" si="11"/>
        <v>41959.934930555552</v>
      </c>
    </row>
    <row r="145" spans="1:20" ht="51"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t="e">
        <f t="shared" si="9"/>
        <v>#DIV/0!</v>
      </c>
      <c r="Q145" t="s">
        <v>8311</v>
      </c>
      <c r="R145" t="s">
        <v>8314</v>
      </c>
      <c r="S145" s="8">
        <f t="shared" si="10"/>
        <v>42559.064143518524</v>
      </c>
      <c r="T145" s="8">
        <f t="shared" si="11"/>
        <v>42616.246527777781</v>
      </c>
    </row>
    <row r="146" spans="1:20" ht="51"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7">
        <f t="shared" si="9"/>
        <v>55.945945945945944</v>
      </c>
      <c r="Q146" t="s">
        <v>8311</v>
      </c>
      <c r="R146" t="s">
        <v>8314</v>
      </c>
      <c r="S146" s="8">
        <f t="shared" si="10"/>
        <v>42047.762407407412</v>
      </c>
      <c r="T146" s="8">
        <f t="shared" si="11"/>
        <v>42107.72074074074</v>
      </c>
    </row>
    <row r="147" spans="1:20" ht="51"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7">
        <f t="shared" si="9"/>
        <v>37.555555555555557</v>
      </c>
      <c r="Q147" t="s">
        <v>8311</v>
      </c>
      <c r="R147" t="s">
        <v>8314</v>
      </c>
      <c r="S147" s="8">
        <f t="shared" si="10"/>
        <v>42200.542268518519</v>
      </c>
      <c r="T147" s="8">
        <f t="shared" si="11"/>
        <v>42227.542268518519</v>
      </c>
    </row>
    <row r="148" spans="1:20" ht="51"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7">
        <f t="shared" si="9"/>
        <v>38.333333333333336</v>
      </c>
      <c r="Q148" t="s">
        <v>8311</v>
      </c>
      <c r="R148" t="s">
        <v>8314</v>
      </c>
      <c r="S148" s="8">
        <f t="shared" si="10"/>
        <v>42693.016180555554</v>
      </c>
      <c r="T148" s="8">
        <f t="shared" si="11"/>
        <v>42753.016180555554</v>
      </c>
    </row>
    <row r="149" spans="1:20" ht="34"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t="e">
        <f t="shared" si="9"/>
        <v>#DIV/0!</v>
      </c>
      <c r="Q149" t="s">
        <v>8311</v>
      </c>
      <c r="R149" t="s">
        <v>8314</v>
      </c>
      <c r="S149" s="8">
        <f t="shared" si="10"/>
        <v>41969.767824074079</v>
      </c>
      <c r="T149" s="8">
        <f t="shared" si="11"/>
        <v>42012.762499999997</v>
      </c>
    </row>
    <row r="150" spans="1:20" ht="51"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7">
        <f t="shared" si="9"/>
        <v>20</v>
      </c>
      <c r="Q150" t="s">
        <v>8311</v>
      </c>
      <c r="R150" t="s">
        <v>8314</v>
      </c>
      <c r="S150" s="8">
        <f t="shared" si="10"/>
        <v>42397.281666666662</v>
      </c>
      <c r="T150" s="8">
        <f t="shared" si="11"/>
        <v>42427.281666666662</v>
      </c>
    </row>
    <row r="151" spans="1:20" ht="51"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7">
        <f t="shared" si="9"/>
        <v>15.333333333333334</v>
      </c>
      <c r="Q151" t="s">
        <v>8311</v>
      </c>
      <c r="R151" t="s">
        <v>8314</v>
      </c>
      <c r="S151" s="8">
        <f t="shared" si="10"/>
        <v>41968.172106481477</v>
      </c>
      <c r="T151" s="8">
        <f t="shared" si="11"/>
        <v>41998.333333333328</v>
      </c>
    </row>
    <row r="152" spans="1:20" ht="51"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7">
        <f t="shared" si="9"/>
        <v>449.43283582089555</v>
      </c>
      <c r="Q152" t="s">
        <v>8311</v>
      </c>
      <c r="R152" t="s">
        <v>8314</v>
      </c>
      <c r="S152" s="8">
        <f t="shared" si="10"/>
        <v>42090.161828703705</v>
      </c>
      <c r="T152" s="8">
        <f t="shared" si="11"/>
        <v>42150.161828703705</v>
      </c>
    </row>
    <row r="153" spans="1:20" ht="51"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7">
        <f t="shared" si="9"/>
        <v>28</v>
      </c>
      <c r="Q153" t="s">
        <v>8311</v>
      </c>
      <c r="R153" t="s">
        <v>8314</v>
      </c>
      <c r="S153" s="8">
        <f t="shared" si="10"/>
        <v>42113.550821759258</v>
      </c>
      <c r="T153" s="8">
        <f t="shared" si="11"/>
        <v>42173.550821759258</v>
      </c>
    </row>
    <row r="154" spans="1:20" ht="34"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7">
        <f t="shared" si="9"/>
        <v>15</v>
      </c>
      <c r="Q154" t="s">
        <v>8311</v>
      </c>
      <c r="R154" t="s">
        <v>8314</v>
      </c>
      <c r="S154" s="8">
        <f t="shared" si="10"/>
        <v>41875.077546296299</v>
      </c>
      <c r="T154" s="8">
        <f t="shared" si="11"/>
        <v>41905.077546296299</v>
      </c>
    </row>
    <row r="155" spans="1:20" ht="51"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7">
        <f t="shared" si="9"/>
        <v>35.9</v>
      </c>
      <c r="Q155" t="s">
        <v>8311</v>
      </c>
      <c r="R155" t="s">
        <v>8314</v>
      </c>
      <c r="S155" s="8">
        <f t="shared" si="10"/>
        <v>41933.586157407408</v>
      </c>
      <c r="T155" s="8">
        <f t="shared" si="11"/>
        <v>41975.627824074079</v>
      </c>
    </row>
    <row r="156" spans="1:20" ht="51"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7">
        <f t="shared" si="9"/>
        <v>13.333333333333334</v>
      </c>
      <c r="Q156" t="s">
        <v>8311</v>
      </c>
      <c r="R156" t="s">
        <v>8314</v>
      </c>
      <c r="S156" s="8">
        <f t="shared" si="10"/>
        <v>42115.547395833331</v>
      </c>
      <c r="T156" s="8">
        <f t="shared" si="11"/>
        <v>42158.547395833331</v>
      </c>
    </row>
    <row r="157" spans="1:20" ht="68"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7">
        <f t="shared" si="9"/>
        <v>20.25</v>
      </c>
      <c r="Q157" t="s">
        <v>8311</v>
      </c>
      <c r="R157" t="s">
        <v>8314</v>
      </c>
      <c r="S157" s="8">
        <f t="shared" si="10"/>
        <v>42168.559432870374</v>
      </c>
      <c r="T157" s="8">
        <f t="shared" si="11"/>
        <v>42208.559432870374</v>
      </c>
    </row>
    <row r="158" spans="1:20" ht="68"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7">
        <f t="shared" si="9"/>
        <v>119</v>
      </c>
      <c r="Q158" t="s">
        <v>8311</v>
      </c>
      <c r="R158" t="s">
        <v>8314</v>
      </c>
      <c r="S158" s="8">
        <f t="shared" si="10"/>
        <v>41794.124953703707</v>
      </c>
      <c r="T158" s="8">
        <f t="shared" si="11"/>
        <v>41854.124953703707</v>
      </c>
    </row>
    <row r="159" spans="1:20" ht="51"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7">
        <f t="shared" si="9"/>
        <v>4</v>
      </c>
      <c r="Q159" t="s">
        <v>8311</v>
      </c>
      <c r="R159" t="s">
        <v>8314</v>
      </c>
      <c r="S159" s="8">
        <f t="shared" si="10"/>
        <v>42396.911712962959</v>
      </c>
      <c r="T159" s="8">
        <f t="shared" si="11"/>
        <v>42426.911712962959</v>
      </c>
    </row>
    <row r="160" spans="1:20" ht="51"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t="e">
        <f t="shared" si="9"/>
        <v>#DIV/0!</v>
      </c>
      <c r="Q160" t="s">
        <v>8311</v>
      </c>
      <c r="R160" t="s">
        <v>8314</v>
      </c>
      <c r="S160" s="8">
        <f t="shared" si="10"/>
        <v>41904.07671296296</v>
      </c>
      <c r="T160" s="8">
        <f t="shared" si="11"/>
        <v>41934.07671296296</v>
      </c>
    </row>
    <row r="161" spans="1:20" ht="51"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7">
        <f t="shared" si="9"/>
        <v>10</v>
      </c>
      <c r="Q161" t="s">
        <v>8311</v>
      </c>
      <c r="R161" t="s">
        <v>8314</v>
      </c>
      <c r="S161" s="8">
        <f t="shared" si="10"/>
        <v>42514.434548611112</v>
      </c>
      <c r="T161" s="8">
        <f t="shared" si="11"/>
        <v>42554.434548611112</v>
      </c>
    </row>
    <row r="162" spans="1:20" ht="51"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t="e">
        <f t="shared" si="9"/>
        <v>#DIV/0!</v>
      </c>
      <c r="Q162" t="s">
        <v>8311</v>
      </c>
      <c r="R162" t="s">
        <v>8315</v>
      </c>
      <c r="S162" s="8">
        <f t="shared" si="10"/>
        <v>42171.913090277783</v>
      </c>
      <c r="T162" s="8">
        <f t="shared" si="11"/>
        <v>42231.913090277783</v>
      </c>
    </row>
    <row r="163" spans="1:20" ht="51"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7">
        <f t="shared" si="9"/>
        <v>5</v>
      </c>
      <c r="Q163" t="s">
        <v>8311</v>
      </c>
      <c r="R163" t="s">
        <v>8315</v>
      </c>
      <c r="S163" s="8">
        <f t="shared" si="10"/>
        <v>41792.687442129631</v>
      </c>
      <c r="T163" s="8">
        <f t="shared" si="11"/>
        <v>41822.687442129631</v>
      </c>
    </row>
    <row r="164" spans="1:20" ht="51"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7">
        <f t="shared" si="9"/>
        <v>43.5</v>
      </c>
      <c r="Q164" t="s">
        <v>8311</v>
      </c>
      <c r="R164" t="s">
        <v>8315</v>
      </c>
      <c r="S164" s="8">
        <f t="shared" si="10"/>
        <v>41835.126805555556</v>
      </c>
      <c r="T164" s="8">
        <f t="shared" si="11"/>
        <v>41867.987500000003</v>
      </c>
    </row>
    <row r="165" spans="1:20" ht="68"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t="e">
        <f t="shared" si="9"/>
        <v>#DIV/0!</v>
      </c>
      <c r="Q165" t="s">
        <v>8311</v>
      </c>
      <c r="R165" t="s">
        <v>8315</v>
      </c>
      <c r="S165" s="8">
        <f t="shared" si="10"/>
        <v>42243.961273148147</v>
      </c>
      <c r="T165" s="8">
        <f t="shared" si="11"/>
        <v>42278</v>
      </c>
    </row>
    <row r="166" spans="1:20" ht="51"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7">
        <f t="shared" si="9"/>
        <v>91.428571428571431</v>
      </c>
      <c r="Q166" t="s">
        <v>8311</v>
      </c>
      <c r="R166" t="s">
        <v>8315</v>
      </c>
      <c r="S166" s="8">
        <f t="shared" si="10"/>
        <v>41841.762743055559</v>
      </c>
      <c r="T166" s="8">
        <f t="shared" si="11"/>
        <v>41901.762743055559</v>
      </c>
    </row>
    <row r="167" spans="1:20" ht="34"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t="e">
        <f t="shared" si="9"/>
        <v>#DIV/0!</v>
      </c>
      <c r="Q167" t="s">
        <v>8311</v>
      </c>
      <c r="R167" t="s">
        <v>8315</v>
      </c>
      <c r="S167" s="8">
        <f t="shared" si="10"/>
        <v>42351.658842592587</v>
      </c>
      <c r="T167" s="8">
        <f t="shared" si="11"/>
        <v>42381.658842592587</v>
      </c>
    </row>
    <row r="168" spans="1:20" ht="51"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7">
        <f t="shared" si="9"/>
        <v>3000</v>
      </c>
      <c r="Q168" t="s">
        <v>8311</v>
      </c>
      <c r="R168" t="s">
        <v>8315</v>
      </c>
      <c r="S168" s="8">
        <f t="shared" si="10"/>
        <v>42721.075949074075</v>
      </c>
      <c r="T168" s="8">
        <f t="shared" si="11"/>
        <v>42751.075949074075</v>
      </c>
    </row>
    <row r="169" spans="1:20" ht="51"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7">
        <f t="shared" si="9"/>
        <v>5.5</v>
      </c>
      <c r="Q169" t="s">
        <v>8311</v>
      </c>
      <c r="R169" t="s">
        <v>8315</v>
      </c>
      <c r="S169" s="8">
        <f t="shared" si="10"/>
        <v>42160.927488425921</v>
      </c>
      <c r="T169" s="8">
        <f t="shared" si="11"/>
        <v>42220.927488425921</v>
      </c>
    </row>
    <row r="170" spans="1:20" ht="51"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7">
        <f t="shared" si="9"/>
        <v>108.33333333333333</v>
      </c>
      <c r="Q170" t="s">
        <v>8311</v>
      </c>
      <c r="R170" t="s">
        <v>8315</v>
      </c>
      <c r="S170" s="8">
        <f t="shared" si="10"/>
        <v>42052.83530092593</v>
      </c>
      <c r="T170" s="8">
        <f t="shared" si="11"/>
        <v>42082.793634259258</v>
      </c>
    </row>
    <row r="171" spans="1:20" ht="51"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7">
        <f t="shared" si="9"/>
        <v>56</v>
      </c>
      <c r="Q171" t="s">
        <v>8311</v>
      </c>
      <c r="R171" t="s">
        <v>8315</v>
      </c>
      <c r="S171" s="8">
        <f t="shared" si="10"/>
        <v>41900.505312499998</v>
      </c>
      <c r="T171" s="8">
        <f t="shared" si="11"/>
        <v>41930.505312499998</v>
      </c>
    </row>
    <row r="172" spans="1:20" ht="51"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7">
        <f t="shared" si="9"/>
        <v>32.5</v>
      </c>
      <c r="Q172" t="s">
        <v>8311</v>
      </c>
      <c r="R172" t="s">
        <v>8315</v>
      </c>
      <c r="S172" s="8">
        <f t="shared" si="10"/>
        <v>42216.977812500001</v>
      </c>
      <c r="T172" s="8">
        <f t="shared" si="11"/>
        <v>42246.227777777778</v>
      </c>
    </row>
    <row r="173" spans="1:20" ht="51"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7">
        <f t="shared" si="9"/>
        <v>1</v>
      </c>
      <c r="Q173" t="s">
        <v>8311</v>
      </c>
      <c r="R173" t="s">
        <v>8315</v>
      </c>
      <c r="S173" s="8">
        <f t="shared" si="10"/>
        <v>42534.180717592593</v>
      </c>
      <c r="T173" s="8">
        <f t="shared" si="11"/>
        <v>42594.180717592593</v>
      </c>
    </row>
    <row r="174" spans="1:20" ht="51"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t="e">
        <f t="shared" si="9"/>
        <v>#DIV/0!</v>
      </c>
      <c r="Q174" t="s">
        <v>8311</v>
      </c>
      <c r="R174" t="s">
        <v>8315</v>
      </c>
      <c r="S174" s="8">
        <f t="shared" si="10"/>
        <v>42047.394942129627</v>
      </c>
      <c r="T174" s="8">
        <f t="shared" si="11"/>
        <v>42082.353275462956</v>
      </c>
    </row>
    <row r="175" spans="1:20" ht="51"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t="e">
        <f t="shared" si="9"/>
        <v>#DIV/0!</v>
      </c>
      <c r="Q175" t="s">
        <v>8311</v>
      </c>
      <c r="R175" t="s">
        <v>8315</v>
      </c>
      <c r="S175" s="8">
        <f t="shared" si="10"/>
        <v>42033.573009259257</v>
      </c>
      <c r="T175" s="8">
        <f t="shared" si="11"/>
        <v>42063.573009259257</v>
      </c>
    </row>
    <row r="176" spans="1:20" ht="51"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t="e">
        <f t="shared" si="9"/>
        <v>#DIV/0!</v>
      </c>
      <c r="Q176" t="s">
        <v>8311</v>
      </c>
      <c r="R176" t="s">
        <v>8315</v>
      </c>
      <c r="S176" s="8">
        <f t="shared" si="10"/>
        <v>42072.758981481486</v>
      </c>
      <c r="T176" s="8">
        <f t="shared" si="11"/>
        <v>42132.758981481486</v>
      </c>
    </row>
    <row r="177" spans="1:20" ht="68"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7">
        <f t="shared" si="9"/>
        <v>49.884615384615387</v>
      </c>
      <c r="Q177" t="s">
        <v>8311</v>
      </c>
      <c r="R177" t="s">
        <v>8315</v>
      </c>
      <c r="S177" s="8">
        <f t="shared" si="10"/>
        <v>41855.777905092589</v>
      </c>
      <c r="T177" s="8">
        <f t="shared" si="11"/>
        <v>41880.777905092589</v>
      </c>
    </row>
    <row r="178" spans="1:20" ht="51"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t="e">
        <f t="shared" si="9"/>
        <v>#DIV/0!</v>
      </c>
      <c r="Q178" t="s">
        <v>8311</v>
      </c>
      <c r="R178" t="s">
        <v>8315</v>
      </c>
      <c r="S178" s="8">
        <f t="shared" si="10"/>
        <v>42191.824062500003</v>
      </c>
      <c r="T178" s="8">
        <f t="shared" si="11"/>
        <v>42221.824062500003</v>
      </c>
    </row>
    <row r="179" spans="1:20" ht="34"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7">
        <f t="shared" si="9"/>
        <v>25.714285714285715</v>
      </c>
      <c r="Q179" t="s">
        <v>8311</v>
      </c>
      <c r="R179" t="s">
        <v>8315</v>
      </c>
      <c r="S179" s="8">
        <f t="shared" si="10"/>
        <v>42070.047754629632</v>
      </c>
      <c r="T179" s="8">
        <f t="shared" si="11"/>
        <v>42087.00608796296</v>
      </c>
    </row>
    <row r="180" spans="1:20" ht="34"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t="e">
        <f t="shared" si="9"/>
        <v>#DIV/0!</v>
      </c>
      <c r="Q180" t="s">
        <v>8311</v>
      </c>
      <c r="R180" t="s">
        <v>8315</v>
      </c>
      <c r="S180" s="8">
        <f t="shared" si="10"/>
        <v>42304.955381944441</v>
      </c>
      <c r="T180" s="8">
        <f t="shared" si="11"/>
        <v>42334.997048611112</v>
      </c>
    </row>
    <row r="181" spans="1:20" ht="34"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7">
        <f t="shared" si="9"/>
        <v>100</v>
      </c>
      <c r="Q181" t="s">
        <v>8311</v>
      </c>
      <c r="R181" t="s">
        <v>8315</v>
      </c>
      <c r="S181" s="8">
        <f t="shared" si="10"/>
        <v>42403.080497685187</v>
      </c>
      <c r="T181" s="8">
        <f t="shared" si="11"/>
        <v>42433.080497685187</v>
      </c>
    </row>
    <row r="182" spans="1:20" ht="51"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7">
        <f t="shared" si="9"/>
        <v>30.846153846153847</v>
      </c>
      <c r="Q182" t="s">
        <v>8311</v>
      </c>
      <c r="R182" t="s">
        <v>8315</v>
      </c>
      <c r="S182" s="8">
        <f t="shared" si="10"/>
        <v>42067.991238425922</v>
      </c>
      <c r="T182" s="8">
        <f t="shared" si="11"/>
        <v>42107.791666666672</v>
      </c>
    </row>
    <row r="183" spans="1:20" ht="51"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7">
        <f t="shared" si="9"/>
        <v>180.5</v>
      </c>
      <c r="Q183" t="s">
        <v>8311</v>
      </c>
      <c r="R183" t="s">
        <v>8315</v>
      </c>
      <c r="S183" s="8">
        <f t="shared" si="10"/>
        <v>42147.741840277777</v>
      </c>
      <c r="T183" s="8">
        <f t="shared" si="11"/>
        <v>42177.741840277777</v>
      </c>
    </row>
    <row r="184" spans="1:20" ht="51"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t="e">
        <f t="shared" si="9"/>
        <v>#DIV/0!</v>
      </c>
      <c r="Q184" t="s">
        <v>8311</v>
      </c>
      <c r="R184" t="s">
        <v>8315</v>
      </c>
      <c r="S184" s="8">
        <f t="shared" si="10"/>
        <v>42712.011944444443</v>
      </c>
      <c r="T184" s="8">
        <f t="shared" si="11"/>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7">
        <f t="shared" si="9"/>
        <v>373.5</v>
      </c>
      <c r="Q185" t="s">
        <v>8311</v>
      </c>
      <c r="R185" t="s">
        <v>8315</v>
      </c>
      <c r="S185" s="8">
        <f t="shared" si="10"/>
        <v>41939.810300925928</v>
      </c>
      <c r="T185" s="8">
        <f t="shared" si="11"/>
        <v>41969.851967592593</v>
      </c>
    </row>
    <row r="186" spans="1:20" ht="51"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7">
        <f t="shared" si="9"/>
        <v>25.5</v>
      </c>
      <c r="Q186" t="s">
        <v>8311</v>
      </c>
      <c r="R186" t="s">
        <v>8315</v>
      </c>
      <c r="S186" s="8">
        <f t="shared" si="10"/>
        <v>41825.791226851856</v>
      </c>
      <c r="T186" s="8">
        <f t="shared" si="11"/>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7">
        <f t="shared" si="9"/>
        <v>220</v>
      </c>
      <c r="Q187" t="s">
        <v>8311</v>
      </c>
      <c r="R187" t="s">
        <v>8315</v>
      </c>
      <c r="S187" s="8">
        <f t="shared" si="10"/>
        <v>42570.91133101852</v>
      </c>
      <c r="T187" s="8">
        <f t="shared" si="11"/>
        <v>42600.91133101852</v>
      </c>
    </row>
    <row r="188" spans="1:20" ht="51"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t="e">
        <f t="shared" si="9"/>
        <v>#DIV/0!</v>
      </c>
      <c r="Q188" t="s">
        <v>8311</v>
      </c>
      <c r="R188" t="s">
        <v>8315</v>
      </c>
      <c r="S188" s="8">
        <f t="shared" si="10"/>
        <v>42767.812893518523</v>
      </c>
      <c r="T188" s="8">
        <f t="shared" si="11"/>
        <v>42797.833333333328</v>
      </c>
    </row>
    <row r="189" spans="1:20" ht="51"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7">
        <f t="shared" si="9"/>
        <v>160</v>
      </c>
      <c r="Q189" t="s">
        <v>8311</v>
      </c>
      <c r="R189" t="s">
        <v>8315</v>
      </c>
      <c r="S189" s="8">
        <f t="shared" si="10"/>
        <v>42182.234456018516</v>
      </c>
      <c r="T189" s="8">
        <f t="shared" si="11"/>
        <v>42206.290972222225</v>
      </c>
    </row>
    <row r="190" spans="1:20" ht="68"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t="e">
        <f t="shared" si="9"/>
        <v>#DIV/0!</v>
      </c>
      <c r="Q190" t="s">
        <v>8311</v>
      </c>
      <c r="R190" t="s">
        <v>8315</v>
      </c>
      <c r="S190" s="8">
        <f t="shared" si="10"/>
        <v>41857.18304398148</v>
      </c>
      <c r="T190" s="8">
        <f t="shared" si="11"/>
        <v>41887.18304398148</v>
      </c>
    </row>
    <row r="191" spans="1:20" ht="51"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7">
        <f t="shared" si="9"/>
        <v>69</v>
      </c>
      <c r="Q191" t="s">
        <v>8311</v>
      </c>
      <c r="R191" t="s">
        <v>8315</v>
      </c>
      <c r="S191" s="8">
        <f t="shared" si="10"/>
        <v>42556.690706018519</v>
      </c>
      <c r="T191" s="8">
        <f t="shared" si="11"/>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7">
        <f t="shared" si="9"/>
        <v>50</v>
      </c>
      <c r="Q192" t="s">
        <v>8311</v>
      </c>
      <c r="R192" t="s">
        <v>8315</v>
      </c>
      <c r="S192" s="8">
        <f t="shared" si="10"/>
        <v>42527.650995370372</v>
      </c>
      <c r="T192" s="8">
        <f t="shared" si="11"/>
        <v>42537.650995370372</v>
      </c>
    </row>
    <row r="193" spans="1:20" ht="51"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7">
        <f t="shared" si="9"/>
        <v>83.333333333333329</v>
      </c>
      <c r="Q193" t="s">
        <v>8311</v>
      </c>
      <c r="R193" t="s">
        <v>8315</v>
      </c>
      <c r="S193" s="8">
        <f t="shared" si="10"/>
        <v>42239.441412037035</v>
      </c>
      <c r="T193" s="8">
        <f t="shared" si="11"/>
        <v>42279.441412037035</v>
      </c>
    </row>
    <row r="194" spans="1:20" ht="68"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7">
        <f t="shared" si="9"/>
        <v>5.666666666666667</v>
      </c>
      <c r="Q194" t="s">
        <v>8311</v>
      </c>
      <c r="R194" t="s">
        <v>8315</v>
      </c>
      <c r="S194" s="8">
        <f t="shared" si="10"/>
        <v>41899.792037037041</v>
      </c>
      <c r="T194" s="8">
        <f t="shared" si="11"/>
        <v>41929.792037037041</v>
      </c>
    </row>
    <row r="195" spans="1:20" ht="68"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7" t="e">
        <f t="shared" ref="P195:P258" si="13">E195/L195</f>
        <v>#DIV/0!</v>
      </c>
      <c r="Q195" t="s">
        <v>8311</v>
      </c>
      <c r="R195" t="s">
        <v>8315</v>
      </c>
      <c r="S195" s="8">
        <f t="shared" ref="S195:S258" si="14">(((J195/60)/60)/24)+DATE(1970,1,1)</f>
        <v>41911.934791666667</v>
      </c>
      <c r="T195" s="8">
        <f t="shared" ref="T195:T258" si="15">(((I195/60)/60)/24)+DATE(1970,1,1)</f>
        <v>41971.976458333331</v>
      </c>
    </row>
    <row r="196" spans="1:20" ht="51"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7">
        <f t="shared" si="13"/>
        <v>1</v>
      </c>
      <c r="Q196" t="s">
        <v>8311</v>
      </c>
      <c r="R196" t="s">
        <v>8315</v>
      </c>
      <c r="S196" s="8">
        <f t="shared" si="14"/>
        <v>42375.996886574074</v>
      </c>
      <c r="T196" s="8">
        <f t="shared" si="15"/>
        <v>42435.996886574074</v>
      </c>
    </row>
    <row r="197" spans="1:20" ht="51"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t="e">
        <f t="shared" si="13"/>
        <v>#DIV/0!</v>
      </c>
      <c r="Q197" t="s">
        <v>8311</v>
      </c>
      <c r="R197" t="s">
        <v>8315</v>
      </c>
      <c r="S197" s="8">
        <f t="shared" si="14"/>
        <v>42135.67050925926</v>
      </c>
      <c r="T197" s="8">
        <f t="shared" si="15"/>
        <v>42195.67050925926</v>
      </c>
    </row>
    <row r="198" spans="1:20" ht="51"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7">
        <f t="shared" si="13"/>
        <v>77.10526315789474</v>
      </c>
      <c r="Q198" t="s">
        <v>8311</v>
      </c>
      <c r="R198" t="s">
        <v>8315</v>
      </c>
      <c r="S198" s="8">
        <f t="shared" si="14"/>
        <v>42259.542800925927</v>
      </c>
      <c r="T198" s="8">
        <f t="shared" si="15"/>
        <v>42287.875</v>
      </c>
    </row>
    <row r="199" spans="1:20" ht="51"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7">
        <f t="shared" si="13"/>
        <v>32.75</v>
      </c>
      <c r="Q199" t="s">
        <v>8311</v>
      </c>
      <c r="R199" t="s">
        <v>8315</v>
      </c>
      <c r="S199" s="8">
        <f t="shared" si="14"/>
        <v>42741.848379629635</v>
      </c>
      <c r="T199" s="8">
        <f t="shared" si="15"/>
        <v>42783.875</v>
      </c>
    </row>
    <row r="200" spans="1:20" ht="51"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7">
        <f t="shared" si="13"/>
        <v>46.5</v>
      </c>
      <c r="Q200" t="s">
        <v>8311</v>
      </c>
      <c r="R200" t="s">
        <v>8315</v>
      </c>
      <c r="S200" s="8">
        <f t="shared" si="14"/>
        <v>41887.383356481485</v>
      </c>
      <c r="T200" s="8">
        <f t="shared" si="15"/>
        <v>41917.383356481485</v>
      </c>
    </row>
    <row r="201" spans="1:20" ht="51"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t="e">
        <f t="shared" si="13"/>
        <v>#DIV/0!</v>
      </c>
      <c r="Q201" t="s">
        <v>8311</v>
      </c>
      <c r="R201" t="s">
        <v>8315</v>
      </c>
      <c r="S201" s="8">
        <f t="shared" si="14"/>
        <v>42584.123865740738</v>
      </c>
      <c r="T201" s="8">
        <f t="shared" si="15"/>
        <v>42614.123865740738</v>
      </c>
    </row>
    <row r="202" spans="1:20" ht="34"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7">
        <f t="shared" si="13"/>
        <v>87.308333333333337</v>
      </c>
      <c r="Q202" t="s">
        <v>8311</v>
      </c>
      <c r="R202" t="s">
        <v>8315</v>
      </c>
      <c r="S202" s="8">
        <f t="shared" si="14"/>
        <v>41867.083368055559</v>
      </c>
      <c r="T202" s="8">
        <f t="shared" si="15"/>
        <v>41897.083368055559</v>
      </c>
    </row>
    <row r="203" spans="1:20" ht="51"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7">
        <f t="shared" si="13"/>
        <v>54.285714285714285</v>
      </c>
      <c r="Q203" t="s">
        <v>8311</v>
      </c>
      <c r="R203" t="s">
        <v>8315</v>
      </c>
      <c r="S203" s="8">
        <f t="shared" si="14"/>
        <v>42023.818622685183</v>
      </c>
      <c r="T203" s="8">
        <f t="shared" si="15"/>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t="e">
        <f t="shared" si="13"/>
        <v>#DIV/0!</v>
      </c>
      <c r="Q204" t="s">
        <v>8311</v>
      </c>
      <c r="R204" t="s">
        <v>8315</v>
      </c>
      <c r="S204" s="8">
        <f t="shared" si="14"/>
        <v>42255.927824074075</v>
      </c>
      <c r="T204" s="8">
        <f t="shared" si="15"/>
        <v>42285.874305555553</v>
      </c>
    </row>
    <row r="205" spans="1:20" ht="51"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7">
        <f t="shared" si="13"/>
        <v>93.25</v>
      </c>
      <c r="Q205" t="s">
        <v>8311</v>
      </c>
      <c r="R205" t="s">
        <v>8315</v>
      </c>
      <c r="S205" s="8">
        <f t="shared" si="14"/>
        <v>41973.847962962958</v>
      </c>
      <c r="T205" s="8">
        <f t="shared" si="15"/>
        <v>42033.847962962958</v>
      </c>
    </row>
    <row r="206" spans="1:20" ht="51"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7">
        <f t="shared" si="13"/>
        <v>117.68368136117556</v>
      </c>
      <c r="Q206" t="s">
        <v>8311</v>
      </c>
      <c r="R206" t="s">
        <v>8315</v>
      </c>
      <c r="S206" s="8">
        <f t="shared" si="14"/>
        <v>42556.583368055552</v>
      </c>
      <c r="T206" s="8">
        <f t="shared" si="15"/>
        <v>42586.583368055552</v>
      </c>
    </row>
    <row r="207" spans="1:20" ht="51"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7">
        <f t="shared" si="13"/>
        <v>76.470588235294116</v>
      </c>
      <c r="Q207" t="s">
        <v>8311</v>
      </c>
      <c r="R207" t="s">
        <v>8315</v>
      </c>
      <c r="S207" s="8">
        <f t="shared" si="14"/>
        <v>42248.632199074069</v>
      </c>
      <c r="T207" s="8">
        <f t="shared" si="15"/>
        <v>42283.632199074069</v>
      </c>
    </row>
    <row r="208" spans="1:20" ht="51"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t="e">
        <f t="shared" si="13"/>
        <v>#DIV/0!</v>
      </c>
      <c r="Q208" t="s">
        <v>8311</v>
      </c>
      <c r="R208" t="s">
        <v>8315</v>
      </c>
      <c r="S208" s="8">
        <f t="shared" si="14"/>
        <v>42567.004432870366</v>
      </c>
      <c r="T208" s="8">
        <f t="shared" si="15"/>
        <v>42588.004432870366</v>
      </c>
    </row>
    <row r="209" spans="1:20" ht="51"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7">
        <f t="shared" si="13"/>
        <v>163.84615384615384</v>
      </c>
      <c r="Q209" t="s">
        <v>8311</v>
      </c>
      <c r="R209" t="s">
        <v>8315</v>
      </c>
      <c r="S209" s="8">
        <f t="shared" si="14"/>
        <v>41978.197199074071</v>
      </c>
      <c r="T209" s="8">
        <f t="shared" si="15"/>
        <v>42008.197199074071</v>
      </c>
    </row>
    <row r="210" spans="1:20" ht="68"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t="e">
        <f t="shared" si="13"/>
        <v>#DIV/0!</v>
      </c>
      <c r="Q210" t="s">
        <v>8311</v>
      </c>
      <c r="R210" t="s">
        <v>8315</v>
      </c>
      <c r="S210" s="8">
        <f t="shared" si="14"/>
        <v>41959.369988425926</v>
      </c>
      <c r="T210" s="8">
        <f t="shared" si="15"/>
        <v>41989.369988425926</v>
      </c>
    </row>
    <row r="211" spans="1:20" ht="68"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t="e">
        <f t="shared" si="13"/>
        <v>#DIV/0!</v>
      </c>
      <c r="Q211" t="s">
        <v>8311</v>
      </c>
      <c r="R211" t="s">
        <v>8315</v>
      </c>
      <c r="S211" s="8">
        <f t="shared" si="14"/>
        <v>42165.922858796301</v>
      </c>
      <c r="T211" s="8">
        <f t="shared" si="15"/>
        <v>42195.922858796301</v>
      </c>
    </row>
    <row r="212" spans="1:20" ht="51"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7">
        <f t="shared" si="13"/>
        <v>91.818181818181813</v>
      </c>
      <c r="Q212" t="s">
        <v>8311</v>
      </c>
      <c r="R212" t="s">
        <v>8315</v>
      </c>
      <c r="S212" s="8">
        <f t="shared" si="14"/>
        <v>42249.064722222218</v>
      </c>
      <c r="T212" s="8">
        <f t="shared" si="15"/>
        <v>42278.208333333328</v>
      </c>
    </row>
    <row r="213" spans="1:20" ht="51"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7">
        <f t="shared" si="13"/>
        <v>185.83333333333334</v>
      </c>
      <c r="Q213" t="s">
        <v>8311</v>
      </c>
      <c r="R213" t="s">
        <v>8315</v>
      </c>
      <c r="S213" s="8">
        <f t="shared" si="14"/>
        <v>42236.159918981488</v>
      </c>
      <c r="T213" s="8">
        <f t="shared" si="15"/>
        <v>42266.159918981488</v>
      </c>
    </row>
    <row r="214" spans="1:20" ht="34"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7">
        <f t="shared" si="13"/>
        <v>1</v>
      </c>
      <c r="Q214" t="s">
        <v>8311</v>
      </c>
      <c r="R214" t="s">
        <v>8315</v>
      </c>
      <c r="S214" s="8">
        <f t="shared" si="14"/>
        <v>42416.881018518514</v>
      </c>
      <c r="T214" s="8">
        <f t="shared" si="15"/>
        <v>42476.839351851857</v>
      </c>
    </row>
    <row r="215" spans="1:20" ht="51"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7">
        <f t="shared" si="13"/>
        <v>20</v>
      </c>
      <c r="Q215" t="s">
        <v>8311</v>
      </c>
      <c r="R215" t="s">
        <v>8315</v>
      </c>
      <c r="S215" s="8">
        <f t="shared" si="14"/>
        <v>42202.594293981485</v>
      </c>
      <c r="T215" s="8">
        <f t="shared" si="15"/>
        <v>42232.587974537033</v>
      </c>
    </row>
    <row r="216" spans="1:20" ht="68"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7">
        <f t="shared" si="13"/>
        <v>1</v>
      </c>
      <c r="Q216" t="s">
        <v>8311</v>
      </c>
      <c r="R216" t="s">
        <v>8315</v>
      </c>
      <c r="S216" s="8">
        <f t="shared" si="14"/>
        <v>42009.64061342593</v>
      </c>
      <c r="T216" s="8">
        <f t="shared" si="15"/>
        <v>42069.64061342593</v>
      </c>
    </row>
    <row r="217" spans="1:20" ht="51"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7">
        <f t="shared" si="13"/>
        <v>10</v>
      </c>
      <c r="Q217" t="s">
        <v>8311</v>
      </c>
      <c r="R217" t="s">
        <v>8315</v>
      </c>
      <c r="S217" s="8">
        <f t="shared" si="14"/>
        <v>42375.230115740742</v>
      </c>
      <c r="T217" s="8">
        <f t="shared" si="15"/>
        <v>42417.999305555553</v>
      </c>
    </row>
    <row r="218" spans="1:20" ht="51"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7">
        <f t="shared" si="13"/>
        <v>331.53833333333336</v>
      </c>
      <c r="Q218" t="s">
        <v>8311</v>
      </c>
      <c r="R218" t="s">
        <v>8315</v>
      </c>
      <c r="S218" s="8">
        <f t="shared" si="14"/>
        <v>42066.958761574075</v>
      </c>
      <c r="T218" s="8">
        <f t="shared" si="15"/>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7">
        <f t="shared" si="13"/>
        <v>314.28947368421052</v>
      </c>
      <c r="Q219" t="s">
        <v>8311</v>
      </c>
      <c r="R219" t="s">
        <v>8315</v>
      </c>
      <c r="S219" s="8">
        <f t="shared" si="14"/>
        <v>41970.64061342593</v>
      </c>
      <c r="T219" s="8">
        <f t="shared" si="15"/>
        <v>42001.64061342593</v>
      </c>
    </row>
    <row r="220" spans="1:20" ht="51"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7">
        <f t="shared" si="13"/>
        <v>100</v>
      </c>
      <c r="Q220" t="s">
        <v>8311</v>
      </c>
      <c r="R220" t="s">
        <v>8315</v>
      </c>
      <c r="S220" s="8">
        <f t="shared" si="14"/>
        <v>42079.628344907411</v>
      </c>
      <c r="T220" s="8">
        <f t="shared" si="15"/>
        <v>42139.628344907411</v>
      </c>
    </row>
    <row r="221" spans="1:20" ht="34"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7">
        <f t="shared" si="13"/>
        <v>115.98684210526316</v>
      </c>
      <c r="Q221" t="s">
        <v>8311</v>
      </c>
      <c r="R221" t="s">
        <v>8315</v>
      </c>
      <c r="S221" s="8">
        <f t="shared" si="14"/>
        <v>42429.326678240745</v>
      </c>
      <c r="T221" s="8">
        <f t="shared" si="15"/>
        <v>42461.290972222225</v>
      </c>
    </row>
    <row r="222" spans="1:20" ht="51"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7">
        <f t="shared" si="13"/>
        <v>120</v>
      </c>
      <c r="Q222" t="s">
        <v>8311</v>
      </c>
      <c r="R222" t="s">
        <v>8315</v>
      </c>
      <c r="S222" s="8">
        <f t="shared" si="14"/>
        <v>42195.643865740742</v>
      </c>
      <c r="T222" s="8">
        <f t="shared" si="15"/>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t="e">
        <f t="shared" si="13"/>
        <v>#DIV/0!</v>
      </c>
      <c r="Q223" t="s">
        <v>8311</v>
      </c>
      <c r="R223" t="s">
        <v>8315</v>
      </c>
      <c r="S223" s="8">
        <f t="shared" si="14"/>
        <v>42031.837546296301</v>
      </c>
      <c r="T223" s="8">
        <f t="shared" si="15"/>
        <v>42091.79587962963</v>
      </c>
    </row>
    <row r="224" spans="1:20" ht="51"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7">
        <f t="shared" si="13"/>
        <v>65</v>
      </c>
      <c r="Q224" t="s">
        <v>8311</v>
      </c>
      <c r="R224" t="s">
        <v>8315</v>
      </c>
      <c r="S224" s="8">
        <f t="shared" si="14"/>
        <v>42031.769884259258</v>
      </c>
      <c r="T224" s="8">
        <f t="shared" si="15"/>
        <v>42090.110416666663</v>
      </c>
    </row>
    <row r="225" spans="1:20" ht="68"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t="e">
        <f t="shared" si="13"/>
        <v>#DIV/0!</v>
      </c>
      <c r="Q225" t="s">
        <v>8311</v>
      </c>
      <c r="R225" t="s">
        <v>8315</v>
      </c>
      <c r="S225" s="8">
        <f t="shared" si="14"/>
        <v>42482.048032407409</v>
      </c>
      <c r="T225" s="8">
        <f t="shared" si="15"/>
        <v>42512.045138888891</v>
      </c>
    </row>
    <row r="226" spans="1:20" ht="68"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t="e">
        <f t="shared" si="13"/>
        <v>#DIV/0!</v>
      </c>
      <c r="Q226" t="s">
        <v>8311</v>
      </c>
      <c r="R226" t="s">
        <v>8315</v>
      </c>
      <c r="S226" s="8">
        <f t="shared" si="14"/>
        <v>42135.235254629632</v>
      </c>
      <c r="T226" s="8">
        <f t="shared" si="15"/>
        <v>42195.235254629632</v>
      </c>
    </row>
    <row r="227" spans="1:20" ht="51"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t="e">
        <f t="shared" si="13"/>
        <v>#DIV/0!</v>
      </c>
      <c r="Q227" t="s">
        <v>8311</v>
      </c>
      <c r="R227" t="s">
        <v>8315</v>
      </c>
      <c r="S227" s="8">
        <f t="shared" si="14"/>
        <v>42438.961273148147</v>
      </c>
      <c r="T227" s="8">
        <f t="shared" si="15"/>
        <v>42468.919606481482</v>
      </c>
    </row>
    <row r="228" spans="1:20" ht="51"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7">
        <f t="shared" si="13"/>
        <v>125</v>
      </c>
      <c r="Q228" t="s">
        <v>8311</v>
      </c>
      <c r="R228" t="s">
        <v>8315</v>
      </c>
      <c r="S228" s="8">
        <f t="shared" si="14"/>
        <v>42106.666018518517</v>
      </c>
      <c r="T228" s="8">
        <f t="shared" si="15"/>
        <v>42155.395138888889</v>
      </c>
    </row>
    <row r="229" spans="1:20" ht="51"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t="e">
        <f t="shared" si="13"/>
        <v>#DIV/0!</v>
      </c>
      <c r="Q229" t="s">
        <v>8311</v>
      </c>
      <c r="R229" t="s">
        <v>8315</v>
      </c>
      <c r="S229" s="8">
        <f t="shared" si="14"/>
        <v>42164.893993055557</v>
      </c>
      <c r="T229" s="8">
        <f t="shared" si="15"/>
        <v>42194.893993055557</v>
      </c>
    </row>
    <row r="230" spans="1:20" ht="34"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t="e">
        <f t="shared" si="13"/>
        <v>#DIV/0!</v>
      </c>
      <c r="Q230" t="s">
        <v>8311</v>
      </c>
      <c r="R230" t="s">
        <v>8315</v>
      </c>
      <c r="S230" s="8">
        <f t="shared" si="14"/>
        <v>42096.686400462961</v>
      </c>
      <c r="T230" s="8">
        <f t="shared" si="15"/>
        <v>42156.686400462961</v>
      </c>
    </row>
    <row r="231" spans="1:20" ht="68"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t="e">
        <f t="shared" si="13"/>
        <v>#DIV/0!</v>
      </c>
      <c r="Q231" t="s">
        <v>8311</v>
      </c>
      <c r="R231" t="s">
        <v>8315</v>
      </c>
      <c r="S231" s="8">
        <f t="shared" si="14"/>
        <v>42383.933993055558</v>
      </c>
      <c r="T231" s="8">
        <f t="shared" si="15"/>
        <v>42413.933993055558</v>
      </c>
    </row>
    <row r="232" spans="1:20" ht="51"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7">
        <f t="shared" si="13"/>
        <v>30</v>
      </c>
      <c r="Q232" t="s">
        <v>8311</v>
      </c>
      <c r="R232" t="s">
        <v>8315</v>
      </c>
      <c r="S232" s="8">
        <f t="shared" si="14"/>
        <v>42129.777210648142</v>
      </c>
      <c r="T232" s="8">
        <f t="shared" si="15"/>
        <v>42159.777210648142</v>
      </c>
    </row>
    <row r="233" spans="1:20" ht="51"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t="e">
        <f t="shared" si="13"/>
        <v>#DIV/0!</v>
      </c>
      <c r="Q233" t="s">
        <v>8311</v>
      </c>
      <c r="R233" t="s">
        <v>8315</v>
      </c>
      <c r="S233" s="8">
        <f t="shared" si="14"/>
        <v>42341.958923611113</v>
      </c>
      <c r="T233" s="8">
        <f t="shared" si="15"/>
        <v>42371.958923611113</v>
      </c>
    </row>
    <row r="234" spans="1:20" ht="51"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7">
        <f t="shared" si="13"/>
        <v>15.714285714285714</v>
      </c>
      <c r="Q234" t="s">
        <v>8311</v>
      </c>
      <c r="R234" t="s">
        <v>8315</v>
      </c>
      <c r="S234" s="8">
        <f t="shared" si="14"/>
        <v>42032.82576388889</v>
      </c>
      <c r="T234" s="8">
        <f t="shared" si="15"/>
        <v>42062.82576388889</v>
      </c>
    </row>
    <row r="235" spans="1:20" ht="51"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t="e">
        <f t="shared" si="13"/>
        <v>#DIV/0!</v>
      </c>
      <c r="Q235" t="s">
        <v>8311</v>
      </c>
      <c r="R235" t="s">
        <v>8315</v>
      </c>
      <c r="S235" s="8">
        <f t="shared" si="14"/>
        <v>42612.911712962959</v>
      </c>
      <c r="T235" s="8">
        <f t="shared" si="15"/>
        <v>42642.911712962959</v>
      </c>
    </row>
    <row r="236" spans="1:20" ht="68"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7">
        <f t="shared" si="13"/>
        <v>80.2</v>
      </c>
      <c r="Q236" t="s">
        <v>8311</v>
      </c>
      <c r="R236" t="s">
        <v>8315</v>
      </c>
      <c r="S236" s="8">
        <f t="shared" si="14"/>
        <v>42136.035405092596</v>
      </c>
      <c r="T236" s="8">
        <f t="shared" si="15"/>
        <v>42176.035405092596</v>
      </c>
    </row>
    <row r="237" spans="1:20" ht="51"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t="e">
        <f t="shared" si="13"/>
        <v>#DIV/0!</v>
      </c>
      <c r="Q237" t="s">
        <v>8311</v>
      </c>
      <c r="R237" t="s">
        <v>8315</v>
      </c>
      <c r="S237" s="8">
        <f t="shared" si="14"/>
        <v>42164.908530092594</v>
      </c>
      <c r="T237" s="8">
        <f t="shared" si="15"/>
        <v>42194.908530092594</v>
      </c>
    </row>
    <row r="238" spans="1:20" ht="51"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t="e">
        <f t="shared" si="13"/>
        <v>#DIV/0!</v>
      </c>
      <c r="Q238" t="s">
        <v>8311</v>
      </c>
      <c r="R238" t="s">
        <v>8315</v>
      </c>
      <c r="S238" s="8">
        <f t="shared" si="14"/>
        <v>42321.08447916666</v>
      </c>
      <c r="T238" s="8">
        <f t="shared" si="15"/>
        <v>42374</v>
      </c>
    </row>
    <row r="239" spans="1:20" ht="34"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7">
        <f t="shared" si="13"/>
        <v>50</v>
      </c>
      <c r="Q239" t="s">
        <v>8311</v>
      </c>
      <c r="R239" t="s">
        <v>8315</v>
      </c>
      <c r="S239" s="8">
        <f t="shared" si="14"/>
        <v>42377.577187499999</v>
      </c>
      <c r="T239" s="8">
        <f t="shared" si="15"/>
        <v>42437.577187499999</v>
      </c>
    </row>
    <row r="240" spans="1:20" ht="51"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t="e">
        <f t="shared" si="13"/>
        <v>#DIV/0!</v>
      </c>
      <c r="Q240" t="s">
        <v>8311</v>
      </c>
      <c r="R240" t="s">
        <v>8315</v>
      </c>
      <c r="S240" s="8">
        <f t="shared" si="14"/>
        <v>42713.962499999994</v>
      </c>
      <c r="T240" s="8">
        <f t="shared" si="15"/>
        <v>42734.375</v>
      </c>
    </row>
    <row r="241" spans="1:20" ht="51"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7">
        <f t="shared" si="13"/>
        <v>50</v>
      </c>
      <c r="Q241" t="s">
        <v>8311</v>
      </c>
      <c r="R241" t="s">
        <v>8315</v>
      </c>
      <c r="S241" s="8">
        <f t="shared" si="14"/>
        <v>42297.110300925924</v>
      </c>
      <c r="T241" s="8">
        <f t="shared" si="15"/>
        <v>42316.5</v>
      </c>
    </row>
    <row r="242" spans="1:20" ht="68"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8311</v>
      </c>
      <c r="R242" t="s">
        <v>8316</v>
      </c>
      <c r="S242" s="8">
        <f t="shared" si="14"/>
        <v>41354.708460648151</v>
      </c>
      <c r="T242" s="8">
        <f t="shared" si="15"/>
        <v>41399.708460648151</v>
      </c>
    </row>
    <row r="243" spans="1:20" ht="51"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8311</v>
      </c>
      <c r="R243" t="s">
        <v>8316</v>
      </c>
      <c r="S243" s="8">
        <f t="shared" si="14"/>
        <v>41949.697962962964</v>
      </c>
      <c r="T243" s="8">
        <f t="shared" si="15"/>
        <v>41994.697962962964</v>
      </c>
    </row>
    <row r="244" spans="1:20" ht="51"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7">
        <f t="shared" si="13"/>
        <v>73.019801980198025</v>
      </c>
      <c r="Q244" t="s">
        <v>8311</v>
      </c>
      <c r="R244" t="s">
        <v>8316</v>
      </c>
      <c r="S244" s="8">
        <f t="shared" si="14"/>
        <v>40862.492939814816</v>
      </c>
      <c r="T244" s="8">
        <f t="shared" si="15"/>
        <v>40897.492939814816</v>
      </c>
    </row>
    <row r="245" spans="1:20" ht="51"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7">
        <f t="shared" si="13"/>
        <v>78.195121951219505</v>
      </c>
      <c r="Q245" t="s">
        <v>8311</v>
      </c>
      <c r="R245" t="s">
        <v>8316</v>
      </c>
      <c r="S245" s="8">
        <f t="shared" si="14"/>
        <v>41662.047500000001</v>
      </c>
      <c r="T245" s="8">
        <f t="shared" si="15"/>
        <v>41692.047500000001</v>
      </c>
    </row>
    <row r="246" spans="1:20" ht="68"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8311</v>
      </c>
      <c r="R246" t="s">
        <v>8316</v>
      </c>
      <c r="S246" s="8">
        <f t="shared" si="14"/>
        <v>40213.323599537034</v>
      </c>
      <c r="T246" s="8">
        <f t="shared" si="15"/>
        <v>40253.29583333333</v>
      </c>
    </row>
    <row r="247" spans="1:20" ht="51"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7">
        <f t="shared" si="13"/>
        <v>54.020833333333336</v>
      </c>
      <c r="Q247" t="s">
        <v>8311</v>
      </c>
      <c r="R247" t="s">
        <v>8316</v>
      </c>
      <c r="S247" s="8">
        <f t="shared" si="14"/>
        <v>41107.053067129629</v>
      </c>
      <c r="T247" s="8">
        <f t="shared" si="15"/>
        <v>41137.053067129629</v>
      </c>
    </row>
    <row r="248" spans="1:20" ht="51"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7">
        <f t="shared" si="13"/>
        <v>68.488789237668158</v>
      </c>
      <c r="Q248" t="s">
        <v>8311</v>
      </c>
      <c r="R248" t="s">
        <v>8316</v>
      </c>
      <c r="S248" s="8">
        <f t="shared" si="14"/>
        <v>40480.363483796296</v>
      </c>
      <c r="T248" s="8">
        <f t="shared" si="15"/>
        <v>40530.405150462961</v>
      </c>
    </row>
    <row r="249" spans="1:20" ht="68"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8311</v>
      </c>
      <c r="R249" t="s">
        <v>8316</v>
      </c>
      <c r="S249" s="8">
        <f t="shared" si="14"/>
        <v>40430.604328703703</v>
      </c>
      <c r="T249" s="8">
        <f t="shared" si="15"/>
        <v>40467.152083333334</v>
      </c>
    </row>
    <row r="250" spans="1:20" ht="68"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8311</v>
      </c>
      <c r="R250" t="s">
        <v>8316</v>
      </c>
      <c r="S250" s="8">
        <f t="shared" si="14"/>
        <v>40870.774409722224</v>
      </c>
      <c r="T250" s="8">
        <f t="shared" si="15"/>
        <v>40915.774409722224</v>
      </c>
    </row>
    <row r="251" spans="1:20" ht="68"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8311</v>
      </c>
      <c r="R251" t="s">
        <v>8316</v>
      </c>
      <c r="S251" s="8">
        <f t="shared" si="14"/>
        <v>40332.923842592594</v>
      </c>
      <c r="T251" s="8">
        <f t="shared" si="15"/>
        <v>40412.736111111109</v>
      </c>
    </row>
    <row r="252" spans="1:20" ht="51"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8311</v>
      </c>
      <c r="R252" t="s">
        <v>8316</v>
      </c>
      <c r="S252" s="8">
        <f t="shared" si="14"/>
        <v>41401.565868055557</v>
      </c>
      <c r="T252" s="8">
        <f t="shared" si="15"/>
        <v>41431.565868055557</v>
      </c>
    </row>
    <row r="253" spans="1:20" ht="51"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8311</v>
      </c>
      <c r="R253" t="s">
        <v>8316</v>
      </c>
      <c r="S253" s="8">
        <f t="shared" si="14"/>
        <v>41013.787569444445</v>
      </c>
      <c r="T253" s="8">
        <f t="shared" si="15"/>
        <v>41045.791666666664</v>
      </c>
    </row>
    <row r="254" spans="1:20" ht="51"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7">
        <f t="shared" si="13"/>
        <v>85.444444444444443</v>
      </c>
      <c r="Q254" t="s">
        <v>8311</v>
      </c>
      <c r="R254" t="s">
        <v>8316</v>
      </c>
      <c r="S254" s="8">
        <f t="shared" si="14"/>
        <v>40266.662708333337</v>
      </c>
      <c r="T254" s="8">
        <f t="shared" si="15"/>
        <v>40330.165972222225</v>
      </c>
    </row>
    <row r="255" spans="1:20" ht="68"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7">
        <f t="shared" si="13"/>
        <v>215.85714285714286</v>
      </c>
      <c r="Q255" t="s">
        <v>8311</v>
      </c>
      <c r="R255" t="s">
        <v>8316</v>
      </c>
      <c r="S255" s="8">
        <f t="shared" si="14"/>
        <v>40924.650868055556</v>
      </c>
      <c r="T255" s="8">
        <f t="shared" si="15"/>
        <v>40954.650868055556</v>
      </c>
    </row>
    <row r="256" spans="1:20" ht="51"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7">
        <f t="shared" si="13"/>
        <v>89.38643312101911</v>
      </c>
      <c r="Q256" t="s">
        <v>8311</v>
      </c>
      <c r="R256" t="s">
        <v>8316</v>
      </c>
      <c r="S256" s="8">
        <f t="shared" si="14"/>
        <v>42263.952662037031</v>
      </c>
      <c r="T256" s="8">
        <f t="shared" si="15"/>
        <v>42294.083333333328</v>
      </c>
    </row>
    <row r="257" spans="1:20" ht="34"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8311</v>
      </c>
      <c r="R257" t="s">
        <v>8316</v>
      </c>
      <c r="S257" s="8">
        <f t="shared" si="14"/>
        <v>40588.526412037041</v>
      </c>
      <c r="T257" s="8">
        <f t="shared" si="15"/>
        <v>40618.48474537037</v>
      </c>
    </row>
    <row r="258" spans="1:20" ht="51"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8311</v>
      </c>
      <c r="R258" t="s">
        <v>8316</v>
      </c>
      <c r="S258" s="8">
        <f t="shared" si="14"/>
        <v>41319.769293981481</v>
      </c>
      <c r="T258" s="8">
        <f t="shared" si="15"/>
        <v>41349.769293981481</v>
      </c>
    </row>
    <row r="259" spans="1:20" ht="51"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7">
        <f t="shared" ref="P259:P322" si="17">E259/L259</f>
        <v>66.70405357142856</v>
      </c>
      <c r="Q259" t="s">
        <v>8311</v>
      </c>
      <c r="R259" t="s">
        <v>8316</v>
      </c>
      <c r="S259" s="8">
        <f t="shared" ref="S259:S322" si="18">(((J259/60)/60)/24)+DATE(1970,1,1)</f>
        <v>42479.626875000002</v>
      </c>
      <c r="T259" s="8">
        <f t="shared" ref="T259:T322" si="19">(((I259/60)/60)/24)+DATE(1970,1,1)</f>
        <v>42509.626875000002</v>
      </c>
    </row>
    <row r="260" spans="1:20" ht="68"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8311</v>
      </c>
      <c r="R260" t="s">
        <v>8316</v>
      </c>
      <c r="S260" s="8">
        <f t="shared" si="18"/>
        <v>40682.051689814813</v>
      </c>
      <c r="T260" s="8">
        <f t="shared" si="19"/>
        <v>40712.051689814813</v>
      </c>
    </row>
    <row r="261" spans="1:20" ht="68"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7">
        <f t="shared" si="17"/>
        <v>105.04609341825902</v>
      </c>
      <c r="Q261" t="s">
        <v>8311</v>
      </c>
      <c r="R261" t="s">
        <v>8316</v>
      </c>
      <c r="S261" s="8">
        <f t="shared" si="18"/>
        <v>42072.738067129627</v>
      </c>
      <c r="T261" s="8">
        <f t="shared" si="19"/>
        <v>42102.738067129627</v>
      </c>
    </row>
    <row r="262" spans="1:20" ht="51"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7">
        <f t="shared" si="17"/>
        <v>120.90909090909091</v>
      </c>
      <c r="Q262" t="s">
        <v>8311</v>
      </c>
      <c r="R262" t="s">
        <v>8316</v>
      </c>
      <c r="S262" s="8">
        <f t="shared" si="18"/>
        <v>40330.755543981482</v>
      </c>
      <c r="T262" s="8">
        <f t="shared" si="19"/>
        <v>40376.415972222225</v>
      </c>
    </row>
    <row r="263" spans="1:20" ht="34"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7">
        <f t="shared" si="17"/>
        <v>97.63636363636364</v>
      </c>
      <c r="Q263" t="s">
        <v>8311</v>
      </c>
      <c r="R263" t="s">
        <v>8316</v>
      </c>
      <c r="S263" s="8">
        <f t="shared" si="18"/>
        <v>41017.885462962964</v>
      </c>
      <c r="T263" s="8">
        <f t="shared" si="19"/>
        <v>41067.621527777781</v>
      </c>
    </row>
    <row r="264" spans="1:20" ht="34"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7">
        <f t="shared" si="17"/>
        <v>41.379310344827587</v>
      </c>
      <c r="Q264" t="s">
        <v>8311</v>
      </c>
      <c r="R264" t="s">
        <v>8316</v>
      </c>
      <c r="S264" s="8">
        <f t="shared" si="18"/>
        <v>40555.24800925926</v>
      </c>
      <c r="T264" s="8">
        <f t="shared" si="19"/>
        <v>40600.24800925926</v>
      </c>
    </row>
    <row r="265" spans="1:20" ht="68"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7">
        <f t="shared" si="17"/>
        <v>30.654485981308412</v>
      </c>
      <c r="Q265" t="s">
        <v>8311</v>
      </c>
      <c r="R265" t="s">
        <v>8316</v>
      </c>
      <c r="S265" s="8">
        <f t="shared" si="18"/>
        <v>41149.954791666663</v>
      </c>
      <c r="T265" s="8">
        <f t="shared" si="19"/>
        <v>41179.954791666663</v>
      </c>
    </row>
    <row r="266" spans="1:20" ht="68"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8311</v>
      </c>
      <c r="R266" t="s">
        <v>8316</v>
      </c>
      <c r="S266" s="8">
        <f t="shared" si="18"/>
        <v>41010.620312500003</v>
      </c>
      <c r="T266" s="8">
        <f t="shared" si="19"/>
        <v>41040.620312500003</v>
      </c>
    </row>
    <row r="267" spans="1:20" ht="68"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8311</v>
      </c>
      <c r="R267" t="s">
        <v>8316</v>
      </c>
      <c r="S267" s="8">
        <f t="shared" si="18"/>
        <v>40267.245717592588</v>
      </c>
      <c r="T267" s="8">
        <f t="shared" si="19"/>
        <v>40308.844444444447</v>
      </c>
    </row>
    <row r="268" spans="1:20" ht="68"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7">
        <f t="shared" si="17"/>
        <v>40.416666666666664</v>
      </c>
      <c r="Q268" t="s">
        <v>8311</v>
      </c>
      <c r="R268" t="s">
        <v>8316</v>
      </c>
      <c r="S268" s="8">
        <f t="shared" si="18"/>
        <v>40205.174849537041</v>
      </c>
      <c r="T268" s="8">
        <f t="shared" si="19"/>
        <v>40291.160416666666</v>
      </c>
    </row>
    <row r="269" spans="1:20" ht="51"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7">
        <f t="shared" si="17"/>
        <v>78.578424242424248</v>
      </c>
      <c r="Q269" t="s">
        <v>8311</v>
      </c>
      <c r="R269" t="s">
        <v>8316</v>
      </c>
      <c r="S269" s="8">
        <f t="shared" si="18"/>
        <v>41785.452534722222</v>
      </c>
      <c r="T269" s="8">
        <f t="shared" si="19"/>
        <v>41815.452534722222</v>
      </c>
    </row>
    <row r="270" spans="1:20" ht="51"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7">
        <f t="shared" si="17"/>
        <v>50.18018018018018</v>
      </c>
      <c r="Q270" t="s">
        <v>8311</v>
      </c>
      <c r="R270" t="s">
        <v>8316</v>
      </c>
      <c r="S270" s="8">
        <f t="shared" si="18"/>
        <v>40809.15252314815</v>
      </c>
      <c r="T270" s="8">
        <f t="shared" si="19"/>
        <v>40854.194189814814</v>
      </c>
    </row>
    <row r="271" spans="1:20" ht="51"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7">
        <f t="shared" si="17"/>
        <v>92.251735588972423</v>
      </c>
      <c r="Q271" t="s">
        <v>8311</v>
      </c>
      <c r="R271" t="s">
        <v>8316</v>
      </c>
      <c r="S271" s="8">
        <f t="shared" si="18"/>
        <v>42758.197013888886</v>
      </c>
      <c r="T271" s="8">
        <f t="shared" si="19"/>
        <v>42788.197013888886</v>
      </c>
    </row>
    <row r="272" spans="1:20" ht="51"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7">
        <f t="shared" si="17"/>
        <v>57.540983606557376</v>
      </c>
      <c r="Q272" t="s">
        <v>8311</v>
      </c>
      <c r="R272" t="s">
        <v>8316</v>
      </c>
      <c r="S272" s="8">
        <f t="shared" si="18"/>
        <v>40637.866550925923</v>
      </c>
      <c r="T272" s="8">
        <f t="shared" si="19"/>
        <v>40688.166666666664</v>
      </c>
    </row>
    <row r="273" spans="1:20" ht="51"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7">
        <f t="shared" si="17"/>
        <v>109.42160278745645</v>
      </c>
      <c r="Q273" t="s">
        <v>8311</v>
      </c>
      <c r="R273" t="s">
        <v>8316</v>
      </c>
      <c r="S273" s="8">
        <f t="shared" si="18"/>
        <v>41612.10024305556</v>
      </c>
      <c r="T273" s="8">
        <f t="shared" si="19"/>
        <v>41641.333333333336</v>
      </c>
    </row>
    <row r="274" spans="1:20" ht="51"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7">
        <f t="shared" si="17"/>
        <v>81.892461538461546</v>
      </c>
      <c r="Q274" t="s">
        <v>8311</v>
      </c>
      <c r="R274" t="s">
        <v>8316</v>
      </c>
      <c r="S274" s="8">
        <f t="shared" si="18"/>
        <v>40235.900358796294</v>
      </c>
      <c r="T274" s="8">
        <f t="shared" si="19"/>
        <v>40296.78402777778</v>
      </c>
    </row>
    <row r="275" spans="1:20" ht="68"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8311</v>
      </c>
      <c r="R275" t="s">
        <v>8316</v>
      </c>
      <c r="S275" s="8">
        <f t="shared" si="18"/>
        <v>40697.498449074075</v>
      </c>
      <c r="T275" s="8">
        <f t="shared" si="19"/>
        <v>40727.498449074075</v>
      </c>
    </row>
    <row r="276" spans="1:20" ht="51"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8311</v>
      </c>
      <c r="R276" t="s">
        <v>8316</v>
      </c>
      <c r="S276" s="8">
        <f t="shared" si="18"/>
        <v>40969.912372685183</v>
      </c>
      <c r="T276" s="8">
        <f t="shared" si="19"/>
        <v>41004.290972222225</v>
      </c>
    </row>
    <row r="277" spans="1:20" ht="51"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8311</v>
      </c>
      <c r="R277" t="s">
        <v>8316</v>
      </c>
      <c r="S277" s="8">
        <f t="shared" si="18"/>
        <v>41193.032013888893</v>
      </c>
      <c r="T277" s="8">
        <f t="shared" si="19"/>
        <v>41223.073680555557</v>
      </c>
    </row>
    <row r="278" spans="1:20" ht="51"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8311</v>
      </c>
      <c r="R278" t="s">
        <v>8316</v>
      </c>
      <c r="S278" s="8">
        <f t="shared" si="18"/>
        <v>40967.081874999996</v>
      </c>
      <c r="T278" s="8">
        <f t="shared" si="19"/>
        <v>41027.040208333332</v>
      </c>
    </row>
    <row r="279" spans="1:20" ht="68"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7">
        <f t="shared" si="17"/>
        <v>75.444794952681391</v>
      </c>
      <c r="Q279" t="s">
        <v>8311</v>
      </c>
      <c r="R279" t="s">
        <v>8316</v>
      </c>
      <c r="S279" s="8">
        <f t="shared" si="18"/>
        <v>42117.891423611116</v>
      </c>
      <c r="T279" s="8">
        <f t="shared" si="19"/>
        <v>42147.891423611116</v>
      </c>
    </row>
    <row r="280" spans="1:20" ht="34"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8311</v>
      </c>
      <c r="R280" t="s">
        <v>8316</v>
      </c>
      <c r="S280" s="8">
        <f t="shared" si="18"/>
        <v>41164.040960648148</v>
      </c>
      <c r="T280" s="8">
        <f t="shared" si="19"/>
        <v>41194.040960648148</v>
      </c>
    </row>
    <row r="281" spans="1:20" ht="51"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7">
        <f t="shared" si="17"/>
        <v>87.685606557377056</v>
      </c>
      <c r="Q281" t="s">
        <v>8311</v>
      </c>
      <c r="R281" t="s">
        <v>8316</v>
      </c>
      <c r="S281" s="8">
        <f t="shared" si="18"/>
        <v>42759.244166666671</v>
      </c>
      <c r="T281" s="8">
        <f t="shared" si="19"/>
        <v>42793.084027777775</v>
      </c>
    </row>
    <row r="282" spans="1:20" ht="51"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7">
        <f t="shared" si="17"/>
        <v>54.748948106591868</v>
      </c>
      <c r="Q282" t="s">
        <v>8311</v>
      </c>
      <c r="R282" t="s">
        <v>8316</v>
      </c>
      <c r="S282" s="8">
        <f t="shared" si="18"/>
        <v>41744.590682870366</v>
      </c>
      <c r="T282" s="8">
        <f t="shared" si="19"/>
        <v>41789.590682870366</v>
      </c>
    </row>
    <row r="283" spans="1:20" ht="51"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8311</v>
      </c>
      <c r="R283" t="s">
        <v>8316</v>
      </c>
      <c r="S283" s="8">
        <f t="shared" si="18"/>
        <v>39950.163344907407</v>
      </c>
      <c r="T283" s="8">
        <f t="shared" si="19"/>
        <v>40035.80972222222</v>
      </c>
    </row>
    <row r="284" spans="1:20" ht="51"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8311</v>
      </c>
      <c r="R284" t="s">
        <v>8316</v>
      </c>
      <c r="S284" s="8">
        <f t="shared" si="18"/>
        <v>40194.920046296298</v>
      </c>
      <c r="T284" s="8">
        <f t="shared" si="19"/>
        <v>40231.916666666664</v>
      </c>
    </row>
    <row r="285" spans="1:20" ht="34"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7">
        <f t="shared" si="17"/>
        <v>101.8269801980198</v>
      </c>
      <c r="Q285" t="s">
        <v>8311</v>
      </c>
      <c r="R285" t="s">
        <v>8316</v>
      </c>
      <c r="S285" s="8">
        <f t="shared" si="18"/>
        <v>40675.71</v>
      </c>
      <c r="T285" s="8">
        <f t="shared" si="19"/>
        <v>40695.207638888889</v>
      </c>
    </row>
    <row r="286" spans="1:20" ht="51"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8311</v>
      </c>
      <c r="R286" t="s">
        <v>8316</v>
      </c>
      <c r="S286" s="8">
        <f t="shared" si="18"/>
        <v>40904.738194444442</v>
      </c>
      <c r="T286" s="8">
        <f t="shared" si="19"/>
        <v>40929.738194444442</v>
      </c>
    </row>
    <row r="287" spans="1:20" ht="51"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8311</v>
      </c>
      <c r="R287" t="s">
        <v>8316</v>
      </c>
      <c r="S287" s="8">
        <f t="shared" si="18"/>
        <v>41506.756111111114</v>
      </c>
      <c r="T287" s="8">
        <f t="shared" si="19"/>
        <v>41536.756111111114</v>
      </c>
    </row>
    <row r="288" spans="1:20" ht="51"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8311</v>
      </c>
      <c r="R288" t="s">
        <v>8316</v>
      </c>
      <c r="S288" s="8">
        <f t="shared" si="18"/>
        <v>41313.816249999996</v>
      </c>
      <c r="T288" s="8">
        <f t="shared" si="19"/>
        <v>41358.774583333332</v>
      </c>
    </row>
    <row r="289" spans="1:20" ht="34"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7">
        <f t="shared" si="17"/>
        <v>91.189655172413794</v>
      </c>
      <c r="Q289" t="s">
        <v>8311</v>
      </c>
      <c r="R289" t="s">
        <v>8316</v>
      </c>
      <c r="S289" s="8">
        <f t="shared" si="18"/>
        <v>41184.277986111112</v>
      </c>
      <c r="T289" s="8">
        <f t="shared" si="19"/>
        <v>41215.166666666664</v>
      </c>
    </row>
    <row r="290" spans="1:20" ht="68"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8311</v>
      </c>
      <c r="R290" t="s">
        <v>8316</v>
      </c>
      <c r="S290" s="8">
        <f t="shared" si="18"/>
        <v>41051.168900462959</v>
      </c>
      <c r="T290" s="8">
        <f t="shared" si="19"/>
        <v>41086.168900462959</v>
      </c>
    </row>
    <row r="291" spans="1:20" ht="51"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7">
        <f t="shared" si="17"/>
        <v>67.771551724137936</v>
      </c>
      <c r="Q291" t="s">
        <v>8311</v>
      </c>
      <c r="R291" t="s">
        <v>8316</v>
      </c>
      <c r="S291" s="8">
        <f t="shared" si="18"/>
        <v>41550.456412037034</v>
      </c>
      <c r="T291" s="8">
        <f t="shared" si="19"/>
        <v>41580.456412037034</v>
      </c>
    </row>
    <row r="292" spans="1:20" ht="51"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8311</v>
      </c>
      <c r="R292" t="s">
        <v>8316</v>
      </c>
      <c r="S292" s="8">
        <f t="shared" si="18"/>
        <v>40526.36917824074</v>
      </c>
      <c r="T292" s="8">
        <f t="shared" si="19"/>
        <v>40576.332638888889</v>
      </c>
    </row>
    <row r="293" spans="1:20" ht="51"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7">
        <f t="shared" si="17"/>
        <v>46.8828125</v>
      </c>
      <c r="Q293" t="s">
        <v>8311</v>
      </c>
      <c r="R293" t="s">
        <v>8316</v>
      </c>
      <c r="S293" s="8">
        <f t="shared" si="18"/>
        <v>41376.769050925926</v>
      </c>
      <c r="T293" s="8">
        <f t="shared" si="19"/>
        <v>41395.000694444447</v>
      </c>
    </row>
    <row r="294" spans="1:20" ht="68"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8311</v>
      </c>
      <c r="R294" t="s">
        <v>8316</v>
      </c>
      <c r="S294" s="8">
        <f t="shared" si="18"/>
        <v>40812.803229166668</v>
      </c>
      <c r="T294" s="8">
        <f t="shared" si="19"/>
        <v>40845.165972222225</v>
      </c>
    </row>
    <row r="295" spans="1:20" ht="51"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7">
        <f t="shared" si="17"/>
        <v>201.22137404580153</v>
      </c>
      <c r="Q295" t="s">
        <v>8311</v>
      </c>
      <c r="R295" t="s">
        <v>8316</v>
      </c>
      <c r="S295" s="8">
        <f t="shared" si="18"/>
        <v>41719.667986111112</v>
      </c>
      <c r="T295" s="8">
        <f t="shared" si="19"/>
        <v>41749.667986111112</v>
      </c>
    </row>
    <row r="296" spans="1:20" ht="85"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7">
        <f t="shared" si="17"/>
        <v>100</v>
      </c>
      <c r="Q296" t="s">
        <v>8311</v>
      </c>
      <c r="R296" t="s">
        <v>8316</v>
      </c>
      <c r="S296" s="8">
        <f t="shared" si="18"/>
        <v>40343.084421296298</v>
      </c>
      <c r="T296" s="8">
        <f t="shared" si="19"/>
        <v>40378.666666666664</v>
      </c>
    </row>
    <row r="297" spans="1:20" ht="51"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8311</v>
      </c>
      <c r="R297" t="s">
        <v>8316</v>
      </c>
      <c r="S297" s="8">
        <f t="shared" si="18"/>
        <v>41519.004733796297</v>
      </c>
      <c r="T297" s="8">
        <f t="shared" si="19"/>
        <v>41579</v>
      </c>
    </row>
    <row r="298" spans="1:20" ht="51"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7">
        <f t="shared" si="17"/>
        <v>230.08953488372092</v>
      </c>
      <c r="Q298" t="s">
        <v>8311</v>
      </c>
      <c r="R298" t="s">
        <v>8316</v>
      </c>
      <c r="S298" s="8">
        <f t="shared" si="18"/>
        <v>41134.475497685184</v>
      </c>
      <c r="T298" s="8">
        <f t="shared" si="19"/>
        <v>41159.475497685184</v>
      </c>
    </row>
    <row r="299" spans="1:20" ht="51"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8311</v>
      </c>
      <c r="R299" t="s">
        <v>8316</v>
      </c>
      <c r="S299" s="8">
        <f t="shared" si="18"/>
        <v>42089.72802083334</v>
      </c>
      <c r="T299" s="8">
        <f t="shared" si="19"/>
        <v>42125.165972222225</v>
      </c>
    </row>
    <row r="300" spans="1:20" ht="34"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7">
        <f t="shared" si="17"/>
        <v>56.344351395730705</v>
      </c>
      <c r="Q300" t="s">
        <v>8311</v>
      </c>
      <c r="R300" t="s">
        <v>8316</v>
      </c>
      <c r="S300" s="8">
        <f t="shared" si="18"/>
        <v>41709.463518518518</v>
      </c>
      <c r="T300" s="8">
        <f t="shared" si="19"/>
        <v>41768.875</v>
      </c>
    </row>
    <row r="301" spans="1:20" ht="68"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7">
        <f t="shared" si="17"/>
        <v>73.341188524590166</v>
      </c>
      <c r="Q301" t="s">
        <v>8311</v>
      </c>
      <c r="R301" t="s">
        <v>8316</v>
      </c>
      <c r="S301" s="8">
        <f t="shared" si="18"/>
        <v>40469.225231481483</v>
      </c>
      <c r="T301" s="8">
        <f t="shared" si="19"/>
        <v>40499.266898148147</v>
      </c>
    </row>
    <row r="302" spans="1:20" ht="68"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8311</v>
      </c>
      <c r="R302" t="s">
        <v>8316</v>
      </c>
      <c r="S302" s="8">
        <f t="shared" si="18"/>
        <v>40626.959930555553</v>
      </c>
      <c r="T302" s="8">
        <f t="shared" si="19"/>
        <v>40657.959930555553</v>
      </c>
    </row>
    <row r="303" spans="1:20" ht="51"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8311</v>
      </c>
      <c r="R303" t="s">
        <v>8316</v>
      </c>
      <c r="S303" s="8">
        <f t="shared" si="18"/>
        <v>41312.737673611111</v>
      </c>
      <c r="T303" s="8">
        <f t="shared" si="19"/>
        <v>41352.696006944447</v>
      </c>
    </row>
    <row r="304" spans="1:20" ht="68"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7">
        <f t="shared" si="17"/>
        <v>93.018518518518519</v>
      </c>
      <c r="Q304" t="s">
        <v>8311</v>
      </c>
      <c r="R304" t="s">
        <v>8316</v>
      </c>
      <c r="S304" s="8">
        <f t="shared" si="18"/>
        <v>40933.856921296298</v>
      </c>
      <c r="T304" s="8">
        <f t="shared" si="19"/>
        <v>40963.856921296298</v>
      </c>
    </row>
    <row r="305" spans="1:20" ht="51"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8311</v>
      </c>
      <c r="R305" t="s">
        <v>8316</v>
      </c>
      <c r="S305" s="8">
        <f t="shared" si="18"/>
        <v>41032.071134259262</v>
      </c>
      <c r="T305" s="8">
        <f t="shared" si="19"/>
        <v>41062.071134259262</v>
      </c>
    </row>
    <row r="306" spans="1:20" ht="34"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7">
        <f t="shared" si="17"/>
        <v>106.43243243243244</v>
      </c>
      <c r="Q306" t="s">
        <v>8311</v>
      </c>
      <c r="R306" t="s">
        <v>8316</v>
      </c>
      <c r="S306" s="8">
        <f t="shared" si="18"/>
        <v>41114.094872685186</v>
      </c>
      <c r="T306" s="8">
        <f t="shared" si="19"/>
        <v>41153.083333333336</v>
      </c>
    </row>
    <row r="307" spans="1:20" ht="51"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7">
        <f t="shared" si="17"/>
        <v>51.719576719576722</v>
      </c>
      <c r="Q307" t="s">
        <v>8311</v>
      </c>
      <c r="R307" t="s">
        <v>8316</v>
      </c>
      <c r="S307" s="8">
        <f t="shared" si="18"/>
        <v>40948.630196759259</v>
      </c>
      <c r="T307" s="8">
        <f t="shared" si="19"/>
        <v>40978.630196759259</v>
      </c>
    </row>
    <row r="308" spans="1:20" ht="34"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8311</v>
      </c>
      <c r="R308" t="s">
        <v>8316</v>
      </c>
      <c r="S308" s="8">
        <f t="shared" si="18"/>
        <v>41333.837187500001</v>
      </c>
      <c r="T308" s="8">
        <f t="shared" si="19"/>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8311</v>
      </c>
      <c r="R309" t="s">
        <v>8316</v>
      </c>
      <c r="S309" s="8">
        <f t="shared" si="18"/>
        <v>41282.944456018515</v>
      </c>
      <c r="T309" s="8">
        <f t="shared" si="19"/>
        <v>41312.944456018515</v>
      </c>
    </row>
    <row r="310" spans="1:20" ht="51"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8311</v>
      </c>
      <c r="R310" t="s">
        <v>8316</v>
      </c>
      <c r="S310" s="8">
        <f t="shared" si="18"/>
        <v>40567.694560185184</v>
      </c>
      <c r="T310" s="8">
        <f t="shared" si="19"/>
        <v>40612.694560185184</v>
      </c>
    </row>
    <row r="311" spans="1:20" ht="51"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7">
        <f t="shared" si="17"/>
        <v>89.957983193277315</v>
      </c>
      <c r="Q311" t="s">
        <v>8311</v>
      </c>
      <c r="R311" t="s">
        <v>8316</v>
      </c>
      <c r="S311" s="8">
        <f t="shared" si="18"/>
        <v>41134.751550925925</v>
      </c>
      <c r="T311" s="8">
        <f t="shared" si="19"/>
        <v>41155.751550925925</v>
      </c>
    </row>
    <row r="312" spans="1:20" ht="51"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8311</v>
      </c>
      <c r="R312" t="s">
        <v>8316</v>
      </c>
      <c r="S312" s="8">
        <f t="shared" si="18"/>
        <v>40821.183136574073</v>
      </c>
      <c r="T312" s="8">
        <f t="shared" si="19"/>
        <v>40836.083333333336</v>
      </c>
    </row>
    <row r="313" spans="1:20" ht="51"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7">
        <f t="shared" si="17"/>
        <v>138.8022</v>
      </c>
      <c r="Q313" t="s">
        <v>8311</v>
      </c>
      <c r="R313" t="s">
        <v>8316</v>
      </c>
      <c r="S313" s="8">
        <f t="shared" si="18"/>
        <v>40868.219814814816</v>
      </c>
      <c r="T313" s="8">
        <f t="shared" si="19"/>
        <v>40909.332638888889</v>
      </c>
    </row>
    <row r="314" spans="1:20" ht="68"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8311</v>
      </c>
      <c r="R314" t="s">
        <v>8316</v>
      </c>
      <c r="S314" s="8">
        <f t="shared" si="18"/>
        <v>41348.877685185187</v>
      </c>
      <c r="T314" s="8">
        <f t="shared" si="19"/>
        <v>41378.877685185187</v>
      </c>
    </row>
    <row r="315" spans="1:20" ht="68"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8311</v>
      </c>
      <c r="R315" t="s">
        <v>8316</v>
      </c>
      <c r="S315" s="8">
        <f t="shared" si="18"/>
        <v>40357.227939814817</v>
      </c>
      <c r="T315" s="8">
        <f t="shared" si="19"/>
        <v>40401.665972222225</v>
      </c>
    </row>
    <row r="316" spans="1:20" ht="51"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7">
        <f t="shared" si="17"/>
        <v>32.095833333333331</v>
      </c>
      <c r="Q316" t="s">
        <v>8311</v>
      </c>
      <c r="R316" t="s">
        <v>8316</v>
      </c>
      <c r="S316" s="8">
        <f t="shared" si="18"/>
        <v>41304.833194444444</v>
      </c>
      <c r="T316" s="8">
        <f t="shared" si="19"/>
        <v>41334.833194444444</v>
      </c>
    </row>
    <row r="317" spans="1:20" ht="51"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8311</v>
      </c>
      <c r="R317" t="s">
        <v>8316</v>
      </c>
      <c r="S317" s="8">
        <f t="shared" si="18"/>
        <v>41113.77238425926</v>
      </c>
      <c r="T317" s="8">
        <f t="shared" si="19"/>
        <v>41143.77238425926</v>
      </c>
    </row>
    <row r="318" spans="1:20" ht="34"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8311</v>
      </c>
      <c r="R318" t="s">
        <v>8316</v>
      </c>
      <c r="S318" s="8">
        <f t="shared" si="18"/>
        <v>41950.923576388886</v>
      </c>
      <c r="T318" s="8">
        <f t="shared" si="19"/>
        <v>41984.207638888889</v>
      </c>
    </row>
    <row r="319" spans="1:20" ht="51"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8311</v>
      </c>
      <c r="R319" t="s">
        <v>8316</v>
      </c>
      <c r="S319" s="8">
        <f t="shared" si="18"/>
        <v>41589.676886574074</v>
      </c>
      <c r="T319" s="8">
        <f t="shared" si="19"/>
        <v>41619.676886574074</v>
      </c>
    </row>
    <row r="320" spans="1:20" ht="51"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7">
        <f t="shared" si="17"/>
        <v>49.880281690140848</v>
      </c>
      <c r="Q320" t="s">
        <v>8311</v>
      </c>
      <c r="R320" t="s">
        <v>8316</v>
      </c>
      <c r="S320" s="8">
        <f t="shared" si="18"/>
        <v>41330.038784722223</v>
      </c>
      <c r="T320" s="8">
        <f t="shared" si="19"/>
        <v>41359.997118055559</v>
      </c>
    </row>
    <row r="321" spans="1:20" ht="68"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8311</v>
      </c>
      <c r="R321" t="s">
        <v>8316</v>
      </c>
      <c r="S321" s="8">
        <f t="shared" si="18"/>
        <v>40123.83829861111</v>
      </c>
      <c r="T321" s="8">
        <f t="shared" si="19"/>
        <v>40211.332638888889</v>
      </c>
    </row>
    <row r="322" spans="1:20" ht="51"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8311</v>
      </c>
      <c r="R322" t="s">
        <v>8316</v>
      </c>
      <c r="S322" s="8">
        <f t="shared" si="18"/>
        <v>42331.551307870366</v>
      </c>
      <c r="T322" s="8">
        <f t="shared" si="19"/>
        <v>42360.958333333328</v>
      </c>
    </row>
    <row r="323" spans="1:20" ht="51"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7">
        <f t="shared" ref="P323:P386" si="21">E323/L323</f>
        <v>106.62314540059347</v>
      </c>
      <c r="Q323" t="s">
        <v>8311</v>
      </c>
      <c r="R323" t="s">
        <v>8316</v>
      </c>
      <c r="S323" s="8">
        <f t="shared" ref="S323:S386" si="22">(((J323/60)/60)/24)+DATE(1970,1,1)</f>
        <v>42647.446597222224</v>
      </c>
      <c r="T323" s="8">
        <f t="shared" ref="T323:T386" si="23">(((I323/60)/60)/24)+DATE(1970,1,1)</f>
        <v>42682.488263888896</v>
      </c>
    </row>
    <row r="324" spans="1:20" ht="51"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8311</v>
      </c>
      <c r="R324" t="s">
        <v>8316</v>
      </c>
      <c r="S324" s="8">
        <f t="shared" si="22"/>
        <v>42473.57</v>
      </c>
      <c r="T324" s="8">
        <f t="shared" si="23"/>
        <v>42503.57</v>
      </c>
    </row>
    <row r="325" spans="1:20" ht="51"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7">
        <f t="shared" si="21"/>
        <v>114.58620689655173</v>
      </c>
      <c r="Q325" t="s">
        <v>8311</v>
      </c>
      <c r="R325" t="s">
        <v>8316</v>
      </c>
      <c r="S325" s="8">
        <f t="shared" si="22"/>
        <v>42697.32136574074</v>
      </c>
      <c r="T325" s="8">
        <f t="shared" si="23"/>
        <v>42725.332638888889</v>
      </c>
    </row>
    <row r="326" spans="1:20" ht="51"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8311</v>
      </c>
      <c r="R326" t="s">
        <v>8316</v>
      </c>
      <c r="S326" s="8">
        <f t="shared" si="22"/>
        <v>42184.626250000001</v>
      </c>
      <c r="T326" s="8">
        <f t="shared" si="23"/>
        <v>42217.626250000001</v>
      </c>
    </row>
    <row r="327" spans="1:20" ht="51"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8311</v>
      </c>
      <c r="R327" t="s">
        <v>8316</v>
      </c>
      <c r="S327" s="8">
        <f t="shared" si="22"/>
        <v>42689.187881944439</v>
      </c>
      <c r="T327" s="8">
        <f t="shared" si="23"/>
        <v>42724.187881944439</v>
      </c>
    </row>
    <row r="328" spans="1:20" ht="51"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7">
        <f t="shared" si="21"/>
        <v>147.17167680278018</v>
      </c>
      <c r="Q328" t="s">
        <v>8311</v>
      </c>
      <c r="R328" t="s">
        <v>8316</v>
      </c>
      <c r="S328" s="8">
        <f t="shared" si="22"/>
        <v>42775.314884259264</v>
      </c>
      <c r="T328" s="8">
        <f t="shared" si="23"/>
        <v>42808.956250000003</v>
      </c>
    </row>
    <row r="329" spans="1:20" ht="51"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7">
        <f t="shared" si="21"/>
        <v>160.47058823529412</v>
      </c>
      <c r="Q329" t="s">
        <v>8311</v>
      </c>
      <c r="R329" t="s">
        <v>8316</v>
      </c>
      <c r="S329" s="8">
        <f t="shared" si="22"/>
        <v>42058.235289351855</v>
      </c>
      <c r="T329" s="8">
        <f t="shared" si="23"/>
        <v>42085.333333333328</v>
      </c>
    </row>
    <row r="330" spans="1:20" ht="51"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7">
        <f t="shared" si="21"/>
        <v>156.04578313253012</v>
      </c>
      <c r="Q330" t="s">
        <v>8311</v>
      </c>
      <c r="R330" t="s">
        <v>8316</v>
      </c>
      <c r="S330" s="8">
        <f t="shared" si="22"/>
        <v>42278.946620370371</v>
      </c>
      <c r="T330" s="8">
        <f t="shared" si="23"/>
        <v>42309.166666666672</v>
      </c>
    </row>
    <row r="331" spans="1:20" ht="51"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7">
        <f t="shared" si="21"/>
        <v>63.17365269461078</v>
      </c>
      <c r="Q331" t="s">
        <v>8311</v>
      </c>
      <c r="R331" t="s">
        <v>8316</v>
      </c>
      <c r="S331" s="8">
        <f t="shared" si="22"/>
        <v>42291.46674768519</v>
      </c>
      <c r="T331" s="8">
        <f t="shared" si="23"/>
        <v>42315.166666666672</v>
      </c>
    </row>
    <row r="332" spans="1:20" ht="51"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8311</v>
      </c>
      <c r="R332" t="s">
        <v>8316</v>
      </c>
      <c r="S332" s="8">
        <f t="shared" si="22"/>
        <v>41379.515775462962</v>
      </c>
      <c r="T332" s="8">
        <f t="shared" si="23"/>
        <v>41411.165972222225</v>
      </c>
    </row>
    <row r="333" spans="1:20" ht="51"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8311</v>
      </c>
      <c r="R333" t="s">
        <v>8316</v>
      </c>
      <c r="S333" s="8">
        <f t="shared" si="22"/>
        <v>42507.581412037034</v>
      </c>
      <c r="T333" s="8">
        <f t="shared" si="23"/>
        <v>42538.581412037034</v>
      </c>
    </row>
    <row r="334" spans="1:20" ht="51"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8311</v>
      </c>
      <c r="R334" t="s">
        <v>8316</v>
      </c>
      <c r="S334" s="8">
        <f t="shared" si="22"/>
        <v>42263.680289351847</v>
      </c>
      <c r="T334" s="8">
        <f t="shared" si="23"/>
        <v>42305.333333333328</v>
      </c>
    </row>
    <row r="335" spans="1:20" ht="51"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7">
        <f t="shared" si="21"/>
        <v>188.31203007518798</v>
      </c>
      <c r="Q335" t="s">
        <v>8311</v>
      </c>
      <c r="R335" t="s">
        <v>8316</v>
      </c>
      <c r="S335" s="8">
        <f t="shared" si="22"/>
        <v>42437.636469907404</v>
      </c>
      <c r="T335" s="8">
        <f t="shared" si="23"/>
        <v>42467.59480324074</v>
      </c>
    </row>
    <row r="336" spans="1:20" ht="68"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8311</v>
      </c>
      <c r="R336" t="s">
        <v>8316</v>
      </c>
      <c r="S336" s="8">
        <f t="shared" si="22"/>
        <v>42101.682372685187</v>
      </c>
      <c r="T336" s="8">
        <f t="shared" si="23"/>
        <v>42139.791666666672</v>
      </c>
    </row>
    <row r="337" spans="1:20" ht="51"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8311</v>
      </c>
      <c r="R337" t="s">
        <v>8316</v>
      </c>
      <c r="S337" s="8">
        <f t="shared" si="22"/>
        <v>42101.737442129626</v>
      </c>
      <c r="T337" s="8">
        <f t="shared" si="23"/>
        <v>42132.916666666672</v>
      </c>
    </row>
    <row r="338" spans="1:20" ht="51"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7">
        <f t="shared" si="21"/>
        <v>59.249046653144013</v>
      </c>
      <c r="Q338" t="s">
        <v>8311</v>
      </c>
      <c r="R338" t="s">
        <v>8316</v>
      </c>
      <c r="S338" s="8">
        <f t="shared" si="22"/>
        <v>42291.596273148149</v>
      </c>
      <c r="T338" s="8">
        <f t="shared" si="23"/>
        <v>42321.637939814813</v>
      </c>
    </row>
    <row r="339" spans="1:20" ht="51"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8311</v>
      </c>
      <c r="R339" t="s">
        <v>8316</v>
      </c>
      <c r="S339" s="8">
        <f t="shared" si="22"/>
        <v>42047.128564814819</v>
      </c>
      <c r="T339" s="8">
        <f t="shared" si="23"/>
        <v>42077.086898148147</v>
      </c>
    </row>
    <row r="340" spans="1:20" ht="51"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7">
        <f t="shared" si="21"/>
        <v>70.000169491525426</v>
      </c>
      <c r="Q340" t="s">
        <v>8311</v>
      </c>
      <c r="R340" t="s">
        <v>8316</v>
      </c>
      <c r="S340" s="8">
        <f t="shared" si="22"/>
        <v>42559.755671296298</v>
      </c>
      <c r="T340" s="8">
        <f t="shared" si="23"/>
        <v>42616.041666666672</v>
      </c>
    </row>
    <row r="341" spans="1:20" ht="51"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8311</v>
      </c>
      <c r="R341" t="s">
        <v>8316</v>
      </c>
      <c r="S341" s="8">
        <f t="shared" si="22"/>
        <v>42093.760046296295</v>
      </c>
      <c r="T341" s="8">
        <f t="shared" si="23"/>
        <v>42123.760046296295</v>
      </c>
    </row>
    <row r="342" spans="1:20" ht="51"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8311</v>
      </c>
      <c r="R342" t="s">
        <v>8316</v>
      </c>
      <c r="S342" s="8">
        <f t="shared" si="22"/>
        <v>42772.669062500005</v>
      </c>
      <c r="T342" s="8">
        <f t="shared" si="23"/>
        <v>42802.875</v>
      </c>
    </row>
    <row r="343" spans="1:20" ht="51"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8311</v>
      </c>
      <c r="R343" t="s">
        <v>8316</v>
      </c>
      <c r="S343" s="8">
        <f t="shared" si="22"/>
        <v>41894.879606481481</v>
      </c>
      <c r="T343" s="8">
        <f t="shared" si="23"/>
        <v>41913.165972222225</v>
      </c>
    </row>
    <row r="344" spans="1:20" ht="34"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7">
        <f t="shared" si="21"/>
        <v>169.85083076923075</v>
      </c>
      <c r="Q344" t="s">
        <v>8311</v>
      </c>
      <c r="R344" t="s">
        <v>8316</v>
      </c>
      <c r="S344" s="8">
        <f t="shared" si="22"/>
        <v>42459.780844907407</v>
      </c>
      <c r="T344" s="8">
        <f t="shared" si="23"/>
        <v>42489.780844907407</v>
      </c>
    </row>
    <row r="345" spans="1:20" ht="68"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7">
        <f t="shared" si="21"/>
        <v>58.413339694656486</v>
      </c>
      <c r="Q345" t="s">
        <v>8311</v>
      </c>
      <c r="R345" t="s">
        <v>8316</v>
      </c>
      <c r="S345" s="8">
        <f t="shared" si="22"/>
        <v>41926.73778935185</v>
      </c>
      <c r="T345" s="8">
        <f t="shared" si="23"/>
        <v>41957.125</v>
      </c>
    </row>
    <row r="346" spans="1:20" ht="68"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8311</v>
      </c>
      <c r="R346" t="s">
        <v>8316</v>
      </c>
      <c r="S346" s="8">
        <f t="shared" si="22"/>
        <v>42111.970995370371</v>
      </c>
      <c r="T346" s="8">
        <f t="shared" si="23"/>
        <v>42156.097222222219</v>
      </c>
    </row>
    <row r="347" spans="1:20" ht="51"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8311</v>
      </c>
      <c r="R347" t="s">
        <v>8316</v>
      </c>
      <c r="S347" s="8">
        <f t="shared" si="22"/>
        <v>42114.944328703699</v>
      </c>
      <c r="T347" s="8">
        <f t="shared" si="23"/>
        <v>42144.944328703699</v>
      </c>
    </row>
    <row r="348" spans="1:20" ht="51"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7">
        <f t="shared" si="21"/>
        <v>90.579148936170213</v>
      </c>
      <c r="Q348" t="s">
        <v>8311</v>
      </c>
      <c r="R348" t="s">
        <v>8316</v>
      </c>
      <c r="S348" s="8">
        <f t="shared" si="22"/>
        <v>42261.500243055561</v>
      </c>
      <c r="T348" s="8">
        <f t="shared" si="23"/>
        <v>42291.500243055561</v>
      </c>
    </row>
    <row r="349" spans="1:20" ht="51"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8311</v>
      </c>
      <c r="R349" t="s">
        <v>8316</v>
      </c>
      <c r="S349" s="8">
        <f t="shared" si="22"/>
        <v>42292.495474537034</v>
      </c>
      <c r="T349" s="8">
        <f t="shared" si="23"/>
        <v>42322.537141203706</v>
      </c>
    </row>
    <row r="350" spans="1:20" ht="51"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8311</v>
      </c>
      <c r="R350" t="s">
        <v>8316</v>
      </c>
      <c r="S350" s="8">
        <f t="shared" si="22"/>
        <v>42207.58699074074</v>
      </c>
      <c r="T350" s="8">
        <f t="shared" si="23"/>
        <v>42237.58699074074</v>
      </c>
    </row>
    <row r="351" spans="1:20" ht="51"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8311</v>
      </c>
      <c r="R351" t="s">
        <v>8316</v>
      </c>
      <c r="S351" s="8">
        <f t="shared" si="22"/>
        <v>42760.498935185184</v>
      </c>
      <c r="T351" s="8">
        <f t="shared" si="23"/>
        <v>42790.498935185184</v>
      </c>
    </row>
    <row r="352" spans="1:20" ht="51"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7">
        <f t="shared" si="21"/>
        <v>129.81900452488688</v>
      </c>
      <c r="Q352" t="s">
        <v>8311</v>
      </c>
      <c r="R352" t="s">
        <v>8316</v>
      </c>
      <c r="S352" s="8">
        <f t="shared" si="22"/>
        <v>42586.066076388888</v>
      </c>
      <c r="T352" s="8">
        <f t="shared" si="23"/>
        <v>42624.165972222225</v>
      </c>
    </row>
    <row r="353" spans="1:20" ht="68"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8311</v>
      </c>
      <c r="R353" t="s">
        <v>8316</v>
      </c>
      <c r="S353" s="8">
        <f t="shared" si="22"/>
        <v>42427.964745370366</v>
      </c>
      <c r="T353" s="8">
        <f t="shared" si="23"/>
        <v>42467.923078703709</v>
      </c>
    </row>
    <row r="354" spans="1:20" ht="51"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8311</v>
      </c>
      <c r="R354" t="s">
        <v>8316</v>
      </c>
      <c r="S354" s="8">
        <f t="shared" si="22"/>
        <v>41890.167453703703</v>
      </c>
      <c r="T354" s="8">
        <f t="shared" si="23"/>
        <v>41920.167453703703</v>
      </c>
    </row>
    <row r="355" spans="1:20" ht="68"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8311</v>
      </c>
      <c r="R355" t="s">
        <v>8316</v>
      </c>
      <c r="S355" s="8">
        <f t="shared" si="22"/>
        <v>42297.791886574079</v>
      </c>
      <c r="T355" s="8">
        <f t="shared" si="23"/>
        <v>42327.833553240736</v>
      </c>
    </row>
    <row r="356" spans="1:20" ht="68"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8311</v>
      </c>
      <c r="R356" t="s">
        <v>8316</v>
      </c>
      <c r="S356" s="8">
        <f t="shared" si="22"/>
        <v>42438.827789351853</v>
      </c>
      <c r="T356" s="8">
        <f t="shared" si="23"/>
        <v>42468.786122685182</v>
      </c>
    </row>
    <row r="357" spans="1:20" ht="51"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7">
        <f t="shared" si="21"/>
        <v>246.60606060606059</v>
      </c>
      <c r="Q357" t="s">
        <v>8311</v>
      </c>
      <c r="R357" t="s">
        <v>8316</v>
      </c>
      <c r="S357" s="8">
        <f t="shared" si="22"/>
        <v>41943.293912037036</v>
      </c>
      <c r="T357" s="8">
        <f t="shared" si="23"/>
        <v>41974.3355787037</v>
      </c>
    </row>
    <row r="358" spans="1:20" ht="51"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8311</v>
      </c>
      <c r="R358" t="s">
        <v>8316</v>
      </c>
      <c r="S358" s="8">
        <f t="shared" si="22"/>
        <v>42415.803159722222</v>
      </c>
      <c r="T358" s="8">
        <f t="shared" si="23"/>
        <v>42445.761493055557</v>
      </c>
    </row>
    <row r="359" spans="1:20" ht="68"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8311</v>
      </c>
      <c r="R359" t="s">
        <v>8316</v>
      </c>
      <c r="S359" s="8">
        <f t="shared" si="22"/>
        <v>42078.222187499996</v>
      </c>
      <c r="T359" s="8">
        <f t="shared" si="23"/>
        <v>42118.222187499996</v>
      </c>
    </row>
    <row r="360" spans="1:20" ht="51"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7">
        <f t="shared" si="21"/>
        <v>193.04868913857678</v>
      </c>
      <c r="Q360" t="s">
        <v>8311</v>
      </c>
      <c r="R360" t="s">
        <v>8316</v>
      </c>
      <c r="S360" s="8">
        <f t="shared" si="22"/>
        <v>42507.860196759255</v>
      </c>
      <c r="T360" s="8">
        <f t="shared" si="23"/>
        <v>42536.625</v>
      </c>
    </row>
    <row r="361" spans="1:20" ht="51"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8311</v>
      </c>
      <c r="R361" t="s">
        <v>8316</v>
      </c>
      <c r="S361" s="8">
        <f t="shared" si="22"/>
        <v>41935.070486111108</v>
      </c>
      <c r="T361" s="8">
        <f t="shared" si="23"/>
        <v>41957.216666666667</v>
      </c>
    </row>
    <row r="362" spans="1:20" ht="51"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7">
        <f t="shared" si="21"/>
        <v>139.82758620689654</v>
      </c>
      <c r="Q362" t="s">
        <v>8311</v>
      </c>
      <c r="R362" t="s">
        <v>8316</v>
      </c>
      <c r="S362" s="8">
        <f t="shared" si="22"/>
        <v>42163.897916666669</v>
      </c>
      <c r="T362" s="8">
        <f t="shared" si="23"/>
        <v>42208.132638888885</v>
      </c>
    </row>
    <row r="363" spans="1:20" ht="51"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8311</v>
      </c>
      <c r="R363" t="s">
        <v>8316</v>
      </c>
      <c r="S363" s="8">
        <f t="shared" si="22"/>
        <v>41936.001226851848</v>
      </c>
      <c r="T363" s="8">
        <f t="shared" si="23"/>
        <v>41966.042893518519</v>
      </c>
    </row>
    <row r="364" spans="1:20" ht="68"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7">
        <f t="shared" si="21"/>
        <v>139.53488372093022</v>
      </c>
      <c r="Q364" t="s">
        <v>8311</v>
      </c>
      <c r="R364" t="s">
        <v>8316</v>
      </c>
      <c r="S364" s="8">
        <f t="shared" si="22"/>
        <v>41837.210543981484</v>
      </c>
      <c r="T364" s="8">
        <f t="shared" si="23"/>
        <v>41859</v>
      </c>
    </row>
    <row r="365" spans="1:20" ht="68"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8311</v>
      </c>
      <c r="R365" t="s">
        <v>8316</v>
      </c>
      <c r="S365" s="8">
        <f t="shared" si="22"/>
        <v>40255.744629629626</v>
      </c>
      <c r="T365" s="8">
        <f t="shared" si="23"/>
        <v>40300.806944444441</v>
      </c>
    </row>
    <row r="366" spans="1:20" ht="51"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7">
        <f t="shared" si="21"/>
        <v>68.24159292035398</v>
      </c>
      <c r="Q366" t="s">
        <v>8311</v>
      </c>
      <c r="R366" t="s">
        <v>8316</v>
      </c>
      <c r="S366" s="8">
        <f t="shared" si="22"/>
        <v>41780.859629629631</v>
      </c>
      <c r="T366" s="8">
        <f t="shared" si="23"/>
        <v>41811.165972222225</v>
      </c>
    </row>
    <row r="367" spans="1:20" ht="51"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8311</v>
      </c>
      <c r="R367" t="s">
        <v>8316</v>
      </c>
      <c r="S367" s="8">
        <f t="shared" si="22"/>
        <v>41668.606469907405</v>
      </c>
      <c r="T367" s="8">
        <f t="shared" si="23"/>
        <v>41698.606469907405</v>
      </c>
    </row>
    <row r="368" spans="1:20" ht="51"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7">
        <f t="shared" si="21"/>
        <v>287.31343283582089</v>
      </c>
      <c r="Q368" t="s">
        <v>8311</v>
      </c>
      <c r="R368" t="s">
        <v>8316</v>
      </c>
      <c r="S368" s="8">
        <f t="shared" si="22"/>
        <v>41019.793032407404</v>
      </c>
      <c r="T368" s="8">
        <f t="shared" si="23"/>
        <v>41049.793032407404</v>
      </c>
    </row>
    <row r="369" spans="1:20" ht="51"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8311</v>
      </c>
      <c r="R369" t="s">
        <v>8316</v>
      </c>
      <c r="S369" s="8">
        <f t="shared" si="22"/>
        <v>41355.577291666668</v>
      </c>
      <c r="T369" s="8">
        <f t="shared" si="23"/>
        <v>41395.207638888889</v>
      </c>
    </row>
    <row r="370" spans="1:20" ht="51"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7">
        <f t="shared" si="21"/>
        <v>81.84905660377359</v>
      </c>
      <c r="Q370" t="s">
        <v>8311</v>
      </c>
      <c r="R370" t="s">
        <v>8316</v>
      </c>
      <c r="S370" s="8">
        <f t="shared" si="22"/>
        <v>42043.605578703704</v>
      </c>
      <c r="T370" s="8">
        <f t="shared" si="23"/>
        <v>42078.563912037032</v>
      </c>
    </row>
    <row r="371" spans="1:20" ht="51"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8311</v>
      </c>
      <c r="R371" t="s">
        <v>8316</v>
      </c>
      <c r="S371" s="8">
        <f t="shared" si="22"/>
        <v>40893.551724537036</v>
      </c>
      <c r="T371" s="8">
        <f t="shared" si="23"/>
        <v>40923.551724537036</v>
      </c>
    </row>
    <row r="372" spans="1:20" ht="51"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8311</v>
      </c>
      <c r="R372" t="s">
        <v>8316</v>
      </c>
      <c r="S372" s="8">
        <f t="shared" si="22"/>
        <v>42711.795138888891</v>
      </c>
      <c r="T372" s="8">
        <f t="shared" si="23"/>
        <v>42741.795138888891</v>
      </c>
    </row>
    <row r="373" spans="1:20" ht="51"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8311</v>
      </c>
      <c r="R373" t="s">
        <v>8316</v>
      </c>
      <c r="S373" s="8">
        <f t="shared" si="22"/>
        <v>41261.767812500002</v>
      </c>
      <c r="T373" s="8">
        <f t="shared" si="23"/>
        <v>41306.767812500002</v>
      </c>
    </row>
    <row r="374" spans="1:20" ht="34"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8311</v>
      </c>
      <c r="R374" t="s">
        <v>8316</v>
      </c>
      <c r="S374" s="8">
        <f t="shared" si="22"/>
        <v>42425.576898148152</v>
      </c>
      <c r="T374" s="8">
        <f t="shared" si="23"/>
        <v>42465.666666666672</v>
      </c>
    </row>
    <row r="375" spans="1:20" ht="51"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8311</v>
      </c>
      <c r="R375" t="s">
        <v>8316</v>
      </c>
      <c r="S375" s="8">
        <f t="shared" si="22"/>
        <v>41078.91201388889</v>
      </c>
      <c r="T375" s="8">
        <f t="shared" si="23"/>
        <v>41108.91201388889</v>
      </c>
    </row>
    <row r="376" spans="1:20" ht="51"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8311</v>
      </c>
      <c r="R376" t="s">
        <v>8316</v>
      </c>
      <c r="S376" s="8">
        <f t="shared" si="22"/>
        <v>40757.889247685183</v>
      </c>
      <c r="T376" s="8">
        <f t="shared" si="23"/>
        <v>40802.889247685183</v>
      </c>
    </row>
    <row r="377" spans="1:20" ht="51"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7">
        <f t="shared" si="21"/>
        <v>42.857142857142854</v>
      </c>
      <c r="Q377" t="s">
        <v>8311</v>
      </c>
      <c r="R377" t="s">
        <v>8316</v>
      </c>
      <c r="S377" s="8">
        <f t="shared" si="22"/>
        <v>41657.985081018516</v>
      </c>
      <c r="T377" s="8">
        <f t="shared" si="23"/>
        <v>41699.720833333333</v>
      </c>
    </row>
    <row r="378" spans="1:20" ht="68"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7">
        <f t="shared" si="21"/>
        <v>54.083333333333336</v>
      </c>
      <c r="Q378" t="s">
        <v>8311</v>
      </c>
      <c r="R378" t="s">
        <v>8316</v>
      </c>
      <c r="S378" s="8">
        <f t="shared" si="22"/>
        <v>42576.452731481477</v>
      </c>
      <c r="T378" s="8">
        <f t="shared" si="23"/>
        <v>42607.452731481477</v>
      </c>
    </row>
    <row r="379" spans="1:20" ht="51"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8311</v>
      </c>
      <c r="R379" t="s">
        <v>8316</v>
      </c>
      <c r="S379" s="8">
        <f t="shared" si="22"/>
        <v>42292.250787037032</v>
      </c>
      <c r="T379" s="8">
        <f t="shared" si="23"/>
        <v>42322.292361111111</v>
      </c>
    </row>
    <row r="380" spans="1:20" ht="68"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7">
        <f t="shared" si="21"/>
        <v>40.397590361445786</v>
      </c>
      <c r="Q380" t="s">
        <v>8311</v>
      </c>
      <c r="R380" t="s">
        <v>8316</v>
      </c>
      <c r="S380" s="8">
        <f t="shared" si="22"/>
        <v>42370.571851851855</v>
      </c>
      <c r="T380" s="8">
        <f t="shared" si="23"/>
        <v>42394.994444444441</v>
      </c>
    </row>
    <row r="381" spans="1:20" ht="51"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8311</v>
      </c>
      <c r="R381" t="s">
        <v>8316</v>
      </c>
      <c r="S381" s="8">
        <f t="shared" si="22"/>
        <v>40987.688333333332</v>
      </c>
      <c r="T381" s="8">
        <f t="shared" si="23"/>
        <v>41032.688333333332</v>
      </c>
    </row>
    <row r="382" spans="1:20" ht="68"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8311</v>
      </c>
      <c r="R382" t="s">
        <v>8316</v>
      </c>
      <c r="S382" s="8">
        <f t="shared" si="22"/>
        <v>42367.719814814816</v>
      </c>
      <c r="T382" s="8">
        <f t="shared" si="23"/>
        <v>42392.719814814816</v>
      </c>
    </row>
    <row r="383" spans="1:20" ht="51"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8311</v>
      </c>
      <c r="R383" t="s">
        <v>8316</v>
      </c>
      <c r="S383" s="8">
        <f t="shared" si="22"/>
        <v>41085.698113425926</v>
      </c>
      <c r="T383" s="8">
        <f t="shared" si="23"/>
        <v>41120.208333333336</v>
      </c>
    </row>
    <row r="384" spans="1:20" ht="68"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8311</v>
      </c>
      <c r="R384" t="s">
        <v>8316</v>
      </c>
      <c r="S384" s="8">
        <f t="shared" si="22"/>
        <v>41144.709490740745</v>
      </c>
      <c r="T384" s="8">
        <f t="shared" si="23"/>
        <v>41158.709490740745</v>
      </c>
    </row>
    <row r="385" spans="1:20" ht="51"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7">
        <f t="shared" si="21"/>
        <v>43.020833333333336</v>
      </c>
      <c r="Q385" t="s">
        <v>8311</v>
      </c>
      <c r="R385" t="s">
        <v>8316</v>
      </c>
      <c r="S385" s="8">
        <f t="shared" si="22"/>
        <v>41755.117581018516</v>
      </c>
      <c r="T385" s="8">
        <f t="shared" si="23"/>
        <v>41778.117581018516</v>
      </c>
    </row>
    <row r="386" spans="1:20" ht="51"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7">
        <f t="shared" si="21"/>
        <v>58.540469973890339</v>
      </c>
      <c r="Q386" t="s">
        <v>8311</v>
      </c>
      <c r="R386" t="s">
        <v>8316</v>
      </c>
      <c r="S386" s="8">
        <f t="shared" si="22"/>
        <v>41980.781793981485</v>
      </c>
      <c r="T386" s="8">
        <f t="shared" si="23"/>
        <v>42010.781793981485</v>
      </c>
    </row>
    <row r="387" spans="1:20" ht="51"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7">
        <f t="shared" ref="P387:P450" si="25">E387/L387</f>
        <v>111.79535864978902</v>
      </c>
      <c r="Q387" t="s">
        <v>8311</v>
      </c>
      <c r="R387" t="s">
        <v>8316</v>
      </c>
      <c r="S387" s="8">
        <f t="shared" ref="S387:S450" si="26">(((J387/60)/60)/24)+DATE(1970,1,1)</f>
        <v>41934.584502314814</v>
      </c>
      <c r="T387" s="8">
        <f t="shared" ref="T387:T450" si="27">(((I387/60)/60)/24)+DATE(1970,1,1)</f>
        <v>41964.626168981486</v>
      </c>
    </row>
    <row r="388" spans="1:20" ht="51"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8311</v>
      </c>
      <c r="R388" t="s">
        <v>8316</v>
      </c>
      <c r="S388" s="8">
        <f t="shared" si="26"/>
        <v>42211.951284722221</v>
      </c>
      <c r="T388" s="8">
        <f t="shared" si="27"/>
        <v>42226.951284722221</v>
      </c>
    </row>
    <row r="389" spans="1:20" ht="68"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8311</v>
      </c>
      <c r="R389" t="s">
        <v>8316</v>
      </c>
      <c r="S389" s="8">
        <f t="shared" si="26"/>
        <v>42200.67659722222</v>
      </c>
      <c r="T389" s="8">
        <f t="shared" si="27"/>
        <v>42231.25</v>
      </c>
    </row>
    <row r="390" spans="1:20" ht="51"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8311</v>
      </c>
      <c r="R390" t="s">
        <v>8316</v>
      </c>
      <c r="S390" s="8">
        <f t="shared" si="26"/>
        <v>42549.076157407413</v>
      </c>
      <c r="T390" s="8">
        <f t="shared" si="27"/>
        <v>42579.076157407413</v>
      </c>
    </row>
    <row r="391" spans="1:20" ht="68"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7">
        <f t="shared" si="25"/>
        <v>81.75107284768211</v>
      </c>
      <c r="Q391" t="s">
        <v>8311</v>
      </c>
      <c r="R391" t="s">
        <v>8316</v>
      </c>
      <c r="S391" s="8">
        <f t="shared" si="26"/>
        <v>41674.063078703701</v>
      </c>
      <c r="T391" s="8">
        <f t="shared" si="27"/>
        <v>41705.957638888889</v>
      </c>
    </row>
    <row r="392" spans="1:20" ht="51"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7">
        <f t="shared" si="25"/>
        <v>71.428571428571431</v>
      </c>
      <c r="Q392" t="s">
        <v>8311</v>
      </c>
      <c r="R392" t="s">
        <v>8316</v>
      </c>
      <c r="S392" s="8">
        <f t="shared" si="26"/>
        <v>42112.036712962959</v>
      </c>
      <c r="T392" s="8">
        <f t="shared" si="27"/>
        <v>42132.036712962959</v>
      </c>
    </row>
    <row r="393" spans="1:20" ht="51"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8311</v>
      </c>
      <c r="R393" t="s">
        <v>8316</v>
      </c>
      <c r="S393" s="8">
        <f t="shared" si="26"/>
        <v>40865.042256944449</v>
      </c>
      <c r="T393" s="8">
        <f t="shared" si="27"/>
        <v>40895.040972222225</v>
      </c>
    </row>
    <row r="394" spans="1:20" ht="51"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8311</v>
      </c>
      <c r="R394" t="s">
        <v>8316</v>
      </c>
      <c r="S394" s="8">
        <f t="shared" si="26"/>
        <v>40763.717256944445</v>
      </c>
      <c r="T394" s="8">
        <f t="shared" si="27"/>
        <v>40794.125</v>
      </c>
    </row>
    <row r="395" spans="1:20" ht="51"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8311</v>
      </c>
      <c r="R395" t="s">
        <v>8316</v>
      </c>
      <c r="S395" s="8">
        <f t="shared" si="26"/>
        <v>41526.708935185183</v>
      </c>
      <c r="T395" s="8">
        <f t="shared" si="27"/>
        <v>41557.708935185183</v>
      </c>
    </row>
    <row r="396" spans="1:20" ht="51"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8311</v>
      </c>
      <c r="R396" t="s">
        <v>8316</v>
      </c>
      <c r="S396" s="8">
        <f t="shared" si="26"/>
        <v>42417.818078703705</v>
      </c>
      <c r="T396" s="8">
        <f t="shared" si="27"/>
        <v>42477.776412037041</v>
      </c>
    </row>
    <row r="397" spans="1:20" ht="51"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8311</v>
      </c>
      <c r="R397" t="s">
        <v>8316</v>
      </c>
      <c r="S397" s="8">
        <f t="shared" si="26"/>
        <v>40990.909259259257</v>
      </c>
      <c r="T397" s="8">
        <f t="shared" si="27"/>
        <v>41026.897222222222</v>
      </c>
    </row>
    <row r="398" spans="1:20" ht="51"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8311</v>
      </c>
      <c r="R398" t="s">
        <v>8316</v>
      </c>
      <c r="S398" s="8">
        <f t="shared" si="26"/>
        <v>41082.564884259256</v>
      </c>
      <c r="T398" s="8">
        <f t="shared" si="27"/>
        <v>41097.564884259256</v>
      </c>
    </row>
    <row r="399" spans="1:20" ht="68"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8311</v>
      </c>
      <c r="R399" t="s">
        <v>8316</v>
      </c>
      <c r="S399" s="8">
        <f t="shared" si="26"/>
        <v>40379.776435185187</v>
      </c>
      <c r="T399" s="8">
        <f t="shared" si="27"/>
        <v>40422.155555555553</v>
      </c>
    </row>
    <row r="400" spans="1:20" ht="51"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7">
        <f t="shared" si="25"/>
        <v>140.1044776119403</v>
      </c>
      <c r="Q400" t="s">
        <v>8311</v>
      </c>
      <c r="R400" t="s">
        <v>8316</v>
      </c>
      <c r="S400" s="8">
        <f t="shared" si="26"/>
        <v>42078.793124999997</v>
      </c>
      <c r="T400" s="8">
        <f t="shared" si="27"/>
        <v>42123.793124999997</v>
      </c>
    </row>
    <row r="401" spans="1:20" ht="68"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8311</v>
      </c>
      <c r="R401" t="s">
        <v>8316</v>
      </c>
      <c r="S401" s="8">
        <f t="shared" si="26"/>
        <v>42687.875775462962</v>
      </c>
      <c r="T401" s="8">
        <f t="shared" si="27"/>
        <v>42718.5</v>
      </c>
    </row>
    <row r="402" spans="1:20" ht="51"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8311</v>
      </c>
      <c r="R402" t="s">
        <v>8316</v>
      </c>
      <c r="S402" s="8">
        <f t="shared" si="26"/>
        <v>41745.635960648149</v>
      </c>
      <c r="T402" s="8">
        <f t="shared" si="27"/>
        <v>41776.145833333336</v>
      </c>
    </row>
    <row r="403" spans="1:20" ht="51"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7">
        <f t="shared" si="25"/>
        <v>711.04109589041093</v>
      </c>
      <c r="Q403" t="s">
        <v>8311</v>
      </c>
      <c r="R403" t="s">
        <v>8316</v>
      </c>
      <c r="S403" s="8">
        <f t="shared" si="26"/>
        <v>40732.842245370368</v>
      </c>
      <c r="T403" s="8">
        <f t="shared" si="27"/>
        <v>40762.842245370368</v>
      </c>
    </row>
    <row r="404" spans="1:20" ht="51"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7">
        <f t="shared" si="25"/>
        <v>65.883720930232556</v>
      </c>
      <c r="Q404" t="s">
        <v>8311</v>
      </c>
      <c r="R404" t="s">
        <v>8316</v>
      </c>
      <c r="S404" s="8">
        <f t="shared" si="26"/>
        <v>42292.539548611108</v>
      </c>
      <c r="T404" s="8">
        <f t="shared" si="27"/>
        <v>42313.58121527778</v>
      </c>
    </row>
    <row r="405" spans="1:20" ht="51"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7">
        <f t="shared" si="25"/>
        <v>75.185714285714283</v>
      </c>
      <c r="Q405" t="s">
        <v>8311</v>
      </c>
      <c r="R405" t="s">
        <v>8316</v>
      </c>
      <c r="S405" s="8">
        <f t="shared" si="26"/>
        <v>40718.310659722221</v>
      </c>
      <c r="T405" s="8">
        <f t="shared" si="27"/>
        <v>40765.297222222223</v>
      </c>
    </row>
    <row r="406" spans="1:20" ht="51"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8311</v>
      </c>
      <c r="R406" t="s">
        <v>8316</v>
      </c>
      <c r="S406" s="8">
        <f t="shared" si="26"/>
        <v>41646.628032407411</v>
      </c>
      <c r="T406" s="8">
        <f t="shared" si="27"/>
        <v>41675.961111111108</v>
      </c>
    </row>
    <row r="407" spans="1:20" ht="34"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7">
        <f t="shared" si="25"/>
        <v>55.2</v>
      </c>
      <c r="Q407" t="s">
        <v>8311</v>
      </c>
      <c r="R407" t="s">
        <v>8316</v>
      </c>
      <c r="S407" s="8">
        <f t="shared" si="26"/>
        <v>41674.08494212963</v>
      </c>
      <c r="T407" s="8">
        <f t="shared" si="27"/>
        <v>41704.08494212963</v>
      </c>
    </row>
    <row r="408" spans="1:20" ht="51"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7">
        <f t="shared" si="25"/>
        <v>86.163714285714292</v>
      </c>
      <c r="Q408" t="s">
        <v>8311</v>
      </c>
      <c r="R408" t="s">
        <v>8316</v>
      </c>
      <c r="S408" s="8">
        <f t="shared" si="26"/>
        <v>40638.162465277775</v>
      </c>
      <c r="T408" s="8">
        <f t="shared" si="27"/>
        <v>40672.249305555553</v>
      </c>
    </row>
    <row r="409" spans="1:20" ht="51"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8311</v>
      </c>
      <c r="R409" t="s">
        <v>8316</v>
      </c>
      <c r="S409" s="8">
        <f t="shared" si="26"/>
        <v>40806.870949074073</v>
      </c>
      <c r="T409" s="8">
        <f t="shared" si="27"/>
        <v>40866.912615740745</v>
      </c>
    </row>
    <row r="410" spans="1:20" ht="51"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8311</v>
      </c>
      <c r="R410" t="s">
        <v>8316</v>
      </c>
      <c r="S410" s="8">
        <f t="shared" si="26"/>
        <v>41543.735995370371</v>
      </c>
      <c r="T410" s="8">
        <f t="shared" si="27"/>
        <v>41583.777662037035</v>
      </c>
    </row>
    <row r="411" spans="1:20" ht="51"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8311</v>
      </c>
      <c r="R411" t="s">
        <v>8316</v>
      </c>
      <c r="S411" s="8">
        <f t="shared" si="26"/>
        <v>42543.862777777773</v>
      </c>
      <c r="T411" s="8">
        <f t="shared" si="27"/>
        <v>42573.862777777773</v>
      </c>
    </row>
    <row r="412" spans="1:20" ht="51"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7">
        <f t="shared" si="25"/>
        <v>183.28571428571428</v>
      </c>
      <c r="Q412" t="s">
        <v>8311</v>
      </c>
      <c r="R412" t="s">
        <v>8316</v>
      </c>
      <c r="S412" s="8">
        <f t="shared" si="26"/>
        <v>42113.981446759266</v>
      </c>
      <c r="T412" s="8">
        <f t="shared" si="27"/>
        <v>42173.981446759266</v>
      </c>
    </row>
    <row r="413" spans="1:20" ht="51"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8311</v>
      </c>
      <c r="R413" t="s">
        <v>8316</v>
      </c>
      <c r="S413" s="8">
        <f t="shared" si="26"/>
        <v>41598.17597222222</v>
      </c>
      <c r="T413" s="8">
        <f t="shared" si="27"/>
        <v>41630.208333333336</v>
      </c>
    </row>
    <row r="414" spans="1:20" ht="68"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8311</v>
      </c>
      <c r="R414" t="s">
        <v>8316</v>
      </c>
      <c r="S414" s="8">
        <f t="shared" si="26"/>
        <v>41099.742800925924</v>
      </c>
      <c r="T414" s="8">
        <f t="shared" si="27"/>
        <v>41115.742800925924</v>
      </c>
    </row>
    <row r="415" spans="1:20" ht="51"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7">
        <f t="shared" si="25"/>
        <v>78.660818713450297</v>
      </c>
      <c r="Q415" t="s">
        <v>8311</v>
      </c>
      <c r="R415" t="s">
        <v>8316</v>
      </c>
      <c r="S415" s="8">
        <f t="shared" si="26"/>
        <v>41079.877442129626</v>
      </c>
      <c r="T415" s="8">
        <f t="shared" si="27"/>
        <v>41109.877442129626</v>
      </c>
    </row>
    <row r="416" spans="1:20" ht="51"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8311</v>
      </c>
      <c r="R416" t="s">
        <v>8316</v>
      </c>
      <c r="S416" s="8">
        <f t="shared" si="26"/>
        <v>41529.063252314816</v>
      </c>
      <c r="T416" s="8">
        <f t="shared" si="27"/>
        <v>41559.063252314816</v>
      </c>
    </row>
    <row r="417" spans="1:20" ht="68"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7">
        <f t="shared" si="25"/>
        <v>68.09809523809524</v>
      </c>
      <c r="Q417" t="s">
        <v>8311</v>
      </c>
      <c r="R417" t="s">
        <v>8316</v>
      </c>
      <c r="S417" s="8">
        <f t="shared" si="26"/>
        <v>41904.851875</v>
      </c>
      <c r="T417" s="8">
        <f t="shared" si="27"/>
        <v>41929.5</v>
      </c>
    </row>
    <row r="418" spans="1:20" ht="51"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7">
        <f t="shared" si="25"/>
        <v>48.086800000000004</v>
      </c>
      <c r="Q418" t="s">
        <v>8311</v>
      </c>
      <c r="R418" t="s">
        <v>8316</v>
      </c>
      <c r="S418" s="8">
        <f t="shared" si="26"/>
        <v>41648.396192129629</v>
      </c>
      <c r="T418" s="8">
        <f t="shared" si="27"/>
        <v>41678.396192129629</v>
      </c>
    </row>
    <row r="419" spans="1:20" ht="51"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8311</v>
      </c>
      <c r="R419" t="s">
        <v>8316</v>
      </c>
      <c r="S419" s="8">
        <f t="shared" si="26"/>
        <v>41360.970601851855</v>
      </c>
      <c r="T419" s="8">
        <f t="shared" si="27"/>
        <v>41372.189583333333</v>
      </c>
    </row>
    <row r="420" spans="1:20" ht="51"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8311</v>
      </c>
      <c r="R420" t="s">
        <v>8316</v>
      </c>
      <c r="S420" s="8">
        <f t="shared" si="26"/>
        <v>42178.282372685186</v>
      </c>
      <c r="T420" s="8">
        <f t="shared" si="27"/>
        <v>42208.282372685186</v>
      </c>
    </row>
    <row r="421" spans="1:20" ht="51"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8311</v>
      </c>
      <c r="R421" t="s">
        <v>8316</v>
      </c>
      <c r="S421" s="8">
        <f t="shared" si="26"/>
        <v>41394.842442129629</v>
      </c>
      <c r="T421" s="8">
        <f t="shared" si="27"/>
        <v>41454.842442129629</v>
      </c>
    </row>
    <row r="422" spans="1:20" ht="51"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7">
        <f t="shared" si="25"/>
        <v>4.833333333333333</v>
      </c>
      <c r="Q422" t="s">
        <v>8311</v>
      </c>
      <c r="R422" t="s">
        <v>8317</v>
      </c>
      <c r="S422" s="8">
        <f t="shared" si="26"/>
        <v>41682.23646990741</v>
      </c>
      <c r="T422" s="8">
        <f t="shared" si="27"/>
        <v>41712.194803240738</v>
      </c>
    </row>
    <row r="423" spans="1:20" ht="51"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7">
        <f t="shared" si="25"/>
        <v>50.166666666666664</v>
      </c>
      <c r="Q423" t="s">
        <v>8311</v>
      </c>
      <c r="R423" t="s">
        <v>8317</v>
      </c>
      <c r="S423" s="8">
        <f t="shared" si="26"/>
        <v>42177.491388888884</v>
      </c>
      <c r="T423" s="8">
        <f t="shared" si="27"/>
        <v>42237.491388888884</v>
      </c>
    </row>
    <row r="424" spans="1:20" ht="51"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7">
        <f t="shared" si="25"/>
        <v>35.833333333333336</v>
      </c>
      <c r="Q424" t="s">
        <v>8311</v>
      </c>
      <c r="R424" t="s">
        <v>8317</v>
      </c>
      <c r="S424" s="8">
        <f t="shared" si="26"/>
        <v>41863.260381944441</v>
      </c>
      <c r="T424" s="8">
        <f t="shared" si="27"/>
        <v>41893.260381944441</v>
      </c>
    </row>
    <row r="425" spans="1:20" ht="51"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7">
        <f t="shared" si="25"/>
        <v>11.76923076923077</v>
      </c>
      <c r="Q425" t="s">
        <v>8311</v>
      </c>
      <c r="R425" t="s">
        <v>8317</v>
      </c>
      <c r="S425" s="8">
        <f t="shared" si="26"/>
        <v>41400.92627314815</v>
      </c>
      <c r="T425" s="8">
        <f t="shared" si="27"/>
        <v>41430.92627314815</v>
      </c>
    </row>
    <row r="426" spans="1:20" ht="51"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7">
        <f t="shared" si="25"/>
        <v>40.78</v>
      </c>
      <c r="Q426" t="s">
        <v>8311</v>
      </c>
      <c r="R426" t="s">
        <v>8317</v>
      </c>
      <c r="S426" s="8">
        <f t="shared" si="26"/>
        <v>40934.376145833332</v>
      </c>
      <c r="T426" s="8">
        <f t="shared" si="27"/>
        <v>40994.334479166668</v>
      </c>
    </row>
    <row r="427" spans="1:20" ht="51"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7">
        <f t="shared" si="25"/>
        <v>3</v>
      </c>
      <c r="Q427" t="s">
        <v>8311</v>
      </c>
      <c r="R427" t="s">
        <v>8317</v>
      </c>
      <c r="S427" s="8">
        <f t="shared" si="26"/>
        <v>42275.861157407402</v>
      </c>
      <c r="T427" s="8">
        <f t="shared" si="27"/>
        <v>42335.902824074074</v>
      </c>
    </row>
    <row r="428" spans="1:20" ht="51"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7">
        <f t="shared" si="25"/>
        <v>16.625</v>
      </c>
      <c r="Q428" t="s">
        <v>8311</v>
      </c>
      <c r="R428" t="s">
        <v>8317</v>
      </c>
      <c r="S428" s="8">
        <f t="shared" si="26"/>
        <v>42400.711967592593</v>
      </c>
      <c r="T428" s="8">
        <f t="shared" si="27"/>
        <v>42430.711967592593</v>
      </c>
    </row>
    <row r="429" spans="1:20" ht="68"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t="e">
        <f t="shared" si="25"/>
        <v>#DIV/0!</v>
      </c>
      <c r="Q429" t="s">
        <v>8311</v>
      </c>
      <c r="R429" t="s">
        <v>8317</v>
      </c>
      <c r="S429" s="8">
        <f t="shared" si="26"/>
        <v>42285.909027777772</v>
      </c>
      <c r="T429" s="8">
        <f t="shared" si="27"/>
        <v>42299.790972222225</v>
      </c>
    </row>
    <row r="430" spans="1:20" ht="34"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7">
        <f t="shared" si="25"/>
        <v>52</v>
      </c>
      <c r="Q430" t="s">
        <v>8311</v>
      </c>
      <c r="R430" t="s">
        <v>8317</v>
      </c>
      <c r="S430" s="8">
        <f t="shared" si="26"/>
        <v>41778.766724537039</v>
      </c>
      <c r="T430" s="8">
        <f t="shared" si="27"/>
        <v>41806.916666666664</v>
      </c>
    </row>
    <row r="431" spans="1:20" ht="68"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t="e">
        <f t="shared" si="25"/>
        <v>#DIV/0!</v>
      </c>
      <c r="Q431" t="s">
        <v>8311</v>
      </c>
      <c r="R431" t="s">
        <v>8317</v>
      </c>
      <c r="S431" s="8">
        <f t="shared" si="26"/>
        <v>40070.901412037041</v>
      </c>
      <c r="T431" s="8">
        <f t="shared" si="27"/>
        <v>40144.207638888889</v>
      </c>
    </row>
    <row r="432" spans="1:20" ht="51"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7">
        <f t="shared" si="25"/>
        <v>4.8</v>
      </c>
      <c r="Q432" t="s">
        <v>8311</v>
      </c>
      <c r="R432" t="s">
        <v>8317</v>
      </c>
      <c r="S432" s="8">
        <f t="shared" si="26"/>
        <v>41513.107256944444</v>
      </c>
      <c r="T432" s="8">
        <f t="shared" si="27"/>
        <v>41528.107256944444</v>
      </c>
    </row>
    <row r="433" spans="1:20" ht="51"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7">
        <f t="shared" si="25"/>
        <v>51.875</v>
      </c>
      <c r="Q433" t="s">
        <v>8311</v>
      </c>
      <c r="R433" t="s">
        <v>8317</v>
      </c>
      <c r="S433" s="8">
        <f t="shared" si="26"/>
        <v>42526.871331018512</v>
      </c>
      <c r="T433" s="8">
        <f t="shared" si="27"/>
        <v>42556.871331018512</v>
      </c>
    </row>
    <row r="434" spans="1:20" ht="68"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7">
        <f t="shared" si="25"/>
        <v>71.25</v>
      </c>
      <c r="Q434" t="s">
        <v>8311</v>
      </c>
      <c r="R434" t="s">
        <v>8317</v>
      </c>
      <c r="S434" s="8">
        <f t="shared" si="26"/>
        <v>42238.726631944446</v>
      </c>
      <c r="T434" s="8">
        <f t="shared" si="27"/>
        <v>42298.726631944446</v>
      </c>
    </row>
    <row r="435" spans="1:20" ht="68"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t="e">
        <f t="shared" si="25"/>
        <v>#DIV/0!</v>
      </c>
      <c r="Q435" t="s">
        <v>8311</v>
      </c>
      <c r="R435" t="s">
        <v>8317</v>
      </c>
      <c r="S435" s="8">
        <f t="shared" si="26"/>
        <v>42228.629884259266</v>
      </c>
      <c r="T435" s="8">
        <f t="shared" si="27"/>
        <v>42288.629884259266</v>
      </c>
    </row>
    <row r="436" spans="1:20" ht="51"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7">
        <f t="shared" si="25"/>
        <v>62.5</v>
      </c>
      <c r="Q436" t="s">
        <v>8311</v>
      </c>
      <c r="R436" t="s">
        <v>8317</v>
      </c>
      <c r="S436" s="8">
        <f t="shared" si="26"/>
        <v>41576.834513888891</v>
      </c>
      <c r="T436" s="8">
        <f t="shared" si="27"/>
        <v>41609.876180555555</v>
      </c>
    </row>
    <row r="437" spans="1:20" ht="68"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7">
        <f t="shared" si="25"/>
        <v>1</v>
      </c>
      <c r="Q437" t="s">
        <v>8311</v>
      </c>
      <c r="R437" t="s">
        <v>8317</v>
      </c>
      <c r="S437" s="8">
        <f t="shared" si="26"/>
        <v>41500.747453703705</v>
      </c>
      <c r="T437" s="8">
        <f t="shared" si="27"/>
        <v>41530.747453703705</v>
      </c>
    </row>
    <row r="438" spans="1:20" ht="51"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t="e">
        <f t="shared" si="25"/>
        <v>#DIV/0!</v>
      </c>
      <c r="Q438" t="s">
        <v>8311</v>
      </c>
      <c r="R438" t="s">
        <v>8317</v>
      </c>
      <c r="S438" s="8">
        <f t="shared" si="26"/>
        <v>41456.36241898148</v>
      </c>
      <c r="T438" s="8">
        <f t="shared" si="27"/>
        <v>41486.36241898148</v>
      </c>
    </row>
    <row r="439" spans="1:20" ht="51"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t="e">
        <f t="shared" si="25"/>
        <v>#DIV/0!</v>
      </c>
      <c r="Q439" t="s">
        <v>8311</v>
      </c>
      <c r="R439" t="s">
        <v>8317</v>
      </c>
      <c r="S439" s="8">
        <f t="shared" si="26"/>
        <v>42591.31858796296</v>
      </c>
      <c r="T439" s="8">
        <f t="shared" si="27"/>
        <v>42651.31858796296</v>
      </c>
    </row>
    <row r="440" spans="1:20" ht="51"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7">
        <f t="shared" si="25"/>
        <v>170.54545454545453</v>
      </c>
      <c r="Q440" t="s">
        <v>8311</v>
      </c>
      <c r="R440" t="s">
        <v>8317</v>
      </c>
      <c r="S440" s="8">
        <f t="shared" si="26"/>
        <v>42296.261087962965</v>
      </c>
      <c r="T440" s="8">
        <f t="shared" si="27"/>
        <v>42326.302754629629</v>
      </c>
    </row>
    <row r="441" spans="1:20" ht="51"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t="e">
        <f t="shared" si="25"/>
        <v>#DIV/0!</v>
      </c>
      <c r="Q441" t="s">
        <v>8311</v>
      </c>
      <c r="R441" t="s">
        <v>8317</v>
      </c>
      <c r="S441" s="8">
        <f t="shared" si="26"/>
        <v>41919.761782407404</v>
      </c>
      <c r="T441" s="8">
        <f t="shared" si="27"/>
        <v>41929.761782407404</v>
      </c>
    </row>
    <row r="442" spans="1:20" ht="51"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7">
        <f t="shared" si="25"/>
        <v>5</v>
      </c>
      <c r="Q442" t="s">
        <v>8311</v>
      </c>
      <c r="R442" t="s">
        <v>8317</v>
      </c>
      <c r="S442" s="8">
        <f t="shared" si="26"/>
        <v>42423.985567129625</v>
      </c>
      <c r="T442" s="8">
        <f t="shared" si="27"/>
        <v>42453.943900462968</v>
      </c>
    </row>
    <row r="443" spans="1:20" ht="51"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t="e">
        <f t="shared" si="25"/>
        <v>#DIV/0!</v>
      </c>
      <c r="Q443" t="s">
        <v>8311</v>
      </c>
      <c r="R443" t="s">
        <v>8317</v>
      </c>
      <c r="S443" s="8">
        <f t="shared" si="26"/>
        <v>41550.793935185182</v>
      </c>
      <c r="T443" s="8">
        <f t="shared" si="27"/>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7">
        <f t="shared" si="25"/>
        <v>393.58823529411762</v>
      </c>
      <c r="Q444" t="s">
        <v>8311</v>
      </c>
      <c r="R444" t="s">
        <v>8317</v>
      </c>
      <c r="S444" s="8">
        <f t="shared" si="26"/>
        <v>42024.888692129629</v>
      </c>
      <c r="T444" s="8">
        <f t="shared" si="27"/>
        <v>42054.888692129629</v>
      </c>
    </row>
    <row r="445" spans="1:20" ht="51"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7">
        <f t="shared" si="25"/>
        <v>5</v>
      </c>
      <c r="Q445" t="s">
        <v>8311</v>
      </c>
      <c r="R445" t="s">
        <v>8317</v>
      </c>
      <c r="S445" s="8">
        <f t="shared" si="26"/>
        <v>41650.015057870369</v>
      </c>
      <c r="T445" s="8">
        <f t="shared" si="27"/>
        <v>41680.015057870369</v>
      </c>
    </row>
    <row r="446" spans="1:20" ht="51"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7">
        <f t="shared" si="25"/>
        <v>50</v>
      </c>
      <c r="Q446" t="s">
        <v>8311</v>
      </c>
      <c r="R446" t="s">
        <v>8317</v>
      </c>
      <c r="S446" s="8">
        <f t="shared" si="26"/>
        <v>40894.906956018516</v>
      </c>
      <c r="T446" s="8">
        <f t="shared" si="27"/>
        <v>40954.906956018516</v>
      </c>
    </row>
    <row r="447" spans="1:20" ht="51"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7">
        <f t="shared" si="25"/>
        <v>1</v>
      </c>
      <c r="Q447" t="s">
        <v>8311</v>
      </c>
      <c r="R447" t="s">
        <v>8317</v>
      </c>
      <c r="S447" s="8">
        <f t="shared" si="26"/>
        <v>42130.335358796292</v>
      </c>
      <c r="T447" s="8">
        <f t="shared" si="27"/>
        <v>42145.335358796292</v>
      </c>
    </row>
    <row r="448" spans="1:20" ht="51"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7">
        <f t="shared" si="25"/>
        <v>47.875</v>
      </c>
      <c r="Q448" t="s">
        <v>8311</v>
      </c>
      <c r="R448" t="s">
        <v>8317</v>
      </c>
      <c r="S448" s="8">
        <f t="shared" si="26"/>
        <v>42037.083564814813</v>
      </c>
      <c r="T448" s="8">
        <f t="shared" si="27"/>
        <v>42067.083564814813</v>
      </c>
    </row>
    <row r="449" spans="1:20" ht="68"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7">
        <f t="shared" si="25"/>
        <v>5</v>
      </c>
      <c r="Q449" t="s">
        <v>8311</v>
      </c>
      <c r="R449" t="s">
        <v>8317</v>
      </c>
      <c r="S449" s="8">
        <f t="shared" si="26"/>
        <v>41331.555127314816</v>
      </c>
      <c r="T449" s="8">
        <f t="shared" si="27"/>
        <v>41356.513460648144</v>
      </c>
    </row>
    <row r="450" spans="1:20" ht="51"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7">
        <f t="shared" si="25"/>
        <v>20.502500000000001</v>
      </c>
      <c r="Q450" t="s">
        <v>8311</v>
      </c>
      <c r="R450" t="s">
        <v>8317</v>
      </c>
      <c r="S450" s="8">
        <f t="shared" si="26"/>
        <v>41753.758043981477</v>
      </c>
      <c r="T450" s="8">
        <f t="shared" si="27"/>
        <v>41773.758043981477</v>
      </c>
    </row>
    <row r="451" spans="1:20" ht="51"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7">
        <f t="shared" ref="P451:P514" si="29">E451/L451</f>
        <v>9</v>
      </c>
      <c r="Q451" t="s">
        <v>8311</v>
      </c>
      <c r="R451" t="s">
        <v>8317</v>
      </c>
      <c r="S451" s="8">
        <f t="shared" ref="S451:S514" si="30">(((J451/60)/60)/24)+DATE(1970,1,1)</f>
        <v>41534.568113425928</v>
      </c>
      <c r="T451" s="8">
        <f t="shared" ref="T451:T514" si="31">(((I451/60)/60)/24)+DATE(1970,1,1)</f>
        <v>41564.568113425928</v>
      </c>
    </row>
    <row r="452" spans="1:20" ht="68"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7">
        <f t="shared" si="29"/>
        <v>56.571428571428569</v>
      </c>
      <c r="Q452" t="s">
        <v>8311</v>
      </c>
      <c r="R452" t="s">
        <v>8317</v>
      </c>
      <c r="S452" s="8">
        <f t="shared" si="30"/>
        <v>41654.946759259255</v>
      </c>
      <c r="T452" s="8">
        <f t="shared" si="31"/>
        <v>41684.946759259255</v>
      </c>
    </row>
    <row r="453" spans="1:20" ht="51"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t="e">
        <f t="shared" si="29"/>
        <v>#DIV/0!</v>
      </c>
      <c r="Q453" t="s">
        <v>8311</v>
      </c>
      <c r="R453" t="s">
        <v>8317</v>
      </c>
      <c r="S453" s="8">
        <f t="shared" si="30"/>
        <v>41634.715173611112</v>
      </c>
      <c r="T453" s="8">
        <f t="shared" si="31"/>
        <v>41664.715173611112</v>
      </c>
    </row>
    <row r="454" spans="1:20" ht="34"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7">
        <f t="shared" si="29"/>
        <v>40</v>
      </c>
      <c r="Q454" t="s">
        <v>8311</v>
      </c>
      <c r="R454" t="s">
        <v>8317</v>
      </c>
      <c r="S454" s="8">
        <f t="shared" si="30"/>
        <v>42107.703877314809</v>
      </c>
      <c r="T454" s="8">
        <f t="shared" si="31"/>
        <v>42137.703877314809</v>
      </c>
    </row>
    <row r="455" spans="1:20" ht="51"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7">
        <f t="shared" si="29"/>
        <v>13</v>
      </c>
      <c r="Q455" t="s">
        <v>8311</v>
      </c>
      <c r="R455" t="s">
        <v>8317</v>
      </c>
      <c r="S455" s="8">
        <f t="shared" si="30"/>
        <v>42038.824988425928</v>
      </c>
      <c r="T455" s="8">
        <f t="shared" si="31"/>
        <v>42054.824988425928</v>
      </c>
    </row>
    <row r="456" spans="1:20" ht="51"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7">
        <f t="shared" si="29"/>
        <v>16.399999999999999</v>
      </c>
      <c r="Q456" t="s">
        <v>8311</v>
      </c>
      <c r="R456" t="s">
        <v>8317</v>
      </c>
      <c r="S456" s="8">
        <f t="shared" si="30"/>
        <v>41938.717256944445</v>
      </c>
      <c r="T456" s="8">
        <f t="shared" si="31"/>
        <v>41969.551388888889</v>
      </c>
    </row>
    <row r="457" spans="1:20" ht="51"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7">
        <f t="shared" si="29"/>
        <v>22.5</v>
      </c>
      <c r="Q457" t="s">
        <v>8311</v>
      </c>
      <c r="R457" t="s">
        <v>8317</v>
      </c>
      <c r="S457" s="8">
        <f t="shared" si="30"/>
        <v>40971.002569444441</v>
      </c>
      <c r="T457" s="8">
        <f t="shared" si="31"/>
        <v>41016.021527777775</v>
      </c>
    </row>
    <row r="458" spans="1:20" ht="68"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7">
        <f t="shared" si="29"/>
        <v>20.333333333333332</v>
      </c>
      <c r="Q458" t="s">
        <v>8311</v>
      </c>
      <c r="R458" t="s">
        <v>8317</v>
      </c>
      <c r="S458" s="8">
        <f t="shared" si="30"/>
        <v>41547.694456018515</v>
      </c>
      <c r="T458" s="8">
        <f t="shared" si="31"/>
        <v>41569.165972222225</v>
      </c>
    </row>
    <row r="459" spans="1:20" ht="51"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t="e">
        <f t="shared" si="29"/>
        <v>#DIV/0!</v>
      </c>
      <c r="Q459" t="s">
        <v>8311</v>
      </c>
      <c r="R459" t="s">
        <v>8317</v>
      </c>
      <c r="S459" s="8">
        <f t="shared" si="30"/>
        <v>41837.767500000002</v>
      </c>
      <c r="T459" s="8">
        <f t="shared" si="31"/>
        <v>41867.767500000002</v>
      </c>
    </row>
    <row r="460" spans="1:20" ht="51"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7">
        <f t="shared" si="29"/>
        <v>16.755102040816325</v>
      </c>
      <c r="Q460" t="s">
        <v>8311</v>
      </c>
      <c r="R460" t="s">
        <v>8317</v>
      </c>
      <c r="S460" s="8">
        <f t="shared" si="30"/>
        <v>41378.69976851852</v>
      </c>
      <c r="T460" s="8">
        <f t="shared" si="31"/>
        <v>41408.69976851852</v>
      </c>
    </row>
    <row r="461" spans="1:20" ht="51"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7">
        <f t="shared" si="29"/>
        <v>25</v>
      </c>
      <c r="Q461" t="s">
        <v>8311</v>
      </c>
      <c r="R461" t="s">
        <v>8317</v>
      </c>
      <c r="S461" s="8">
        <f t="shared" si="30"/>
        <v>40800.6403587963</v>
      </c>
      <c r="T461" s="8">
        <f t="shared" si="31"/>
        <v>40860.682025462964</v>
      </c>
    </row>
    <row r="462" spans="1:20" ht="34"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7">
        <f t="shared" si="29"/>
        <v>12.5</v>
      </c>
      <c r="Q462" t="s">
        <v>8311</v>
      </c>
      <c r="R462" t="s">
        <v>8317</v>
      </c>
      <c r="S462" s="8">
        <f t="shared" si="30"/>
        <v>41759.542534722219</v>
      </c>
      <c r="T462" s="8">
        <f t="shared" si="31"/>
        <v>41791.166666666664</v>
      </c>
    </row>
    <row r="463" spans="1:20" ht="51"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t="e">
        <f t="shared" si="29"/>
        <v>#DIV/0!</v>
      </c>
      <c r="Q463" t="s">
        <v>8311</v>
      </c>
      <c r="R463" t="s">
        <v>8317</v>
      </c>
      <c r="S463" s="8">
        <f t="shared" si="30"/>
        <v>41407.84684027778</v>
      </c>
      <c r="T463" s="8">
        <f t="shared" si="31"/>
        <v>41427.84684027778</v>
      </c>
    </row>
    <row r="464" spans="1:20" ht="68"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t="e">
        <f t="shared" si="29"/>
        <v>#DIV/0!</v>
      </c>
      <c r="Q464" t="s">
        <v>8311</v>
      </c>
      <c r="R464" t="s">
        <v>8317</v>
      </c>
      <c r="S464" s="8">
        <f t="shared" si="30"/>
        <v>40705.126631944448</v>
      </c>
      <c r="T464" s="8">
        <f t="shared" si="31"/>
        <v>40765.126631944448</v>
      </c>
    </row>
    <row r="465" spans="1:20" ht="51"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7">
        <f t="shared" si="29"/>
        <v>113.63636363636364</v>
      </c>
      <c r="Q465" t="s">
        <v>8311</v>
      </c>
      <c r="R465" t="s">
        <v>8317</v>
      </c>
      <c r="S465" s="8">
        <f t="shared" si="30"/>
        <v>40750.710104166668</v>
      </c>
      <c r="T465" s="8">
        <f t="shared" si="31"/>
        <v>40810.710104166668</v>
      </c>
    </row>
    <row r="466" spans="1:20" ht="34"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7">
        <f t="shared" si="29"/>
        <v>1</v>
      </c>
      <c r="Q466" t="s">
        <v>8311</v>
      </c>
      <c r="R466" t="s">
        <v>8317</v>
      </c>
      <c r="S466" s="8">
        <f t="shared" si="30"/>
        <v>42488.848784722228</v>
      </c>
      <c r="T466" s="8">
        <f t="shared" si="31"/>
        <v>42508.848784722228</v>
      </c>
    </row>
    <row r="467" spans="1:20" ht="34"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7">
        <f t="shared" si="29"/>
        <v>17.25</v>
      </c>
      <c r="Q467" t="s">
        <v>8311</v>
      </c>
      <c r="R467" t="s">
        <v>8317</v>
      </c>
      <c r="S467" s="8">
        <f t="shared" si="30"/>
        <v>41801.120069444441</v>
      </c>
      <c r="T467" s="8">
        <f t="shared" si="31"/>
        <v>41817.120069444441</v>
      </c>
    </row>
    <row r="468" spans="1:20" ht="51"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7">
        <f t="shared" si="29"/>
        <v>15.2</v>
      </c>
      <c r="Q468" t="s">
        <v>8311</v>
      </c>
      <c r="R468" t="s">
        <v>8317</v>
      </c>
      <c r="S468" s="8">
        <f t="shared" si="30"/>
        <v>41129.942870370374</v>
      </c>
      <c r="T468" s="8">
        <f t="shared" si="31"/>
        <v>41159.942870370374</v>
      </c>
    </row>
    <row r="469" spans="1:20" ht="51"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7">
        <f t="shared" si="29"/>
        <v>110.64102564102564</v>
      </c>
      <c r="Q469" t="s">
        <v>8311</v>
      </c>
      <c r="R469" t="s">
        <v>8317</v>
      </c>
      <c r="S469" s="8">
        <f t="shared" si="30"/>
        <v>41135.679791666669</v>
      </c>
      <c r="T469" s="8">
        <f t="shared" si="31"/>
        <v>41180.679791666669</v>
      </c>
    </row>
    <row r="470" spans="1:20" ht="51"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t="e">
        <f t="shared" si="29"/>
        <v>#DIV/0!</v>
      </c>
      <c r="Q470" t="s">
        <v>8311</v>
      </c>
      <c r="R470" t="s">
        <v>8317</v>
      </c>
      <c r="S470" s="8">
        <f t="shared" si="30"/>
        <v>41041.167627314811</v>
      </c>
      <c r="T470" s="8">
        <f t="shared" si="31"/>
        <v>41101.160474537035</v>
      </c>
    </row>
    <row r="471" spans="1:20" ht="34"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t="e">
        <f t="shared" si="29"/>
        <v>#DIV/0!</v>
      </c>
      <c r="Q471" t="s">
        <v>8311</v>
      </c>
      <c r="R471" t="s">
        <v>8317</v>
      </c>
      <c r="S471" s="8">
        <f t="shared" si="30"/>
        <v>41827.989861111113</v>
      </c>
      <c r="T471" s="8">
        <f t="shared" si="31"/>
        <v>41887.989861111113</v>
      </c>
    </row>
    <row r="472" spans="1:20" ht="51"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7">
        <f t="shared" si="29"/>
        <v>25.5</v>
      </c>
      <c r="Q472" t="s">
        <v>8311</v>
      </c>
      <c r="R472" t="s">
        <v>8317</v>
      </c>
      <c r="S472" s="8">
        <f t="shared" si="30"/>
        <v>41605.167696759258</v>
      </c>
      <c r="T472" s="8">
        <f t="shared" si="31"/>
        <v>41655.166666666664</v>
      </c>
    </row>
    <row r="473" spans="1:20" ht="68"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7">
        <f t="shared" si="29"/>
        <v>38.476470588235294</v>
      </c>
      <c r="Q473" t="s">
        <v>8311</v>
      </c>
      <c r="R473" t="s">
        <v>8317</v>
      </c>
      <c r="S473" s="8">
        <f t="shared" si="30"/>
        <v>41703.721979166665</v>
      </c>
      <c r="T473" s="8">
        <f t="shared" si="31"/>
        <v>41748.680312500001</v>
      </c>
    </row>
    <row r="474" spans="1:20" ht="51"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7">
        <f t="shared" si="29"/>
        <v>28.2</v>
      </c>
      <c r="Q474" t="s">
        <v>8311</v>
      </c>
      <c r="R474" t="s">
        <v>8317</v>
      </c>
      <c r="S474" s="8">
        <f t="shared" si="30"/>
        <v>41844.922662037039</v>
      </c>
      <c r="T474" s="8">
        <f t="shared" si="31"/>
        <v>41874.922662037039</v>
      </c>
    </row>
    <row r="475" spans="1:20" ht="51"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7">
        <f t="shared" si="29"/>
        <v>61.5</v>
      </c>
      <c r="Q475" t="s">
        <v>8311</v>
      </c>
      <c r="R475" t="s">
        <v>8317</v>
      </c>
      <c r="S475" s="8">
        <f t="shared" si="30"/>
        <v>41869.698136574072</v>
      </c>
      <c r="T475" s="8">
        <f t="shared" si="31"/>
        <v>41899.698136574072</v>
      </c>
    </row>
    <row r="476" spans="1:20" ht="51"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7">
        <f t="shared" si="29"/>
        <v>1</v>
      </c>
      <c r="Q476" t="s">
        <v>8311</v>
      </c>
      <c r="R476" t="s">
        <v>8317</v>
      </c>
      <c r="S476" s="8">
        <f t="shared" si="30"/>
        <v>42753.329039351855</v>
      </c>
      <c r="T476" s="8">
        <f t="shared" si="31"/>
        <v>42783.329039351855</v>
      </c>
    </row>
    <row r="477" spans="1:20" ht="68"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t="e">
        <f t="shared" si="29"/>
        <v>#DIV/0!</v>
      </c>
      <c r="Q477" t="s">
        <v>8311</v>
      </c>
      <c r="R477" t="s">
        <v>8317</v>
      </c>
      <c r="S477" s="8">
        <f t="shared" si="30"/>
        <v>42100.086145833338</v>
      </c>
      <c r="T477" s="8">
        <f t="shared" si="31"/>
        <v>42130.086145833338</v>
      </c>
    </row>
    <row r="478" spans="1:20" ht="34"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7">
        <f t="shared" si="29"/>
        <v>39.569274193548388</v>
      </c>
      <c r="Q478" t="s">
        <v>8311</v>
      </c>
      <c r="R478" t="s">
        <v>8317</v>
      </c>
      <c r="S478" s="8">
        <f t="shared" si="30"/>
        <v>41757.975011574075</v>
      </c>
      <c r="T478" s="8">
        <f t="shared" si="31"/>
        <v>41793.165972222225</v>
      </c>
    </row>
    <row r="479" spans="1:20" ht="68"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t="e">
        <f t="shared" si="29"/>
        <v>#DIV/0!</v>
      </c>
      <c r="Q479" t="s">
        <v>8311</v>
      </c>
      <c r="R479" t="s">
        <v>8317</v>
      </c>
      <c r="S479" s="8">
        <f t="shared" si="30"/>
        <v>40987.83488425926</v>
      </c>
      <c r="T479" s="8">
        <f t="shared" si="31"/>
        <v>41047.83488425926</v>
      </c>
    </row>
    <row r="480" spans="1:20" ht="51"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t="e">
        <f t="shared" si="29"/>
        <v>#DIV/0!</v>
      </c>
      <c r="Q480" t="s">
        <v>8311</v>
      </c>
      <c r="R480" t="s">
        <v>8317</v>
      </c>
      <c r="S480" s="8">
        <f t="shared" si="30"/>
        <v>42065.910983796297</v>
      </c>
      <c r="T480" s="8">
        <f t="shared" si="31"/>
        <v>42095.869317129633</v>
      </c>
    </row>
    <row r="481" spans="1:20" ht="51"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7">
        <f t="shared" si="29"/>
        <v>88.8</v>
      </c>
      <c r="Q481" t="s">
        <v>8311</v>
      </c>
      <c r="R481" t="s">
        <v>8317</v>
      </c>
      <c r="S481" s="8">
        <f t="shared" si="30"/>
        <v>41904.407812500001</v>
      </c>
      <c r="T481" s="8">
        <f t="shared" si="31"/>
        <v>41964.449479166666</v>
      </c>
    </row>
    <row r="482" spans="1:20" ht="51"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7">
        <f t="shared" si="29"/>
        <v>55.457142857142856</v>
      </c>
      <c r="Q482" t="s">
        <v>8311</v>
      </c>
      <c r="R482" t="s">
        <v>8317</v>
      </c>
      <c r="S482" s="8">
        <f t="shared" si="30"/>
        <v>41465.500173611108</v>
      </c>
      <c r="T482" s="8">
        <f t="shared" si="31"/>
        <v>41495.500173611108</v>
      </c>
    </row>
    <row r="483" spans="1:20" ht="51"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7">
        <f t="shared" si="29"/>
        <v>87.142857142857139</v>
      </c>
      <c r="Q483" t="s">
        <v>8311</v>
      </c>
      <c r="R483" t="s">
        <v>8317</v>
      </c>
      <c r="S483" s="8">
        <f t="shared" si="30"/>
        <v>41162.672326388885</v>
      </c>
      <c r="T483" s="8">
        <f t="shared" si="31"/>
        <v>41192.672326388885</v>
      </c>
    </row>
    <row r="484" spans="1:20" ht="51"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7">
        <f t="shared" si="29"/>
        <v>10</v>
      </c>
      <c r="Q484" t="s">
        <v>8311</v>
      </c>
      <c r="R484" t="s">
        <v>8317</v>
      </c>
      <c r="S484" s="8">
        <f t="shared" si="30"/>
        <v>42447.896875000006</v>
      </c>
      <c r="T484" s="8">
        <f t="shared" si="31"/>
        <v>42474.606944444444</v>
      </c>
    </row>
    <row r="485" spans="1:20" ht="68"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7">
        <f t="shared" si="29"/>
        <v>51.224489795918366</v>
      </c>
      <c r="Q485" t="s">
        <v>8311</v>
      </c>
      <c r="R485" t="s">
        <v>8317</v>
      </c>
      <c r="S485" s="8">
        <f t="shared" si="30"/>
        <v>41243.197592592594</v>
      </c>
      <c r="T485" s="8">
        <f t="shared" si="31"/>
        <v>41303.197592592594</v>
      </c>
    </row>
    <row r="486" spans="1:20" ht="68"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7">
        <f t="shared" si="29"/>
        <v>13.545454545454545</v>
      </c>
      <c r="Q486" t="s">
        <v>8311</v>
      </c>
      <c r="R486" t="s">
        <v>8317</v>
      </c>
      <c r="S486" s="8">
        <f t="shared" si="30"/>
        <v>42272.93949074074</v>
      </c>
      <c r="T486" s="8">
        <f t="shared" si="31"/>
        <v>42313.981157407412</v>
      </c>
    </row>
    <row r="487" spans="1:20" ht="51"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7">
        <f t="shared" si="29"/>
        <v>66.520080000000007</v>
      </c>
      <c r="Q487" t="s">
        <v>8311</v>
      </c>
      <c r="R487" t="s">
        <v>8317</v>
      </c>
      <c r="S487" s="8">
        <f t="shared" si="30"/>
        <v>41381.50577546296</v>
      </c>
      <c r="T487" s="8">
        <f t="shared" si="31"/>
        <v>41411.50577546296</v>
      </c>
    </row>
    <row r="488" spans="1:20" ht="51"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7">
        <f t="shared" si="29"/>
        <v>50</v>
      </c>
      <c r="Q488" t="s">
        <v>8311</v>
      </c>
      <c r="R488" t="s">
        <v>8317</v>
      </c>
      <c r="S488" s="8">
        <f t="shared" si="30"/>
        <v>41761.94258101852</v>
      </c>
      <c r="T488" s="8">
        <f t="shared" si="31"/>
        <v>41791.94258101852</v>
      </c>
    </row>
    <row r="489" spans="1:20" ht="51"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t="e">
        <f t="shared" si="29"/>
        <v>#DIV/0!</v>
      </c>
      <c r="Q489" t="s">
        <v>8311</v>
      </c>
      <c r="R489" t="s">
        <v>8317</v>
      </c>
      <c r="S489" s="8">
        <f t="shared" si="30"/>
        <v>42669.594837962963</v>
      </c>
      <c r="T489" s="8">
        <f t="shared" si="31"/>
        <v>42729.636504629627</v>
      </c>
    </row>
    <row r="490" spans="1:20" ht="51"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t="e">
        <f t="shared" si="29"/>
        <v>#DIV/0!</v>
      </c>
      <c r="Q490" t="s">
        <v>8311</v>
      </c>
      <c r="R490" t="s">
        <v>8317</v>
      </c>
      <c r="S490" s="8">
        <f t="shared" si="30"/>
        <v>42714.054398148146</v>
      </c>
      <c r="T490" s="8">
        <f t="shared" si="31"/>
        <v>42744.054398148146</v>
      </c>
    </row>
    <row r="491" spans="1:20" ht="51"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7">
        <f t="shared" si="29"/>
        <v>71.666666666666671</v>
      </c>
      <c r="Q491" t="s">
        <v>8311</v>
      </c>
      <c r="R491" t="s">
        <v>8317</v>
      </c>
      <c r="S491" s="8">
        <f t="shared" si="30"/>
        <v>40882.481666666667</v>
      </c>
      <c r="T491" s="8">
        <f t="shared" si="31"/>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t="e">
        <f t="shared" si="29"/>
        <v>#DIV/0!</v>
      </c>
      <c r="Q492" t="s">
        <v>8311</v>
      </c>
      <c r="R492" t="s">
        <v>8317</v>
      </c>
      <c r="S492" s="8">
        <f t="shared" si="30"/>
        <v>41113.968576388892</v>
      </c>
      <c r="T492" s="8">
        <f t="shared" si="31"/>
        <v>41143.968576388892</v>
      </c>
    </row>
    <row r="493" spans="1:20" ht="51"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t="e">
        <f t="shared" si="29"/>
        <v>#DIV/0!</v>
      </c>
      <c r="Q493" t="s">
        <v>8311</v>
      </c>
      <c r="R493" t="s">
        <v>8317</v>
      </c>
      <c r="S493" s="8">
        <f t="shared" si="30"/>
        <v>42366.982627314821</v>
      </c>
      <c r="T493" s="8">
        <f t="shared" si="31"/>
        <v>42396.982627314821</v>
      </c>
    </row>
    <row r="494" spans="1:20" ht="51"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t="e">
        <f t="shared" si="29"/>
        <v>#DIV/0!</v>
      </c>
      <c r="Q494" t="s">
        <v>8311</v>
      </c>
      <c r="R494" t="s">
        <v>8317</v>
      </c>
      <c r="S494" s="8">
        <f t="shared" si="30"/>
        <v>42596.03506944445</v>
      </c>
      <c r="T494" s="8">
        <f t="shared" si="31"/>
        <v>42656.03506944445</v>
      </c>
    </row>
    <row r="495" spans="1:20" ht="51"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t="e">
        <f t="shared" si="29"/>
        <v>#DIV/0!</v>
      </c>
      <c r="Q495" t="s">
        <v>8311</v>
      </c>
      <c r="R495" t="s">
        <v>8317</v>
      </c>
      <c r="S495" s="8">
        <f t="shared" si="30"/>
        <v>42114.726134259254</v>
      </c>
      <c r="T495" s="8">
        <f t="shared" si="31"/>
        <v>42144.726134259254</v>
      </c>
    </row>
    <row r="496" spans="1:20" ht="68"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7">
        <f t="shared" si="29"/>
        <v>10.333333333333334</v>
      </c>
      <c r="Q496" t="s">
        <v>8311</v>
      </c>
      <c r="R496" t="s">
        <v>8317</v>
      </c>
      <c r="S496" s="8">
        <f t="shared" si="30"/>
        <v>41799.830613425926</v>
      </c>
      <c r="T496" s="8">
        <f t="shared" si="31"/>
        <v>41823.125</v>
      </c>
    </row>
    <row r="497" spans="1:20" ht="51"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t="e">
        <f t="shared" si="29"/>
        <v>#DIV/0!</v>
      </c>
      <c r="Q497" t="s">
        <v>8311</v>
      </c>
      <c r="R497" t="s">
        <v>8317</v>
      </c>
      <c r="S497" s="8">
        <f t="shared" si="30"/>
        <v>42171.827604166669</v>
      </c>
      <c r="T497" s="8">
        <f t="shared" si="31"/>
        <v>42201.827604166669</v>
      </c>
    </row>
    <row r="498" spans="1:20" ht="34"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7">
        <f t="shared" si="29"/>
        <v>1</v>
      </c>
      <c r="Q498" t="s">
        <v>8311</v>
      </c>
      <c r="R498" t="s">
        <v>8317</v>
      </c>
      <c r="S498" s="8">
        <f t="shared" si="30"/>
        <v>41620.93141203704</v>
      </c>
      <c r="T498" s="8">
        <f t="shared" si="31"/>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7">
        <f t="shared" si="29"/>
        <v>10</v>
      </c>
      <c r="Q499" t="s">
        <v>8311</v>
      </c>
      <c r="R499" t="s">
        <v>8317</v>
      </c>
      <c r="S499" s="8">
        <f t="shared" si="30"/>
        <v>41945.037789351853</v>
      </c>
      <c r="T499" s="8">
        <f t="shared" si="31"/>
        <v>41998.208333333328</v>
      </c>
    </row>
    <row r="500" spans="1:20" ht="51"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7">
        <f t="shared" si="29"/>
        <v>136.09090909090909</v>
      </c>
      <c r="Q500" t="s">
        <v>8311</v>
      </c>
      <c r="R500" t="s">
        <v>8317</v>
      </c>
      <c r="S500" s="8">
        <f t="shared" si="30"/>
        <v>40858.762141203704</v>
      </c>
      <c r="T500" s="8">
        <f t="shared" si="31"/>
        <v>40900.762141203704</v>
      </c>
    </row>
    <row r="501" spans="1:20" ht="68"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7">
        <f t="shared" si="29"/>
        <v>73.461538461538467</v>
      </c>
      <c r="Q501" t="s">
        <v>8311</v>
      </c>
      <c r="R501" t="s">
        <v>8317</v>
      </c>
      <c r="S501" s="8">
        <f t="shared" si="30"/>
        <v>40043.895462962959</v>
      </c>
      <c r="T501" s="8">
        <f t="shared" si="31"/>
        <v>40098.874305555553</v>
      </c>
    </row>
    <row r="502" spans="1:20" ht="68"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7">
        <f t="shared" si="29"/>
        <v>53.75</v>
      </c>
      <c r="Q502" t="s">
        <v>8311</v>
      </c>
      <c r="R502" t="s">
        <v>8317</v>
      </c>
      <c r="S502" s="8">
        <f t="shared" si="30"/>
        <v>40247.886006944449</v>
      </c>
      <c r="T502" s="8">
        <f t="shared" si="31"/>
        <v>40306.927777777775</v>
      </c>
    </row>
    <row r="503" spans="1:20" ht="51"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t="e">
        <f t="shared" si="29"/>
        <v>#DIV/0!</v>
      </c>
      <c r="Q503" t="s">
        <v>8311</v>
      </c>
      <c r="R503" t="s">
        <v>8317</v>
      </c>
      <c r="S503" s="8">
        <f t="shared" si="30"/>
        <v>40703.234386574077</v>
      </c>
      <c r="T503" s="8">
        <f t="shared" si="31"/>
        <v>40733.234386574077</v>
      </c>
    </row>
    <row r="504" spans="1:20" ht="68"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7">
        <f t="shared" si="29"/>
        <v>57.5</v>
      </c>
      <c r="Q504" t="s">
        <v>8311</v>
      </c>
      <c r="R504" t="s">
        <v>8317</v>
      </c>
      <c r="S504" s="8">
        <f t="shared" si="30"/>
        <v>40956.553530092591</v>
      </c>
      <c r="T504" s="8">
        <f t="shared" si="31"/>
        <v>40986.511863425927</v>
      </c>
    </row>
    <row r="505" spans="1:20" ht="51"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7">
        <f t="shared" si="29"/>
        <v>12.666666666666666</v>
      </c>
      <c r="Q505" t="s">
        <v>8311</v>
      </c>
      <c r="R505" t="s">
        <v>8317</v>
      </c>
      <c r="S505" s="8">
        <f t="shared" si="30"/>
        <v>41991.526655092588</v>
      </c>
      <c r="T505" s="8">
        <f t="shared" si="31"/>
        <v>42021.526655092588</v>
      </c>
    </row>
    <row r="506" spans="1:20" ht="51"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7">
        <f t="shared" si="29"/>
        <v>67</v>
      </c>
      <c r="Q506" t="s">
        <v>8311</v>
      </c>
      <c r="R506" t="s">
        <v>8317</v>
      </c>
      <c r="S506" s="8">
        <f t="shared" si="30"/>
        <v>40949.98364583333</v>
      </c>
      <c r="T506" s="8">
        <f t="shared" si="31"/>
        <v>41009.941979166666</v>
      </c>
    </row>
    <row r="507" spans="1:20" ht="51"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7">
        <f t="shared" si="29"/>
        <v>3.7142857142857144</v>
      </c>
      <c r="Q507" t="s">
        <v>8311</v>
      </c>
      <c r="R507" t="s">
        <v>8317</v>
      </c>
      <c r="S507" s="8">
        <f t="shared" si="30"/>
        <v>42318.098217592589</v>
      </c>
      <c r="T507" s="8">
        <f t="shared" si="31"/>
        <v>42363.098217592589</v>
      </c>
    </row>
    <row r="508" spans="1:20" ht="51"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7">
        <f t="shared" si="29"/>
        <v>250</v>
      </c>
      <c r="Q508" t="s">
        <v>8311</v>
      </c>
      <c r="R508" t="s">
        <v>8317</v>
      </c>
      <c r="S508" s="8">
        <f t="shared" si="30"/>
        <v>41466.552314814813</v>
      </c>
      <c r="T508" s="8">
        <f t="shared" si="31"/>
        <v>41496.552314814813</v>
      </c>
    </row>
    <row r="509" spans="1:20" ht="51"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7">
        <f t="shared" si="29"/>
        <v>64</v>
      </c>
      <c r="Q509" t="s">
        <v>8311</v>
      </c>
      <c r="R509" t="s">
        <v>8317</v>
      </c>
      <c r="S509" s="8">
        <f t="shared" si="30"/>
        <v>41156.958993055552</v>
      </c>
      <c r="T509" s="8">
        <f t="shared" si="31"/>
        <v>41201.958993055552</v>
      </c>
    </row>
    <row r="510" spans="1:20" ht="68"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7">
        <f t="shared" si="29"/>
        <v>133.33333333333334</v>
      </c>
      <c r="Q510" t="s">
        <v>8311</v>
      </c>
      <c r="R510" t="s">
        <v>8317</v>
      </c>
      <c r="S510" s="8">
        <f t="shared" si="30"/>
        <v>40995.024317129632</v>
      </c>
      <c r="T510" s="8">
        <f t="shared" si="31"/>
        <v>41054.593055555553</v>
      </c>
    </row>
    <row r="511" spans="1:20" ht="51"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7">
        <f t="shared" si="29"/>
        <v>10</v>
      </c>
      <c r="Q511" t="s">
        <v>8311</v>
      </c>
      <c r="R511" t="s">
        <v>8317</v>
      </c>
      <c r="S511" s="8">
        <f t="shared" si="30"/>
        <v>42153.631597222222</v>
      </c>
      <c r="T511" s="8">
        <f t="shared" si="31"/>
        <v>42183.631597222222</v>
      </c>
    </row>
    <row r="512" spans="1:20" ht="51"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t="e">
        <f t="shared" si="29"/>
        <v>#DIV/0!</v>
      </c>
      <c r="Q512" t="s">
        <v>8311</v>
      </c>
      <c r="R512" t="s">
        <v>8317</v>
      </c>
      <c r="S512" s="8">
        <f t="shared" si="30"/>
        <v>42400.176377314812</v>
      </c>
      <c r="T512" s="8">
        <f t="shared" si="31"/>
        <v>42430.176377314812</v>
      </c>
    </row>
    <row r="513" spans="1:20" ht="51"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7">
        <f t="shared" si="29"/>
        <v>30</v>
      </c>
      <c r="Q513" t="s">
        <v>8311</v>
      </c>
      <c r="R513" t="s">
        <v>8317</v>
      </c>
      <c r="S513" s="8">
        <f t="shared" si="30"/>
        <v>41340.303032407406</v>
      </c>
      <c r="T513" s="8">
        <f t="shared" si="31"/>
        <v>41370.261365740742</v>
      </c>
    </row>
    <row r="514" spans="1:20" ht="51"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7">
        <f t="shared" si="29"/>
        <v>5.5</v>
      </c>
      <c r="Q514" t="s">
        <v>8311</v>
      </c>
      <c r="R514" t="s">
        <v>8317</v>
      </c>
      <c r="S514" s="8">
        <f t="shared" si="30"/>
        <v>42649.742210648154</v>
      </c>
      <c r="T514" s="8">
        <f t="shared" si="31"/>
        <v>42694.783877314811</v>
      </c>
    </row>
    <row r="515" spans="1:20" ht="34"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7">
        <f t="shared" ref="P515:P578" si="33">E515/L515</f>
        <v>102.38235294117646</v>
      </c>
      <c r="Q515" t="s">
        <v>8311</v>
      </c>
      <c r="R515" t="s">
        <v>8317</v>
      </c>
      <c r="S515" s="8">
        <f t="shared" ref="S515:S578" si="34">(((J515/60)/60)/24)+DATE(1970,1,1)</f>
        <v>42552.653993055559</v>
      </c>
      <c r="T515" s="8">
        <f t="shared" ref="T515:T578" si="35">(((I515/60)/60)/24)+DATE(1970,1,1)</f>
        <v>42597.291666666672</v>
      </c>
    </row>
    <row r="516" spans="1:20" ht="51"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7">
        <f t="shared" si="33"/>
        <v>16.666666666666668</v>
      </c>
      <c r="Q516" t="s">
        <v>8311</v>
      </c>
      <c r="R516" t="s">
        <v>8317</v>
      </c>
      <c r="S516" s="8">
        <f t="shared" si="34"/>
        <v>41830.613969907405</v>
      </c>
      <c r="T516" s="8">
        <f t="shared" si="35"/>
        <v>41860.613969907405</v>
      </c>
    </row>
    <row r="517" spans="1:20" ht="51"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7">
        <f t="shared" si="33"/>
        <v>725.02941176470586</v>
      </c>
      <c r="Q517" t="s">
        <v>8311</v>
      </c>
      <c r="R517" t="s">
        <v>8317</v>
      </c>
      <c r="S517" s="8">
        <f t="shared" si="34"/>
        <v>42327.490752314814</v>
      </c>
      <c r="T517" s="8">
        <f t="shared" si="35"/>
        <v>42367.490752314814</v>
      </c>
    </row>
    <row r="518" spans="1:20" ht="34"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t="e">
        <f t="shared" si="33"/>
        <v>#DIV/0!</v>
      </c>
      <c r="Q518" t="s">
        <v>8311</v>
      </c>
      <c r="R518" t="s">
        <v>8317</v>
      </c>
      <c r="S518" s="8">
        <f t="shared" si="34"/>
        <v>42091.778703703705</v>
      </c>
      <c r="T518" s="8">
        <f t="shared" si="35"/>
        <v>42151.778703703705</v>
      </c>
    </row>
    <row r="519" spans="1:20" ht="51"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7">
        <f t="shared" si="33"/>
        <v>68.333333333333329</v>
      </c>
      <c r="Q519" t="s">
        <v>8311</v>
      </c>
      <c r="R519" t="s">
        <v>8317</v>
      </c>
      <c r="S519" s="8">
        <f t="shared" si="34"/>
        <v>42738.615289351852</v>
      </c>
      <c r="T519" s="8">
        <f t="shared" si="35"/>
        <v>42768.615289351852</v>
      </c>
    </row>
    <row r="520" spans="1:20" ht="68"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t="e">
        <f t="shared" si="33"/>
        <v>#DIV/0!</v>
      </c>
      <c r="Q520" t="s">
        <v>8311</v>
      </c>
      <c r="R520" t="s">
        <v>8317</v>
      </c>
      <c r="S520" s="8">
        <f t="shared" si="34"/>
        <v>42223.616018518514</v>
      </c>
      <c r="T520" s="8">
        <f t="shared" si="35"/>
        <v>42253.615277777775</v>
      </c>
    </row>
    <row r="521" spans="1:20" ht="51"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7">
        <f t="shared" si="33"/>
        <v>39.228571428571428</v>
      </c>
      <c r="Q521" t="s">
        <v>8311</v>
      </c>
      <c r="R521" t="s">
        <v>8317</v>
      </c>
      <c r="S521" s="8">
        <f t="shared" si="34"/>
        <v>41218.391446759262</v>
      </c>
      <c r="T521" s="8">
        <f t="shared" si="35"/>
        <v>41248.391446759262</v>
      </c>
    </row>
    <row r="522" spans="1:20" ht="51"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7">
        <f t="shared" si="33"/>
        <v>150.14705882352942</v>
      </c>
      <c r="Q522" t="s">
        <v>8318</v>
      </c>
      <c r="R522" t="s">
        <v>8319</v>
      </c>
      <c r="S522" s="8">
        <f t="shared" si="34"/>
        <v>42318.702094907407</v>
      </c>
      <c r="T522" s="8">
        <f t="shared" si="35"/>
        <v>42348.702094907407</v>
      </c>
    </row>
    <row r="523" spans="1:20" ht="51"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8318</v>
      </c>
      <c r="R523" t="s">
        <v>8319</v>
      </c>
      <c r="S523" s="8">
        <f t="shared" si="34"/>
        <v>42646.092812499999</v>
      </c>
      <c r="T523" s="8">
        <f t="shared" si="35"/>
        <v>42675.207638888889</v>
      </c>
    </row>
    <row r="524" spans="1:20" ht="51"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8318</v>
      </c>
      <c r="R524" t="s">
        <v>8319</v>
      </c>
      <c r="S524" s="8">
        <f t="shared" si="34"/>
        <v>42430.040798611109</v>
      </c>
      <c r="T524" s="8">
        <f t="shared" si="35"/>
        <v>42449.999131944445</v>
      </c>
    </row>
    <row r="525" spans="1:20" ht="51"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8318</v>
      </c>
      <c r="R525" t="s">
        <v>8319</v>
      </c>
      <c r="S525" s="8">
        <f t="shared" si="34"/>
        <v>42238.13282407407</v>
      </c>
      <c r="T525" s="8">
        <f t="shared" si="35"/>
        <v>42268.13282407407</v>
      </c>
    </row>
    <row r="526" spans="1:20" ht="51"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8318</v>
      </c>
      <c r="R526" t="s">
        <v>8319</v>
      </c>
      <c r="S526" s="8">
        <f t="shared" si="34"/>
        <v>42492.717233796298</v>
      </c>
      <c r="T526" s="8">
        <f t="shared" si="35"/>
        <v>42522.717233796298</v>
      </c>
    </row>
    <row r="527" spans="1:20" ht="68"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7">
        <f t="shared" si="33"/>
        <v>1000</v>
      </c>
      <c r="Q527" t="s">
        <v>8318</v>
      </c>
      <c r="R527" t="s">
        <v>8319</v>
      </c>
      <c r="S527" s="8">
        <f t="shared" si="34"/>
        <v>41850.400937500002</v>
      </c>
      <c r="T527" s="8">
        <f t="shared" si="35"/>
        <v>41895.400937500002</v>
      </c>
    </row>
    <row r="528" spans="1:20" ht="51"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8318</v>
      </c>
      <c r="R528" t="s">
        <v>8319</v>
      </c>
      <c r="S528" s="8">
        <f t="shared" si="34"/>
        <v>42192.591944444444</v>
      </c>
      <c r="T528" s="8">
        <f t="shared" si="35"/>
        <v>42223.708333333328</v>
      </c>
    </row>
    <row r="529" spans="1:20" ht="68"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8318</v>
      </c>
      <c r="R529" t="s">
        <v>8319</v>
      </c>
      <c r="S529" s="8">
        <f t="shared" si="34"/>
        <v>42753.205625000002</v>
      </c>
      <c r="T529" s="8">
        <f t="shared" si="35"/>
        <v>42783.670138888891</v>
      </c>
    </row>
    <row r="530" spans="1:20" ht="34"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7">
        <f t="shared" si="33"/>
        <v>44.333333333333336</v>
      </c>
      <c r="Q530" t="s">
        <v>8318</v>
      </c>
      <c r="R530" t="s">
        <v>8319</v>
      </c>
      <c r="S530" s="8">
        <f t="shared" si="34"/>
        <v>42155.920219907406</v>
      </c>
      <c r="T530" s="8">
        <f t="shared" si="35"/>
        <v>42176.888888888891</v>
      </c>
    </row>
    <row r="531" spans="1:20" ht="51"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7">
        <f t="shared" si="33"/>
        <v>86.944444444444443</v>
      </c>
      <c r="Q531" t="s">
        <v>8318</v>
      </c>
      <c r="R531" t="s">
        <v>8319</v>
      </c>
      <c r="S531" s="8">
        <f t="shared" si="34"/>
        <v>42725.031180555554</v>
      </c>
      <c r="T531" s="8">
        <f t="shared" si="35"/>
        <v>42746.208333333328</v>
      </c>
    </row>
    <row r="532" spans="1:20" ht="51"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7">
        <f t="shared" si="33"/>
        <v>126.55172413793103</v>
      </c>
      <c r="Q532" t="s">
        <v>8318</v>
      </c>
      <c r="R532" t="s">
        <v>8319</v>
      </c>
      <c r="S532" s="8">
        <f t="shared" si="34"/>
        <v>42157.591064814813</v>
      </c>
      <c r="T532" s="8">
        <f t="shared" si="35"/>
        <v>42179.083333333328</v>
      </c>
    </row>
    <row r="533" spans="1:20" ht="68"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7">
        <f t="shared" si="33"/>
        <v>129.03225806451613</v>
      </c>
      <c r="Q533" t="s">
        <v>8318</v>
      </c>
      <c r="R533" t="s">
        <v>8319</v>
      </c>
      <c r="S533" s="8">
        <f t="shared" si="34"/>
        <v>42676.065150462964</v>
      </c>
      <c r="T533" s="8">
        <f t="shared" si="35"/>
        <v>42721.290972222225</v>
      </c>
    </row>
    <row r="534" spans="1:20" ht="51"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7">
        <f t="shared" si="33"/>
        <v>71.242774566473983</v>
      </c>
      <c r="Q534" t="s">
        <v>8318</v>
      </c>
      <c r="R534" t="s">
        <v>8319</v>
      </c>
      <c r="S534" s="8">
        <f t="shared" si="34"/>
        <v>42473.007037037038</v>
      </c>
      <c r="T534" s="8">
        <f t="shared" si="35"/>
        <v>42503.007037037038</v>
      </c>
    </row>
    <row r="535" spans="1:20" ht="51"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8318</v>
      </c>
      <c r="R535" t="s">
        <v>8319</v>
      </c>
      <c r="S535" s="8">
        <f t="shared" si="34"/>
        <v>42482.43478009259</v>
      </c>
      <c r="T535" s="8">
        <f t="shared" si="35"/>
        <v>42506.43478009259</v>
      </c>
    </row>
    <row r="536" spans="1:20" ht="51"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8318</v>
      </c>
      <c r="R536" t="s">
        <v>8319</v>
      </c>
      <c r="S536" s="8">
        <f t="shared" si="34"/>
        <v>42270.810995370368</v>
      </c>
      <c r="T536" s="8">
        <f t="shared" si="35"/>
        <v>42309.958333333328</v>
      </c>
    </row>
    <row r="537" spans="1:20" ht="51"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8318</v>
      </c>
      <c r="R537" t="s">
        <v>8319</v>
      </c>
      <c r="S537" s="8">
        <f t="shared" si="34"/>
        <v>42711.545196759253</v>
      </c>
      <c r="T537" s="8">
        <f t="shared" si="35"/>
        <v>42741.545196759253</v>
      </c>
    </row>
    <row r="538" spans="1:20" ht="68"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8318</v>
      </c>
      <c r="R538" t="s">
        <v>8319</v>
      </c>
      <c r="S538" s="8">
        <f t="shared" si="34"/>
        <v>42179.344988425932</v>
      </c>
      <c r="T538" s="8">
        <f t="shared" si="35"/>
        <v>42219.75</v>
      </c>
    </row>
    <row r="539" spans="1:20" ht="51"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7">
        <f t="shared" si="33"/>
        <v>40.847457627118644</v>
      </c>
      <c r="Q539" t="s">
        <v>8318</v>
      </c>
      <c r="R539" t="s">
        <v>8319</v>
      </c>
      <c r="S539" s="8">
        <f t="shared" si="34"/>
        <v>42282.768414351856</v>
      </c>
      <c r="T539" s="8">
        <f t="shared" si="35"/>
        <v>42312.810081018513</v>
      </c>
    </row>
    <row r="540" spans="1:20" ht="68"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8318</v>
      </c>
      <c r="R540" t="s">
        <v>8319</v>
      </c>
      <c r="S540" s="8">
        <f t="shared" si="34"/>
        <v>42473.794710648144</v>
      </c>
      <c r="T540" s="8">
        <f t="shared" si="35"/>
        <v>42503.794710648144</v>
      </c>
    </row>
    <row r="541" spans="1:20" ht="51"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7">
        <f t="shared" si="33"/>
        <v>25.161000000000001</v>
      </c>
      <c r="Q541" t="s">
        <v>8318</v>
      </c>
      <c r="R541" t="s">
        <v>8319</v>
      </c>
      <c r="S541" s="8">
        <f t="shared" si="34"/>
        <v>42535.049849537041</v>
      </c>
      <c r="T541" s="8">
        <f t="shared" si="35"/>
        <v>42556.049849537041</v>
      </c>
    </row>
    <row r="542" spans="1:20" ht="68"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7">
        <f t="shared" si="33"/>
        <v>1</v>
      </c>
      <c r="Q542" t="s">
        <v>8320</v>
      </c>
      <c r="R542" t="s">
        <v>8321</v>
      </c>
      <c r="S542" s="8">
        <f t="shared" si="34"/>
        <v>42009.817199074074</v>
      </c>
      <c r="T542" s="8">
        <f t="shared" si="35"/>
        <v>42039.817199074074</v>
      </c>
    </row>
    <row r="543" spans="1:20" ht="51"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7">
        <f t="shared" si="33"/>
        <v>25</v>
      </c>
      <c r="Q543" t="s">
        <v>8320</v>
      </c>
      <c r="R543" t="s">
        <v>8321</v>
      </c>
      <c r="S543" s="8">
        <f t="shared" si="34"/>
        <v>42276.046689814815</v>
      </c>
      <c r="T543" s="8">
        <f t="shared" si="35"/>
        <v>42306.046689814815</v>
      </c>
    </row>
    <row r="544" spans="1:20" ht="51"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7">
        <f t="shared" si="33"/>
        <v>1</v>
      </c>
      <c r="Q544" t="s">
        <v>8320</v>
      </c>
      <c r="R544" t="s">
        <v>8321</v>
      </c>
      <c r="S544" s="8">
        <f t="shared" si="34"/>
        <v>42433.737453703703</v>
      </c>
      <c r="T544" s="8">
        <f t="shared" si="35"/>
        <v>42493.695787037039</v>
      </c>
    </row>
    <row r="545" spans="1:20" ht="51"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7">
        <f t="shared" si="33"/>
        <v>35</v>
      </c>
      <c r="Q545" t="s">
        <v>8320</v>
      </c>
      <c r="R545" t="s">
        <v>8321</v>
      </c>
      <c r="S545" s="8">
        <f t="shared" si="34"/>
        <v>41914.092152777775</v>
      </c>
      <c r="T545" s="8">
        <f t="shared" si="35"/>
        <v>41944.092152777775</v>
      </c>
    </row>
    <row r="546" spans="1:20" ht="68"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7">
        <f t="shared" si="33"/>
        <v>3</v>
      </c>
      <c r="Q546" t="s">
        <v>8320</v>
      </c>
      <c r="R546" t="s">
        <v>8321</v>
      </c>
      <c r="S546" s="8">
        <f t="shared" si="34"/>
        <v>42525.656944444447</v>
      </c>
      <c r="T546" s="8">
        <f t="shared" si="35"/>
        <v>42555.656944444447</v>
      </c>
    </row>
    <row r="547" spans="1:20" ht="68"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7">
        <f t="shared" si="33"/>
        <v>402.70588235294116</v>
      </c>
      <c r="Q547" t="s">
        <v>8320</v>
      </c>
      <c r="R547" t="s">
        <v>8321</v>
      </c>
      <c r="S547" s="8">
        <f t="shared" si="34"/>
        <v>42283.592465277776</v>
      </c>
      <c r="T547" s="8">
        <f t="shared" si="35"/>
        <v>42323.634131944447</v>
      </c>
    </row>
    <row r="548" spans="1:20" ht="51"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7">
        <f t="shared" si="33"/>
        <v>26</v>
      </c>
      <c r="Q548" t="s">
        <v>8320</v>
      </c>
      <c r="R548" t="s">
        <v>8321</v>
      </c>
      <c r="S548" s="8">
        <f t="shared" si="34"/>
        <v>42249.667997685188</v>
      </c>
      <c r="T548" s="8">
        <f t="shared" si="35"/>
        <v>42294.667997685188</v>
      </c>
    </row>
    <row r="549" spans="1:20" ht="68"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t="e">
        <f t="shared" si="33"/>
        <v>#DIV/0!</v>
      </c>
      <c r="Q549" t="s">
        <v>8320</v>
      </c>
      <c r="R549" t="s">
        <v>8321</v>
      </c>
      <c r="S549" s="8">
        <f t="shared" si="34"/>
        <v>42380.696342592593</v>
      </c>
      <c r="T549" s="8">
        <f t="shared" si="35"/>
        <v>42410.696342592593</v>
      </c>
    </row>
    <row r="550" spans="1:20" ht="51"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7">
        <f t="shared" si="33"/>
        <v>9</v>
      </c>
      <c r="Q550" t="s">
        <v>8320</v>
      </c>
      <c r="R550" t="s">
        <v>8321</v>
      </c>
      <c r="S550" s="8">
        <f t="shared" si="34"/>
        <v>42276.903333333335</v>
      </c>
      <c r="T550" s="8">
        <f t="shared" si="35"/>
        <v>42306.903333333335</v>
      </c>
    </row>
    <row r="551" spans="1:20" ht="68"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7">
        <f t="shared" si="33"/>
        <v>8.5</v>
      </c>
      <c r="Q551" t="s">
        <v>8320</v>
      </c>
      <c r="R551" t="s">
        <v>8321</v>
      </c>
      <c r="S551" s="8">
        <f t="shared" si="34"/>
        <v>42163.636828703704</v>
      </c>
      <c r="T551" s="8">
        <f t="shared" si="35"/>
        <v>42193.636828703704</v>
      </c>
    </row>
    <row r="552" spans="1:20" ht="68"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7">
        <f t="shared" si="33"/>
        <v>8.75</v>
      </c>
      <c r="Q552" t="s">
        <v>8320</v>
      </c>
      <c r="R552" t="s">
        <v>8321</v>
      </c>
      <c r="S552" s="8">
        <f t="shared" si="34"/>
        <v>42753.678761574076</v>
      </c>
      <c r="T552" s="8">
        <f t="shared" si="35"/>
        <v>42766.208333333328</v>
      </c>
    </row>
    <row r="553" spans="1:20" ht="51"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7">
        <f t="shared" si="33"/>
        <v>135.03571428571428</v>
      </c>
      <c r="Q553" t="s">
        <v>8320</v>
      </c>
      <c r="R553" t="s">
        <v>8321</v>
      </c>
      <c r="S553" s="8">
        <f t="shared" si="34"/>
        <v>42173.275740740741</v>
      </c>
      <c r="T553" s="8">
        <f t="shared" si="35"/>
        <v>42217.745138888888</v>
      </c>
    </row>
    <row r="554" spans="1:20" ht="51"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t="e">
        <f t="shared" si="33"/>
        <v>#DIV/0!</v>
      </c>
      <c r="Q554" t="s">
        <v>8320</v>
      </c>
      <c r="R554" t="s">
        <v>8321</v>
      </c>
      <c r="S554" s="8">
        <f t="shared" si="34"/>
        <v>42318.616851851853</v>
      </c>
      <c r="T554" s="8">
        <f t="shared" si="35"/>
        <v>42378.616851851853</v>
      </c>
    </row>
    <row r="555" spans="1:20" ht="51"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7">
        <f t="shared" si="33"/>
        <v>20.5</v>
      </c>
      <c r="Q555" t="s">
        <v>8320</v>
      </c>
      <c r="R555" t="s">
        <v>8321</v>
      </c>
      <c r="S555" s="8">
        <f t="shared" si="34"/>
        <v>41927.71980324074</v>
      </c>
      <c r="T555" s="8">
        <f t="shared" si="35"/>
        <v>41957.761469907404</v>
      </c>
    </row>
    <row r="556" spans="1:20" ht="51"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7">
        <f t="shared" si="33"/>
        <v>64.36363636363636</v>
      </c>
      <c r="Q556" t="s">
        <v>8320</v>
      </c>
      <c r="R556" t="s">
        <v>8321</v>
      </c>
      <c r="S556" s="8">
        <f t="shared" si="34"/>
        <v>41901.684861111113</v>
      </c>
      <c r="T556" s="8">
        <f t="shared" si="35"/>
        <v>41931.684861111113</v>
      </c>
    </row>
    <row r="557" spans="1:20" ht="51"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t="e">
        <f t="shared" si="33"/>
        <v>#DIV/0!</v>
      </c>
      <c r="Q557" t="s">
        <v>8320</v>
      </c>
      <c r="R557" t="s">
        <v>8321</v>
      </c>
      <c r="S557" s="8">
        <f t="shared" si="34"/>
        <v>42503.353506944448</v>
      </c>
      <c r="T557" s="8">
        <f t="shared" si="35"/>
        <v>42533.353506944448</v>
      </c>
    </row>
    <row r="558" spans="1:20" ht="34"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7">
        <f t="shared" si="33"/>
        <v>200</v>
      </c>
      <c r="Q558" t="s">
        <v>8320</v>
      </c>
      <c r="R558" t="s">
        <v>8321</v>
      </c>
      <c r="S558" s="8">
        <f t="shared" si="34"/>
        <v>42345.860150462962</v>
      </c>
      <c r="T558" s="8">
        <f t="shared" si="35"/>
        <v>42375.860150462962</v>
      </c>
    </row>
    <row r="559" spans="1:20" ht="51"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7">
        <f t="shared" si="33"/>
        <v>68.3</v>
      </c>
      <c r="Q559" t="s">
        <v>8320</v>
      </c>
      <c r="R559" t="s">
        <v>8321</v>
      </c>
      <c r="S559" s="8">
        <f t="shared" si="34"/>
        <v>42676.942164351851</v>
      </c>
      <c r="T559" s="8">
        <f t="shared" si="35"/>
        <v>42706.983831018515</v>
      </c>
    </row>
    <row r="560" spans="1:20" ht="51"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t="e">
        <f t="shared" si="33"/>
        <v>#DIV/0!</v>
      </c>
      <c r="Q560" t="s">
        <v>8320</v>
      </c>
      <c r="R560" t="s">
        <v>8321</v>
      </c>
      <c r="S560" s="8">
        <f t="shared" si="34"/>
        <v>42057.883159722223</v>
      </c>
      <c r="T560" s="8">
        <f t="shared" si="35"/>
        <v>42087.841493055559</v>
      </c>
    </row>
    <row r="561" spans="1:20" ht="68"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7">
        <f t="shared" si="33"/>
        <v>50</v>
      </c>
      <c r="Q561" t="s">
        <v>8320</v>
      </c>
      <c r="R561" t="s">
        <v>8321</v>
      </c>
      <c r="S561" s="8">
        <f t="shared" si="34"/>
        <v>42321.283101851848</v>
      </c>
      <c r="T561" s="8">
        <f t="shared" si="35"/>
        <v>42351.283101851848</v>
      </c>
    </row>
    <row r="562" spans="1:20" ht="51"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7">
        <f t="shared" si="33"/>
        <v>4</v>
      </c>
      <c r="Q562" t="s">
        <v>8320</v>
      </c>
      <c r="R562" t="s">
        <v>8321</v>
      </c>
      <c r="S562" s="8">
        <f t="shared" si="34"/>
        <v>41960.771354166667</v>
      </c>
      <c r="T562" s="8">
        <f t="shared" si="35"/>
        <v>41990.771354166667</v>
      </c>
    </row>
    <row r="563" spans="1:20" ht="51"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7">
        <f t="shared" si="33"/>
        <v>27.5</v>
      </c>
      <c r="Q563" t="s">
        <v>8320</v>
      </c>
      <c r="R563" t="s">
        <v>8321</v>
      </c>
      <c r="S563" s="8">
        <f t="shared" si="34"/>
        <v>42268.658715277779</v>
      </c>
      <c r="T563" s="8">
        <f t="shared" si="35"/>
        <v>42303.658715277779</v>
      </c>
    </row>
    <row r="564" spans="1:20" ht="51"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t="e">
        <f t="shared" si="33"/>
        <v>#DIV/0!</v>
      </c>
      <c r="Q564" t="s">
        <v>8320</v>
      </c>
      <c r="R564" t="s">
        <v>8321</v>
      </c>
      <c r="S564" s="8">
        <f t="shared" si="34"/>
        <v>42692.389062500006</v>
      </c>
      <c r="T564" s="8">
        <f t="shared" si="35"/>
        <v>42722.389062500006</v>
      </c>
    </row>
    <row r="565" spans="1:20" ht="68"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7">
        <f t="shared" si="33"/>
        <v>34</v>
      </c>
      <c r="Q565" t="s">
        <v>8320</v>
      </c>
      <c r="R565" t="s">
        <v>8321</v>
      </c>
      <c r="S565" s="8">
        <f t="shared" si="34"/>
        <v>42022.069988425923</v>
      </c>
      <c r="T565" s="8">
        <f t="shared" si="35"/>
        <v>42052.069988425923</v>
      </c>
    </row>
    <row r="566" spans="1:20" ht="68"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7">
        <f t="shared" si="33"/>
        <v>1</v>
      </c>
      <c r="Q566" t="s">
        <v>8320</v>
      </c>
      <c r="R566" t="s">
        <v>8321</v>
      </c>
      <c r="S566" s="8">
        <f t="shared" si="34"/>
        <v>42411.942997685182</v>
      </c>
      <c r="T566" s="8">
        <f t="shared" si="35"/>
        <v>42441.942997685182</v>
      </c>
    </row>
    <row r="567" spans="1:20" ht="51"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t="e">
        <f t="shared" si="33"/>
        <v>#DIV/0!</v>
      </c>
      <c r="Q567" t="s">
        <v>8320</v>
      </c>
      <c r="R567" t="s">
        <v>8321</v>
      </c>
      <c r="S567" s="8">
        <f t="shared" si="34"/>
        <v>42165.785289351858</v>
      </c>
      <c r="T567" s="8">
        <f t="shared" si="35"/>
        <v>42195.785289351858</v>
      </c>
    </row>
    <row r="568" spans="1:20" ht="51"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7">
        <f t="shared" si="33"/>
        <v>1</v>
      </c>
      <c r="Q568" t="s">
        <v>8320</v>
      </c>
      <c r="R568" t="s">
        <v>8321</v>
      </c>
      <c r="S568" s="8">
        <f t="shared" si="34"/>
        <v>42535.68440972222</v>
      </c>
      <c r="T568" s="8">
        <f t="shared" si="35"/>
        <v>42565.68440972222</v>
      </c>
    </row>
    <row r="569" spans="1:20" ht="51"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t="e">
        <f t="shared" si="33"/>
        <v>#DIV/0!</v>
      </c>
      <c r="Q569" t="s">
        <v>8320</v>
      </c>
      <c r="R569" t="s">
        <v>8321</v>
      </c>
      <c r="S569" s="8">
        <f t="shared" si="34"/>
        <v>41975.842523148152</v>
      </c>
      <c r="T569" s="8">
        <f t="shared" si="35"/>
        <v>42005.842523148152</v>
      </c>
    </row>
    <row r="570" spans="1:20" ht="68"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7">
        <f t="shared" si="33"/>
        <v>49</v>
      </c>
      <c r="Q570" t="s">
        <v>8320</v>
      </c>
      <c r="R570" t="s">
        <v>8321</v>
      </c>
      <c r="S570" s="8">
        <f t="shared" si="34"/>
        <v>42348.9215625</v>
      </c>
      <c r="T570" s="8">
        <f t="shared" si="35"/>
        <v>42385.458333333328</v>
      </c>
    </row>
    <row r="571" spans="1:20" ht="51"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7">
        <f t="shared" si="33"/>
        <v>20</v>
      </c>
      <c r="Q571" t="s">
        <v>8320</v>
      </c>
      <c r="R571" t="s">
        <v>8321</v>
      </c>
      <c r="S571" s="8">
        <f t="shared" si="34"/>
        <v>42340.847361111111</v>
      </c>
      <c r="T571" s="8">
        <f t="shared" si="35"/>
        <v>42370.847361111111</v>
      </c>
    </row>
    <row r="572" spans="1:20" ht="34"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7">
        <f t="shared" si="33"/>
        <v>142</v>
      </c>
      <c r="Q572" t="s">
        <v>8320</v>
      </c>
      <c r="R572" t="s">
        <v>8321</v>
      </c>
      <c r="S572" s="8">
        <f t="shared" si="34"/>
        <v>42388.798252314817</v>
      </c>
      <c r="T572" s="8">
        <f t="shared" si="35"/>
        <v>42418.798252314817</v>
      </c>
    </row>
    <row r="573" spans="1:20" ht="68"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7">
        <f t="shared" si="33"/>
        <v>53</v>
      </c>
      <c r="Q573" t="s">
        <v>8320</v>
      </c>
      <c r="R573" t="s">
        <v>8321</v>
      </c>
      <c r="S573" s="8">
        <f t="shared" si="34"/>
        <v>42192.816238425927</v>
      </c>
      <c r="T573" s="8">
        <f t="shared" si="35"/>
        <v>42212.165972222225</v>
      </c>
    </row>
    <row r="574" spans="1:20" ht="51"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t="e">
        <f t="shared" si="33"/>
        <v>#DIV/0!</v>
      </c>
      <c r="Q574" t="s">
        <v>8320</v>
      </c>
      <c r="R574" t="s">
        <v>8321</v>
      </c>
      <c r="S574" s="8">
        <f t="shared" si="34"/>
        <v>42282.71629629629</v>
      </c>
      <c r="T574" s="8">
        <f t="shared" si="35"/>
        <v>42312.757962962962</v>
      </c>
    </row>
    <row r="575" spans="1:20" ht="68"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7">
        <f t="shared" si="33"/>
        <v>38.444444444444443</v>
      </c>
      <c r="Q575" t="s">
        <v>8320</v>
      </c>
      <c r="R575" t="s">
        <v>8321</v>
      </c>
      <c r="S575" s="8">
        <f t="shared" si="34"/>
        <v>41963.050127314811</v>
      </c>
      <c r="T575" s="8">
        <f t="shared" si="35"/>
        <v>42022.05</v>
      </c>
    </row>
    <row r="576" spans="1:20" ht="51"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7">
        <f t="shared" si="33"/>
        <v>20</v>
      </c>
      <c r="Q576" t="s">
        <v>8320</v>
      </c>
      <c r="R576" t="s">
        <v>8321</v>
      </c>
      <c r="S576" s="8">
        <f t="shared" si="34"/>
        <v>42632.443368055552</v>
      </c>
      <c r="T576" s="8">
        <f t="shared" si="35"/>
        <v>42662.443368055552</v>
      </c>
    </row>
    <row r="577" spans="1:20" ht="68" x14ac:dyDescent="0.45">
      <c r="A577">
        <v>575</v>
      </c>
      <c r="B577" s="3" t="s">
        <v>576</v>
      </c>
      <c r="C577" s="3" t="s">
        <v>4685</v>
      </c>
      <c r="D577">
        <v>60000</v>
      </c>
      <c r="E577">
        <v>259</v>
      </c>
      <c r="F577" t="s">
        <v>8221</v>
      </c>
      <c r="G577" t="s">
        <v>8405</v>
      </c>
      <c r="H577" t="s">
        <v>8249</v>
      </c>
      <c r="I577">
        <v>1434213443</v>
      </c>
      <c r="J577">
        <v>1431621443</v>
      </c>
      <c r="K577" t="b">
        <v>0</v>
      </c>
      <c r="L577">
        <v>4</v>
      </c>
      <c r="M577" t="b">
        <v>0</v>
      </c>
      <c r="N577" t="s">
        <v>8272</v>
      </c>
      <c r="O577" s="6">
        <f t="shared" si="32"/>
        <v>0.43166666666666664</v>
      </c>
      <c r="P577" s="7">
        <f t="shared" si="33"/>
        <v>64.75</v>
      </c>
      <c r="Q577" t="s">
        <v>8320</v>
      </c>
      <c r="R577" t="s">
        <v>8321</v>
      </c>
      <c r="S577" s="8">
        <f t="shared" si="34"/>
        <v>42138.692627314813</v>
      </c>
      <c r="T577" s="8">
        <f t="shared" si="35"/>
        <v>42168.692627314813</v>
      </c>
    </row>
    <row r="578" spans="1:20" ht="51"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7">
        <f t="shared" si="33"/>
        <v>1</v>
      </c>
      <c r="Q578" t="s">
        <v>8320</v>
      </c>
      <c r="R578" t="s">
        <v>8321</v>
      </c>
      <c r="S578" s="8">
        <f t="shared" si="34"/>
        <v>42031.471666666665</v>
      </c>
      <c r="T578" s="8">
        <f t="shared" si="35"/>
        <v>42091.43</v>
      </c>
    </row>
    <row r="579" spans="1:20" ht="51"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7">
        <f t="shared" ref="P579:P642" si="37">E579/L579</f>
        <v>10</v>
      </c>
      <c r="Q579" t="s">
        <v>8320</v>
      </c>
      <c r="R579" t="s">
        <v>8321</v>
      </c>
      <c r="S579" s="8">
        <f t="shared" ref="S579:S642" si="38">(((J579/60)/60)/24)+DATE(1970,1,1)</f>
        <v>42450.589143518519</v>
      </c>
      <c r="T579" s="8">
        <f t="shared" ref="T579:T642" si="39">(((I579/60)/60)/24)+DATE(1970,1,1)</f>
        <v>42510.589143518519</v>
      </c>
    </row>
    <row r="580" spans="1:20" ht="34"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7">
        <f t="shared" si="37"/>
        <v>2</v>
      </c>
      <c r="Q580" t="s">
        <v>8320</v>
      </c>
      <c r="R580" t="s">
        <v>8321</v>
      </c>
      <c r="S580" s="8">
        <f t="shared" si="38"/>
        <v>42230.578622685185</v>
      </c>
      <c r="T580" s="8">
        <f t="shared" si="39"/>
        <v>42254.578622685185</v>
      </c>
    </row>
    <row r="581" spans="1:20" ht="34"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7">
        <f t="shared" si="37"/>
        <v>35</v>
      </c>
      <c r="Q581" t="s">
        <v>8320</v>
      </c>
      <c r="R581" t="s">
        <v>8321</v>
      </c>
      <c r="S581" s="8">
        <f t="shared" si="38"/>
        <v>41968.852118055554</v>
      </c>
      <c r="T581" s="8">
        <f t="shared" si="39"/>
        <v>41998.852118055554</v>
      </c>
    </row>
    <row r="582" spans="1:20" ht="51"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7">
        <f t="shared" si="37"/>
        <v>1</v>
      </c>
      <c r="Q582" t="s">
        <v>8320</v>
      </c>
      <c r="R582" t="s">
        <v>8321</v>
      </c>
      <c r="S582" s="8">
        <f t="shared" si="38"/>
        <v>42605.908182870371</v>
      </c>
      <c r="T582" s="8">
        <f t="shared" si="39"/>
        <v>42635.908182870371</v>
      </c>
    </row>
    <row r="583" spans="1:20" ht="68"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t="e">
        <f t="shared" si="37"/>
        <v>#DIV/0!</v>
      </c>
      <c r="Q583" t="s">
        <v>8320</v>
      </c>
      <c r="R583" t="s">
        <v>8321</v>
      </c>
      <c r="S583" s="8">
        <f t="shared" si="38"/>
        <v>42188.012777777782</v>
      </c>
      <c r="T583" s="8">
        <f t="shared" si="39"/>
        <v>42218.012777777782</v>
      </c>
    </row>
    <row r="584" spans="1:20" ht="68"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t="e">
        <f t="shared" si="37"/>
        <v>#DIV/0!</v>
      </c>
      <c r="Q584" t="s">
        <v>8320</v>
      </c>
      <c r="R584" t="s">
        <v>8321</v>
      </c>
      <c r="S584" s="8">
        <f t="shared" si="38"/>
        <v>42055.739803240736</v>
      </c>
      <c r="T584" s="8">
        <f t="shared" si="39"/>
        <v>42078.75</v>
      </c>
    </row>
    <row r="585" spans="1:20" ht="51"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7">
        <f t="shared" si="37"/>
        <v>1</v>
      </c>
      <c r="Q585" t="s">
        <v>8320</v>
      </c>
      <c r="R585" t="s">
        <v>8321</v>
      </c>
      <c r="S585" s="8">
        <f t="shared" si="38"/>
        <v>42052.93850694444</v>
      </c>
      <c r="T585" s="8">
        <f t="shared" si="39"/>
        <v>42082.896840277783</v>
      </c>
    </row>
    <row r="586" spans="1:20" ht="51"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7">
        <f t="shared" si="37"/>
        <v>5</v>
      </c>
      <c r="Q586" t="s">
        <v>8320</v>
      </c>
      <c r="R586" t="s">
        <v>8321</v>
      </c>
      <c r="S586" s="8">
        <f t="shared" si="38"/>
        <v>42049.716620370367</v>
      </c>
      <c r="T586" s="8">
        <f t="shared" si="39"/>
        <v>42079.674953703703</v>
      </c>
    </row>
    <row r="587" spans="1:20" ht="51"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t="e">
        <f t="shared" si="37"/>
        <v>#DIV/0!</v>
      </c>
      <c r="Q587" t="s">
        <v>8320</v>
      </c>
      <c r="R587" t="s">
        <v>8321</v>
      </c>
      <c r="S587" s="8">
        <f t="shared" si="38"/>
        <v>42283.3909375</v>
      </c>
      <c r="T587" s="8">
        <f t="shared" si="39"/>
        <v>42339</v>
      </c>
    </row>
    <row r="588" spans="1:20" ht="51"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7">
        <f t="shared" si="37"/>
        <v>14</v>
      </c>
      <c r="Q588" t="s">
        <v>8320</v>
      </c>
      <c r="R588" t="s">
        <v>8321</v>
      </c>
      <c r="S588" s="8">
        <f t="shared" si="38"/>
        <v>42020.854247685187</v>
      </c>
      <c r="T588" s="8">
        <f t="shared" si="39"/>
        <v>42050.854247685187</v>
      </c>
    </row>
    <row r="589" spans="1:20" ht="8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7">
        <f t="shared" si="37"/>
        <v>389.28571428571428</v>
      </c>
      <c r="Q589" t="s">
        <v>8320</v>
      </c>
      <c r="R589" t="s">
        <v>8321</v>
      </c>
      <c r="S589" s="8">
        <f t="shared" si="38"/>
        <v>42080.757326388892</v>
      </c>
      <c r="T589" s="8">
        <f t="shared" si="39"/>
        <v>42110.757326388892</v>
      </c>
    </row>
    <row r="590" spans="1:20" ht="51"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7">
        <f t="shared" si="37"/>
        <v>150.5</v>
      </c>
      <c r="Q590" t="s">
        <v>8320</v>
      </c>
      <c r="R590" t="s">
        <v>8321</v>
      </c>
      <c r="S590" s="8">
        <f t="shared" si="38"/>
        <v>42631.769513888896</v>
      </c>
      <c r="T590" s="8">
        <f t="shared" si="39"/>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7">
        <f t="shared" si="37"/>
        <v>1</v>
      </c>
      <c r="Q591" t="s">
        <v>8320</v>
      </c>
      <c r="R591" t="s">
        <v>8321</v>
      </c>
      <c r="S591" s="8">
        <f t="shared" si="38"/>
        <v>42178.614571759259</v>
      </c>
      <c r="T591" s="8">
        <f t="shared" si="39"/>
        <v>42193.614571759259</v>
      </c>
    </row>
    <row r="592" spans="1:20" ht="68"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7">
        <f t="shared" si="37"/>
        <v>24.777777777777779</v>
      </c>
      <c r="Q592" t="s">
        <v>8320</v>
      </c>
      <c r="R592" t="s">
        <v>8321</v>
      </c>
      <c r="S592" s="8">
        <f t="shared" si="38"/>
        <v>42377.554756944446</v>
      </c>
      <c r="T592" s="8">
        <f t="shared" si="39"/>
        <v>42408.542361111111</v>
      </c>
    </row>
    <row r="593" spans="1:20" ht="51"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7">
        <f t="shared" si="37"/>
        <v>30.5</v>
      </c>
      <c r="Q593" t="s">
        <v>8320</v>
      </c>
      <c r="R593" t="s">
        <v>8321</v>
      </c>
      <c r="S593" s="8">
        <f t="shared" si="38"/>
        <v>42177.543171296296</v>
      </c>
      <c r="T593" s="8">
        <f t="shared" si="39"/>
        <v>42207.543171296296</v>
      </c>
    </row>
    <row r="594" spans="1:20" ht="68"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7">
        <f t="shared" si="37"/>
        <v>250</v>
      </c>
      <c r="Q594" t="s">
        <v>8320</v>
      </c>
      <c r="R594" t="s">
        <v>8321</v>
      </c>
      <c r="S594" s="8">
        <f t="shared" si="38"/>
        <v>41946.232175925928</v>
      </c>
      <c r="T594" s="8">
        <f t="shared" si="39"/>
        <v>41976.232175925921</v>
      </c>
    </row>
    <row r="595" spans="1:20" ht="68"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7">
        <f t="shared" si="37"/>
        <v>16.428571428571427</v>
      </c>
      <c r="Q595" t="s">
        <v>8320</v>
      </c>
      <c r="R595" t="s">
        <v>8321</v>
      </c>
      <c r="S595" s="8">
        <f t="shared" si="38"/>
        <v>42070.677604166667</v>
      </c>
      <c r="T595" s="8">
        <f t="shared" si="39"/>
        <v>42100.635937500003</v>
      </c>
    </row>
    <row r="596" spans="1:20" ht="34"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7">
        <f t="shared" si="37"/>
        <v>13</v>
      </c>
      <c r="Q596" t="s">
        <v>8320</v>
      </c>
      <c r="R596" t="s">
        <v>8321</v>
      </c>
      <c r="S596" s="8">
        <f t="shared" si="38"/>
        <v>42446.780162037037</v>
      </c>
      <c r="T596" s="8">
        <f t="shared" si="39"/>
        <v>42476.780162037037</v>
      </c>
    </row>
    <row r="597" spans="1:20" ht="51"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7">
        <f t="shared" si="37"/>
        <v>53.25</v>
      </c>
      <c r="Q597" t="s">
        <v>8320</v>
      </c>
      <c r="R597" t="s">
        <v>8321</v>
      </c>
      <c r="S597" s="8">
        <f t="shared" si="38"/>
        <v>42083.069884259254</v>
      </c>
      <c r="T597" s="8">
        <f t="shared" si="39"/>
        <v>42128.069884259254</v>
      </c>
    </row>
    <row r="598" spans="1:20" ht="51"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7">
        <f t="shared" si="37"/>
        <v>3</v>
      </c>
      <c r="Q598" t="s">
        <v>8320</v>
      </c>
      <c r="R598" t="s">
        <v>8321</v>
      </c>
      <c r="S598" s="8">
        <f t="shared" si="38"/>
        <v>42646.896898148145</v>
      </c>
      <c r="T598" s="8">
        <f t="shared" si="39"/>
        <v>42676.896898148145</v>
      </c>
    </row>
    <row r="599" spans="1:20" ht="51"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7">
        <f t="shared" si="37"/>
        <v>10</v>
      </c>
      <c r="Q599" t="s">
        <v>8320</v>
      </c>
      <c r="R599" t="s">
        <v>8321</v>
      </c>
      <c r="S599" s="8">
        <f t="shared" si="38"/>
        <v>42545.705266203702</v>
      </c>
      <c r="T599" s="8">
        <f t="shared" si="39"/>
        <v>42582.666666666672</v>
      </c>
    </row>
    <row r="600" spans="1:20" ht="34"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7">
        <f t="shared" si="37"/>
        <v>121.42857142857143</v>
      </c>
      <c r="Q600" t="s">
        <v>8320</v>
      </c>
      <c r="R600" t="s">
        <v>8321</v>
      </c>
      <c r="S600" s="8">
        <f t="shared" si="38"/>
        <v>41948.00209490741</v>
      </c>
      <c r="T600" s="8">
        <f t="shared" si="39"/>
        <v>41978.00209490741</v>
      </c>
    </row>
    <row r="601" spans="1:20" ht="68"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7">
        <f t="shared" si="37"/>
        <v>15.5</v>
      </c>
      <c r="Q601" t="s">
        <v>8320</v>
      </c>
      <c r="R601" t="s">
        <v>8321</v>
      </c>
      <c r="S601" s="8">
        <f t="shared" si="38"/>
        <v>42047.812523148154</v>
      </c>
      <c r="T601" s="8">
        <f t="shared" si="39"/>
        <v>42071.636111111111</v>
      </c>
    </row>
    <row r="602" spans="1:20" ht="34"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7">
        <f t="shared" si="37"/>
        <v>100</v>
      </c>
      <c r="Q602" t="s">
        <v>8320</v>
      </c>
      <c r="R602" t="s">
        <v>8321</v>
      </c>
      <c r="S602" s="8">
        <f t="shared" si="38"/>
        <v>42073.798171296294</v>
      </c>
      <c r="T602" s="8">
        <f t="shared" si="39"/>
        <v>42133.798171296294</v>
      </c>
    </row>
    <row r="603" spans="1:20" ht="51"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7">
        <f t="shared" si="37"/>
        <v>23.333333333333332</v>
      </c>
      <c r="Q603" t="s">
        <v>8320</v>
      </c>
      <c r="R603" t="s">
        <v>8321</v>
      </c>
      <c r="S603" s="8">
        <f t="shared" si="38"/>
        <v>41969.858090277776</v>
      </c>
      <c r="T603" s="8">
        <f t="shared" si="39"/>
        <v>41999.858090277776</v>
      </c>
    </row>
    <row r="604" spans="1:20" ht="51"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t="e">
        <f t="shared" si="37"/>
        <v>#DIV/0!</v>
      </c>
      <c r="Q604" t="s">
        <v>8320</v>
      </c>
      <c r="R604" t="s">
        <v>8321</v>
      </c>
      <c r="S604" s="8">
        <f t="shared" si="38"/>
        <v>42143.79415509259</v>
      </c>
      <c r="T604" s="8">
        <f t="shared" si="39"/>
        <v>42173.79415509259</v>
      </c>
    </row>
    <row r="605" spans="1:20" ht="51"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7">
        <f t="shared" si="37"/>
        <v>45.386153846153846</v>
      </c>
      <c r="Q605" t="s">
        <v>8320</v>
      </c>
      <c r="R605" t="s">
        <v>8321</v>
      </c>
      <c r="S605" s="8">
        <f t="shared" si="38"/>
        <v>41835.639155092591</v>
      </c>
      <c r="T605" s="8">
        <f t="shared" si="39"/>
        <v>41865.639155092591</v>
      </c>
    </row>
    <row r="606" spans="1:20" ht="51"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t="e">
        <f t="shared" si="37"/>
        <v>#DIV/0!</v>
      </c>
      <c r="Q606" t="s">
        <v>8320</v>
      </c>
      <c r="R606" t="s">
        <v>8321</v>
      </c>
      <c r="S606" s="8">
        <f t="shared" si="38"/>
        <v>41849.035370370373</v>
      </c>
      <c r="T606" s="8">
        <f t="shared" si="39"/>
        <v>41879.035370370373</v>
      </c>
    </row>
    <row r="607" spans="1:20" ht="34"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7">
        <f t="shared" si="37"/>
        <v>16.375</v>
      </c>
      <c r="Q607" t="s">
        <v>8320</v>
      </c>
      <c r="R607" t="s">
        <v>8321</v>
      </c>
      <c r="S607" s="8">
        <f t="shared" si="38"/>
        <v>42194.357731481476</v>
      </c>
      <c r="T607" s="8">
        <f t="shared" si="39"/>
        <v>42239.357731481476</v>
      </c>
    </row>
    <row r="608" spans="1:20" ht="68"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7">
        <f t="shared" si="37"/>
        <v>10</v>
      </c>
      <c r="Q608" t="s">
        <v>8320</v>
      </c>
      <c r="R608" t="s">
        <v>8321</v>
      </c>
      <c r="S608" s="8">
        <f t="shared" si="38"/>
        <v>42102.650567129633</v>
      </c>
      <c r="T608" s="8">
        <f t="shared" si="39"/>
        <v>42148.625</v>
      </c>
    </row>
    <row r="609" spans="1:20" ht="51"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t="e">
        <f t="shared" si="37"/>
        <v>#DIV/0!</v>
      </c>
      <c r="Q609" t="s">
        <v>8320</v>
      </c>
      <c r="R609" t="s">
        <v>8321</v>
      </c>
      <c r="S609" s="8">
        <f t="shared" si="38"/>
        <v>42300.825648148151</v>
      </c>
      <c r="T609" s="8">
        <f t="shared" si="39"/>
        <v>42330.867314814815</v>
      </c>
    </row>
    <row r="610" spans="1:20" ht="51"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7">
        <f t="shared" si="37"/>
        <v>292.2</v>
      </c>
      <c r="Q610" t="s">
        <v>8320</v>
      </c>
      <c r="R610" t="s">
        <v>8321</v>
      </c>
      <c r="S610" s="8">
        <f t="shared" si="38"/>
        <v>42140.921064814815</v>
      </c>
      <c r="T610" s="8">
        <f t="shared" si="39"/>
        <v>42170.921064814815</v>
      </c>
    </row>
    <row r="611" spans="1:20" ht="51"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7">
        <f t="shared" si="37"/>
        <v>5</v>
      </c>
      <c r="Q611" t="s">
        <v>8320</v>
      </c>
      <c r="R611" t="s">
        <v>8321</v>
      </c>
      <c r="S611" s="8">
        <f t="shared" si="38"/>
        <v>42307.034074074079</v>
      </c>
      <c r="T611" s="8">
        <f t="shared" si="39"/>
        <v>42337.075740740736</v>
      </c>
    </row>
    <row r="612" spans="1:20" ht="51"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t="e">
        <f t="shared" si="37"/>
        <v>#DIV/0!</v>
      </c>
      <c r="Q612" t="s">
        <v>8320</v>
      </c>
      <c r="R612" t="s">
        <v>8321</v>
      </c>
      <c r="S612" s="8">
        <f t="shared" si="38"/>
        <v>42086.83085648148</v>
      </c>
      <c r="T612" s="8">
        <f t="shared" si="39"/>
        <v>42116.83085648148</v>
      </c>
    </row>
    <row r="613" spans="1:20" ht="51"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t="e">
        <f t="shared" si="37"/>
        <v>#DIV/0!</v>
      </c>
      <c r="Q613" t="s">
        <v>8320</v>
      </c>
      <c r="R613" t="s">
        <v>8321</v>
      </c>
      <c r="S613" s="8">
        <f t="shared" si="38"/>
        <v>42328.560613425929</v>
      </c>
      <c r="T613" s="8">
        <f t="shared" si="39"/>
        <v>42388.560613425929</v>
      </c>
    </row>
    <row r="614" spans="1:20" ht="34"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t="e">
        <f t="shared" si="37"/>
        <v>#DIV/0!</v>
      </c>
      <c r="Q614" t="s">
        <v>8320</v>
      </c>
      <c r="R614" t="s">
        <v>8321</v>
      </c>
      <c r="S614" s="8">
        <f t="shared" si="38"/>
        <v>42585.031782407401</v>
      </c>
      <c r="T614" s="8">
        <f t="shared" si="39"/>
        <v>42615.031782407401</v>
      </c>
    </row>
    <row r="615" spans="1:20" ht="51"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7">
        <f t="shared" si="37"/>
        <v>105.93388429752066</v>
      </c>
      <c r="Q615" t="s">
        <v>8320</v>
      </c>
      <c r="R615" t="s">
        <v>8321</v>
      </c>
      <c r="S615" s="8">
        <f t="shared" si="38"/>
        <v>42247.496759259258</v>
      </c>
      <c r="T615" s="8">
        <f t="shared" si="39"/>
        <v>42278.207638888889</v>
      </c>
    </row>
    <row r="616" spans="1:20" ht="51"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t="e">
        <f t="shared" si="37"/>
        <v>#DIV/0!</v>
      </c>
      <c r="Q616" t="s">
        <v>8320</v>
      </c>
      <c r="R616" t="s">
        <v>8321</v>
      </c>
      <c r="S616" s="8">
        <f t="shared" si="38"/>
        <v>42515.061805555553</v>
      </c>
      <c r="T616" s="8">
        <f t="shared" si="39"/>
        <v>42545.061805555553</v>
      </c>
    </row>
    <row r="617" spans="1:20" ht="51"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t="e">
        <f t="shared" si="37"/>
        <v>#DIV/0!</v>
      </c>
      <c r="Q617" t="s">
        <v>8320</v>
      </c>
      <c r="R617" t="s">
        <v>8321</v>
      </c>
      <c r="S617" s="8">
        <f t="shared" si="38"/>
        <v>42242.122210648144</v>
      </c>
      <c r="T617" s="8">
        <f t="shared" si="39"/>
        <v>42272.122210648144</v>
      </c>
    </row>
    <row r="618" spans="1:20" ht="51"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t="e">
        <f t="shared" si="37"/>
        <v>#DIV/0!</v>
      </c>
      <c r="Q618" t="s">
        <v>8320</v>
      </c>
      <c r="R618" t="s">
        <v>8321</v>
      </c>
      <c r="S618" s="8">
        <f t="shared" si="38"/>
        <v>42761.376238425932</v>
      </c>
      <c r="T618" s="8">
        <f t="shared" si="39"/>
        <v>42791.376238425932</v>
      </c>
    </row>
    <row r="619" spans="1:20" ht="68"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7">
        <f t="shared" si="37"/>
        <v>20</v>
      </c>
      <c r="Q619" t="s">
        <v>8320</v>
      </c>
      <c r="R619" t="s">
        <v>8321</v>
      </c>
      <c r="S619" s="8">
        <f t="shared" si="38"/>
        <v>42087.343090277776</v>
      </c>
      <c r="T619" s="8">
        <f t="shared" si="39"/>
        <v>42132.343090277776</v>
      </c>
    </row>
    <row r="620" spans="1:20" ht="68"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t="e">
        <f t="shared" si="37"/>
        <v>#DIV/0!</v>
      </c>
      <c r="Q620" t="s">
        <v>8320</v>
      </c>
      <c r="R620" t="s">
        <v>8321</v>
      </c>
      <c r="S620" s="8">
        <f t="shared" si="38"/>
        <v>42317.810219907406</v>
      </c>
      <c r="T620" s="8">
        <f t="shared" si="39"/>
        <v>42347.810219907406</v>
      </c>
    </row>
    <row r="621" spans="1:20" ht="34"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7">
        <f t="shared" si="37"/>
        <v>1</v>
      </c>
      <c r="Q621" t="s">
        <v>8320</v>
      </c>
      <c r="R621" t="s">
        <v>8321</v>
      </c>
      <c r="S621" s="8">
        <f t="shared" si="38"/>
        <v>41908.650347222225</v>
      </c>
      <c r="T621" s="8">
        <f t="shared" si="39"/>
        <v>41968.692013888889</v>
      </c>
    </row>
    <row r="622" spans="1:20" ht="51"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7">
        <f t="shared" si="37"/>
        <v>300</v>
      </c>
      <c r="Q622" t="s">
        <v>8320</v>
      </c>
      <c r="R622" t="s">
        <v>8321</v>
      </c>
      <c r="S622" s="8">
        <f t="shared" si="38"/>
        <v>41831.716874999998</v>
      </c>
      <c r="T622" s="8">
        <f t="shared" si="39"/>
        <v>41876.716874999998</v>
      </c>
    </row>
    <row r="623" spans="1:20" ht="51"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7">
        <f t="shared" si="37"/>
        <v>87</v>
      </c>
      <c r="Q623" t="s">
        <v>8320</v>
      </c>
      <c r="R623" t="s">
        <v>8321</v>
      </c>
      <c r="S623" s="8">
        <f t="shared" si="38"/>
        <v>42528.987696759257</v>
      </c>
      <c r="T623" s="8">
        <f t="shared" si="39"/>
        <v>42558.987696759257</v>
      </c>
    </row>
    <row r="624" spans="1:20" ht="51"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7">
        <f t="shared" si="37"/>
        <v>37.888888888888886</v>
      </c>
      <c r="Q624" t="s">
        <v>8320</v>
      </c>
      <c r="R624" t="s">
        <v>8321</v>
      </c>
      <c r="S624" s="8">
        <f t="shared" si="38"/>
        <v>42532.774745370371</v>
      </c>
      <c r="T624" s="8">
        <f t="shared" si="39"/>
        <v>42552.774745370371</v>
      </c>
    </row>
    <row r="625" spans="1:20" ht="68"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t="e">
        <f t="shared" si="37"/>
        <v>#DIV/0!</v>
      </c>
      <c r="Q625" t="s">
        <v>8320</v>
      </c>
      <c r="R625" t="s">
        <v>8321</v>
      </c>
      <c r="S625" s="8">
        <f t="shared" si="38"/>
        <v>42122.009224537032</v>
      </c>
      <c r="T625" s="8">
        <f t="shared" si="39"/>
        <v>42152.009224537032</v>
      </c>
    </row>
    <row r="626" spans="1:20" ht="51"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t="e">
        <f t="shared" si="37"/>
        <v>#DIV/0!</v>
      </c>
      <c r="Q626" t="s">
        <v>8320</v>
      </c>
      <c r="R626" t="s">
        <v>8321</v>
      </c>
      <c r="S626" s="8">
        <f t="shared" si="38"/>
        <v>42108.988900462966</v>
      </c>
      <c r="T626" s="8">
        <f t="shared" si="39"/>
        <v>42138.988900462966</v>
      </c>
    </row>
    <row r="627" spans="1:20" ht="51"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t="e">
        <f t="shared" si="37"/>
        <v>#DIV/0!</v>
      </c>
      <c r="Q627" t="s">
        <v>8320</v>
      </c>
      <c r="R627" t="s">
        <v>8321</v>
      </c>
      <c r="S627" s="8">
        <f t="shared" si="38"/>
        <v>42790.895567129628</v>
      </c>
      <c r="T627" s="8">
        <f t="shared" si="39"/>
        <v>42820.853900462964</v>
      </c>
    </row>
    <row r="628" spans="1:20" ht="51"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7">
        <f t="shared" si="37"/>
        <v>111.41025641025641</v>
      </c>
      <c r="Q628" t="s">
        <v>8320</v>
      </c>
      <c r="R628" t="s">
        <v>8321</v>
      </c>
      <c r="S628" s="8">
        <f t="shared" si="38"/>
        <v>42198.559479166666</v>
      </c>
      <c r="T628" s="8">
        <f t="shared" si="39"/>
        <v>42231.556944444441</v>
      </c>
    </row>
    <row r="629" spans="1:20" ht="51"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7">
        <f t="shared" si="37"/>
        <v>90</v>
      </c>
      <c r="Q629" t="s">
        <v>8320</v>
      </c>
      <c r="R629" t="s">
        <v>8321</v>
      </c>
      <c r="S629" s="8">
        <f t="shared" si="38"/>
        <v>42384.306840277779</v>
      </c>
      <c r="T629" s="8">
        <f t="shared" si="39"/>
        <v>42443.958333333328</v>
      </c>
    </row>
    <row r="630" spans="1:20" ht="51"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t="e">
        <f t="shared" si="37"/>
        <v>#DIV/0!</v>
      </c>
      <c r="Q630" t="s">
        <v>8320</v>
      </c>
      <c r="R630" t="s">
        <v>8321</v>
      </c>
      <c r="S630" s="8">
        <f t="shared" si="38"/>
        <v>41803.692789351851</v>
      </c>
      <c r="T630" s="8">
        <f t="shared" si="39"/>
        <v>41833.692789351851</v>
      </c>
    </row>
    <row r="631" spans="1:20" ht="51"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7">
        <f t="shared" si="37"/>
        <v>116.66666666666667</v>
      </c>
      <c r="Q631" t="s">
        <v>8320</v>
      </c>
      <c r="R631" t="s">
        <v>8321</v>
      </c>
      <c r="S631" s="8">
        <f t="shared" si="38"/>
        <v>42474.637824074074</v>
      </c>
      <c r="T631" s="8">
        <f t="shared" si="39"/>
        <v>42504.637824074074</v>
      </c>
    </row>
    <row r="632" spans="1:20" ht="68"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7">
        <f t="shared" si="37"/>
        <v>10</v>
      </c>
      <c r="Q632" t="s">
        <v>8320</v>
      </c>
      <c r="R632" t="s">
        <v>8321</v>
      </c>
      <c r="S632" s="8">
        <f t="shared" si="38"/>
        <v>42223.619456018518</v>
      </c>
      <c r="T632" s="8">
        <f t="shared" si="39"/>
        <v>42253.215277777781</v>
      </c>
    </row>
    <row r="633" spans="1:20" ht="34"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7">
        <f t="shared" si="37"/>
        <v>76.666666666666671</v>
      </c>
      <c r="Q633" t="s">
        <v>8320</v>
      </c>
      <c r="R633" t="s">
        <v>8321</v>
      </c>
      <c r="S633" s="8">
        <f t="shared" si="38"/>
        <v>42489.772326388891</v>
      </c>
      <c r="T633" s="8">
        <f t="shared" si="39"/>
        <v>42518.772326388891</v>
      </c>
    </row>
    <row r="634" spans="1:20" ht="51"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t="e">
        <f t="shared" si="37"/>
        <v>#DIV/0!</v>
      </c>
      <c r="Q634" t="s">
        <v>8320</v>
      </c>
      <c r="R634" t="s">
        <v>8321</v>
      </c>
      <c r="S634" s="8">
        <f t="shared" si="38"/>
        <v>42303.659317129626</v>
      </c>
      <c r="T634" s="8">
        <f t="shared" si="39"/>
        <v>42333.700983796298</v>
      </c>
    </row>
    <row r="635" spans="1:20" ht="51"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7">
        <f t="shared" si="37"/>
        <v>49.8</v>
      </c>
      <c r="Q635" t="s">
        <v>8320</v>
      </c>
      <c r="R635" t="s">
        <v>8321</v>
      </c>
      <c r="S635" s="8">
        <f t="shared" si="38"/>
        <v>42507.29932870371</v>
      </c>
      <c r="T635" s="8">
        <f t="shared" si="39"/>
        <v>42538.958333333328</v>
      </c>
    </row>
    <row r="636" spans="1:20" ht="34"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7">
        <f t="shared" si="37"/>
        <v>1</v>
      </c>
      <c r="Q636" t="s">
        <v>8320</v>
      </c>
      <c r="R636" t="s">
        <v>8321</v>
      </c>
      <c r="S636" s="8">
        <f t="shared" si="38"/>
        <v>42031.928576388891</v>
      </c>
      <c r="T636" s="8">
        <f t="shared" si="39"/>
        <v>42061.928576388891</v>
      </c>
    </row>
    <row r="637" spans="1:20" ht="34"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7">
        <f t="shared" si="37"/>
        <v>2</v>
      </c>
      <c r="Q637" t="s">
        <v>8320</v>
      </c>
      <c r="R637" t="s">
        <v>8321</v>
      </c>
      <c r="S637" s="8">
        <f t="shared" si="38"/>
        <v>42076.092152777783</v>
      </c>
      <c r="T637" s="8">
        <f t="shared" si="39"/>
        <v>42106.092152777783</v>
      </c>
    </row>
    <row r="638" spans="1:20" ht="51"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7">
        <f t="shared" si="37"/>
        <v>4</v>
      </c>
      <c r="Q638" t="s">
        <v>8320</v>
      </c>
      <c r="R638" t="s">
        <v>8321</v>
      </c>
      <c r="S638" s="8">
        <f t="shared" si="38"/>
        <v>42131.455439814818</v>
      </c>
      <c r="T638" s="8">
        <f t="shared" si="39"/>
        <v>42161.44930555555</v>
      </c>
    </row>
    <row r="639" spans="1:20" ht="51"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t="e">
        <f t="shared" si="37"/>
        <v>#DIV/0!</v>
      </c>
      <c r="Q639" t="s">
        <v>8320</v>
      </c>
      <c r="R639" t="s">
        <v>8321</v>
      </c>
      <c r="S639" s="8">
        <f t="shared" si="38"/>
        <v>42762.962013888886</v>
      </c>
      <c r="T639" s="8">
        <f t="shared" si="39"/>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7">
        <f t="shared" si="37"/>
        <v>3</v>
      </c>
      <c r="Q640" t="s">
        <v>8320</v>
      </c>
      <c r="R640" t="s">
        <v>8321</v>
      </c>
      <c r="S640" s="8">
        <f t="shared" si="38"/>
        <v>42759.593310185184</v>
      </c>
      <c r="T640" s="8">
        <f t="shared" si="39"/>
        <v>42819.55164351852</v>
      </c>
    </row>
    <row r="641" spans="1:20" ht="34"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7">
        <f t="shared" si="37"/>
        <v>1</v>
      </c>
      <c r="Q641" t="s">
        <v>8320</v>
      </c>
      <c r="R641" t="s">
        <v>8321</v>
      </c>
      <c r="S641" s="8">
        <f t="shared" si="38"/>
        <v>41865.583275462966</v>
      </c>
      <c r="T641" s="8">
        <f t="shared" si="39"/>
        <v>41925.583275462966</v>
      </c>
    </row>
    <row r="642" spans="1:20" ht="51"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8320</v>
      </c>
      <c r="R642" t="s">
        <v>8322</v>
      </c>
      <c r="S642" s="8">
        <f t="shared" si="38"/>
        <v>42683.420312500006</v>
      </c>
      <c r="T642" s="8">
        <f t="shared" si="39"/>
        <v>42698.958333333328</v>
      </c>
    </row>
    <row r="643" spans="1:20" ht="51"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7">
        <f t="shared" ref="P643:P706" si="41">E643/L643</f>
        <v>151.31746031746033</v>
      </c>
      <c r="Q643" t="s">
        <v>8320</v>
      </c>
      <c r="R643" t="s">
        <v>8322</v>
      </c>
      <c r="S643" s="8">
        <f t="shared" ref="S643:S706" si="42">(((J643/60)/60)/24)+DATE(1970,1,1)</f>
        <v>42199.57</v>
      </c>
      <c r="T643" s="8">
        <f t="shared" ref="T643:T706" si="43">(((I643/60)/60)/24)+DATE(1970,1,1)</f>
        <v>42229.57</v>
      </c>
    </row>
    <row r="644" spans="1:20" ht="51"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8320</v>
      </c>
      <c r="R644" t="s">
        <v>8322</v>
      </c>
      <c r="S644" s="8">
        <f t="shared" si="42"/>
        <v>42199.651319444441</v>
      </c>
      <c r="T644" s="8">
        <f t="shared" si="43"/>
        <v>42235.651319444441</v>
      </c>
    </row>
    <row r="645" spans="1:20" ht="51"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8320</v>
      </c>
      <c r="R645" t="s">
        <v>8322</v>
      </c>
      <c r="S645" s="8">
        <f t="shared" si="42"/>
        <v>42100.642071759255</v>
      </c>
      <c r="T645" s="8">
        <f t="shared" si="43"/>
        <v>42155.642071759255</v>
      </c>
    </row>
    <row r="646" spans="1:20" ht="51"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8320</v>
      </c>
      <c r="R646" t="s">
        <v>8322</v>
      </c>
      <c r="S646" s="8">
        <f t="shared" si="42"/>
        <v>41898.665960648148</v>
      </c>
      <c r="T646" s="8">
        <f t="shared" si="43"/>
        <v>41941.041666666664</v>
      </c>
    </row>
    <row r="647" spans="1:20" ht="34"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7">
        <f t="shared" si="41"/>
        <v>23.518987341772153</v>
      </c>
      <c r="Q647" t="s">
        <v>8320</v>
      </c>
      <c r="R647" t="s">
        <v>8322</v>
      </c>
      <c r="S647" s="8">
        <f t="shared" si="42"/>
        <v>42564.026319444441</v>
      </c>
      <c r="T647" s="8">
        <f t="shared" si="43"/>
        <v>42594.026319444441</v>
      </c>
    </row>
    <row r="648" spans="1:20" ht="51"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7">
        <f t="shared" si="41"/>
        <v>39.074444444444445</v>
      </c>
      <c r="Q648" t="s">
        <v>8320</v>
      </c>
      <c r="R648" t="s">
        <v>8322</v>
      </c>
      <c r="S648" s="8">
        <f t="shared" si="42"/>
        <v>41832.852627314816</v>
      </c>
      <c r="T648" s="8">
        <f t="shared" si="43"/>
        <v>41862.852627314816</v>
      </c>
    </row>
    <row r="649" spans="1:20" ht="51"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8320</v>
      </c>
      <c r="R649" t="s">
        <v>8322</v>
      </c>
      <c r="S649" s="8">
        <f t="shared" si="42"/>
        <v>42416.767928240741</v>
      </c>
      <c r="T649" s="8">
        <f t="shared" si="43"/>
        <v>42446.726261574076</v>
      </c>
    </row>
    <row r="650" spans="1:20" ht="34"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8320</v>
      </c>
      <c r="R650" t="s">
        <v>8322</v>
      </c>
      <c r="S650" s="8">
        <f t="shared" si="42"/>
        <v>41891.693379629629</v>
      </c>
      <c r="T650" s="8">
        <f t="shared" si="43"/>
        <v>41926.693379629629</v>
      </c>
    </row>
    <row r="651" spans="1:20" ht="68"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8320</v>
      </c>
      <c r="R651" t="s">
        <v>8322</v>
      </c>
      <c r="S651" s="8">
        <f t="shared" si="42"/>
        <v>41877.912187499998</v>
      </c>
      <c r="T651" s="8">
        <f t="shared" si="43"/>
        <v>41898.912187499998</v>
      </c>
    </row>
    <row r="652" spans="1:20" ht="51"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7">
        <f t="shared" si="41"/>
        <v>35.125</v>
      </c>
      <c r="Q652" t="s">
        <v>8320</v>
      </c>
      <c r="R652" t="s">
        <v>8322</v>
      </c>
      <c r="S652" s="8">
        <f t="shared" si="42"/>
        <v>41932.036851851852</v>
      </c>
      <c r="T652" s="8">
        <f t="shared" si="43"/>
        <v>41992.078518518523</v>
      </c>
    </row>
    <row r="653" spans="1:20" ht="51"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7">
        <f t="shared" si="41"/>
        <v>239.35238095238094</v>
      </c>
      <c r="Q653" t="s">
        <v>8320</v>
      </c>
      <c r="R653" t="s">
        <v>8322</v>
      </c>
      <c r="S653" s="8">
        <f t="shared" si="42"/>
        <v>41956.017488425925</v>
      </c>
      <c r="T653" s="8">
        <f t="shared" si="43"/>
        <v>41986.017488425925</v>
      </c>
    </row>
    <row r="654" spans="1:20" ht="68"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7">
        <f t="shared" si="41"/>
        <v>107.64285714285714</v>
      </c>
      <c r="Q654" t="s">
        <v>8320</v>
      </c>
      <c r="R654" t="s">
        <v>8322</v>
      </c>
      <c r="S654" s="8">
        <f t="shared" si="42"/>
        <v>42675.690393518518</v>
      </c>
      <c r="T654" s="8">
        <f t="shared" si="43"/>
        <v>42705.732060185182</v>
      </c>
    </row>
    <row r="655" spans="1:20" ht="68"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7">
        <f t="shared" si="41"/>
        <v>95.830623306233065</v>
      </c>
      <c r="Q655" t="s">
        <v>8320</v>
      </c>
      <c r="R655" t="s">
        <v>8322</v>
      </c>
      <c r="S655" s="8">
        <f t="shared" si="42"/>
        <v>42199.618518518517</v>
      </c>
      <c r="T655" s="8">
        <f t="shared" si="43"/>
        <v>42236.618518518517</v>
      </c>
    </row>
    <row r="656" spans="1:20" ht="51"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7">
        <f t="shared" si="41"/>
        <v>31.663376110562684</v>
      </c>
      <c r="Q656" t="s">
        <v>8320</v>
      </c>
      <c r="R656" t="s">
        <v>8322</v>
      </c>
      <c r="S656" s="8">
        <f t="shared" si="42"/>
        <v>42163.957326388889</v>
      </c>
      <c r="T656" s="8">
        <f t="shared" si="43"/>
        <v>42193.957326388889</v>
      </c>
    </row>
    <row r="657" spans="1:20" ht="51"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8320</v>
      </c>
      <c r="R657" t="s">
        <v>8322</v>
      </c>
      <c r="S657" s="8">
        <f t="shared" si="42"/>
        <v>42045.957314814819</v>
      </c>
      <c r="T657" s="8">
        <f t="shared" si="43"/>
        <v>42075.915648148148</v>
      </c>
    </row>
    <row r="658" spans="1:20" ht="51"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7">
        <f t="shared" si="41"/>
        <v>122.73563218390805</v>
      </c>
      <c r="Q658" t="s">
        <v>8320</v>
      </c>
      <c r="R658" t="s">
        <v>8322</v>
      </c>
      <c r="S658" s="8">
        <f t="shared" si="42"/>
        <v>42417.804618055554</v>
      </c>
      <c r="T658" s="8">
        <f t="shared" si="43"/>
        <v>42477.762951388882</v>
      </c>
    </row>
    <row r="659" spans="1:20" ht="51"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8320</v>
      </c>
      <c r="R659" t="s">
        <v>8322</v>
      </c>
      <c r="S659" s="8">
        <f t="shared" si="42"/>
        <v>42331.84574074074</v>
      </c>
      <c r="T659" s="8">
        <f t="shared" si="43"/>
        <v>42361.84574074074</v>
      </c>
    </row>
    <row r="660" spans="1:20" ht="68"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8320</v>
      </c>
      <c r="R660" t="s">
        <v>8322</v>
      </c>
      <c r="S660" s="8">
        <f t="shared" si="42"/>
        <v>42179.160752314812</v>
      </c>
      <c r="T660" s="8">
        <f t="shared" si="43"/>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7">
        <f t="shared" si="41"/>
        <v>143.66666666666666</v>
      </c>
      <c r="Q661" t="s">
        <v>8320</v>
      </c>
      <c r="R661" t="s">
        <v>8322</v>
      </c>
      <c r="S661" s="8">
        <f t="shared" si="42"/>
        <v>42209.593692129631</v>
      </c>
      <c r="T661" s="8">
        <f t="shared" si="43"/>
        <v>42239.593692129631</v>
      </c>
    </row>
    <row r="662" spans="1:20" ht="68"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7">
        <f t="shared" si="41"/>
        <v>84.944444444444443</v>
      </c>
      <c r="Q662" t="s">
        <v>8320</v>
      </c>
      <c r="R662" t="s">
        <v>8322</v>
      </c>
      <c r="S662" s="8">
        <f t="shared" si="42"/>
        <v>41922.741655092592</v>
      </c>
      <c r="T662" s="8">
        <f t="shared" si="43"/>
        <v>41952.783321759263</v>
      </c>
    </row>
    <row r="663" spans="1:20" ht="51"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7">
        <f t="shared" si="41"/>
        <v>10.555555555555555</v>
      </c>
      <c r="Q663" t="s">
        <v>8320</v>
      </c>
      <c r="R663" t="s">
        <v>8322</v>
      </c>
      <c r="S663" s="8">
        <f t="shared" si="42"/>
        <v>42636.645358796297</v>
      </c>
      <c r="T663" s="8">
        <f t="shared" si="43"/>
        <v>42666.645358796297</v>
      </c>
    </row>
    <row r="664" spans="1:20" ht="51"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7">
        <f t="shared" si="41"/>
        <v>39</v>
      </c>
      <c r="Q664" t="s">
        <v>8320</v>
      </c>
      <c r="R664" t="s">
        <v>8322</v>
      </c>
      <c r="S664" s="8">
        <f t="shared" si="42"/>
        <v>41990.438043981485</v>
      </c>
      <c r="T664" s="8">
        <f t="shared" si="43"/>
        <v>42020.438043981485</v>
      </c>
    </row>
    <row r="665" spans="1:20" ht="68"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7">
        <f t="shared" si="41"/>
        <v>100</v>
      </c>
      <c r="Q665" t="s">
        <v>8320</v>
      </c>
      <c r="R665" t="s">
        <v>8322</v>
      </c>
      <c r="S665" s="8">
        <f t="shared" si="42"/>
        <v>42173.843240740738</v>
      </c>
      <c r="T665" s="8">
        <f t="shared" si="43"/>
        <v>42203.843240740738</v>
      </c>
    </row>
    <row r="666" spans="1:20" ht="51"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7">
        <f t="shared" si="41"/>
        <v>31.172413793103448</v>
      </c>
      <c r="Q666" t="s">
        <v>8320</v>
      </c>
      <c r="R666" t="s">
        <v>8322</v>
      </c>
      <c r="S666" s="8">
        <f t="shared" si="42"/>
        <v>42077.666377314818</v>
      </c>
      <c r="T666" s="8">
        <f t="shared" si="43"/>
        <v>42107.666377314818</v>
      </c>
    </row>
    <row r="667" spans="1:20" ht="68"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7">
        <f t="shared" si="41"/>
        <v>155.33333333333334</v>
      </c>
      <c r="Q667" t="s">
        <v>8320</v>
      </c>
      <c r="R667" t="s">
        <v>8322</v>
      </c>
      <c r="S667" s="8">
        <f t="shared" si="42"/>
        <v>42688.711354166662</v>
      </c>
      <c r="T667" s="8">
        <f t="shared" si="43"/>
        <v>42748.711354166662</v>
      </c>
    </row>
    <row r="668" spans="1:20" ht="51"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7">
        <f t="shared" si="41"/>
        <v>2</v>
      </c>
      <c r="Q668" t="s">
        <v>8320</v>
      </c>
      <c r="R668" t="s">
        <v>8322</v>
      </c>
      <c r="S668" s="8">
        <f t="shared" si="42"/>
        <v>41838.832152777781</v>
      </c>
      <c r="T668" s="8">
        <f t="shared" si="43"/>
        <v>41868.832152777781</v>
      </c>
    </row>
    <row r="669" spans="1:20" ht="68"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7">
        <f t="shared" si="41"/>
        <v>178.92857142857142</v>
      </c>
      <c r="Q669" t="s">
        <v>8320</v>
      </c>
      <c r="R669" t="s">
        <v>8322</v>
      </c>
      <c r="S669" s="8">
        <f t="shared" si="42"/>
        <v>42632.373414351852</v>
      </c>
      <c r="T669" s="8">
        <f t="shared" si="43"/>
        <v>42672.373414351852</v>
      </c>
    </row>
    <row r="670" spans="1:20" ht="51"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7">
        <f t="shared" si="41"/>
        <v>27.36</v>
      </c>
      <c r="Q670" t="s">
        <v>8320</v>
      </c>
      <c r="R670" t="s">
        <v>8322</v>
      </c>
      <c r="S670" s="8">
        <f t="shared" si="42"/>
        <v>42090.831273148149</v>
      </c>
      <c r="T670" s="8">
        <f t="shared" si="43"/>
        <v>42135.831273148149</v>
      </c>
    </row>
    <row r="671" spans="1:20" ht="68"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7">
        <f t="shared" si="41"/>
        <v>1536.25</v>
      </c>
      <c r="Q671" t="s">
        <v>8320</v>
      </c>
      <c r="R671" t="s">
        <v>8322</v>
      </c>
      <c r="S671" s="8">
        <f t="shared" si="42"/>
        <v>42527.625671296293</v>
      </c>
      <c r="T671" s="8">
        <f t="shared" si="43"/>
        <v>42557.625671296293</v>
      </c>
    </row>
    <row r="672" spans="1:20" ht="68"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7">
        <f t="shared" si="41"/>
        <v>84.99677419354839</v>
      </c>
      <c r="Q672" t="s">
        <v>8320</v>
      </c>
      <c r="R672" t="s">
        <v>8322</v>
      </c>
      <c r="S672" s="8">
        <f t="shared" si="42"/>
        <v>42506.709722222222</v>
      </c>
      <c r="T672" s="8">
        <f t="shared" si="43"/>
        <v>42540.340277777781</v>
      </c>
    </row>
    <row r="673" spans="1:20" ht="68"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7">
        <f t="shared" si="41"/>
        <v>788.5333333333333</v>
      </c>
      <c r="Q673" t="s">
        <v>8320</v>
      </c>
      <c r="R673" t="s">
        <v>8322</v>
      </c>
      <c r="S673" s="8">
        <f t="shared" si="42"/>
        <v>41984.692731481482</v>
      </c>
      <c r="T673" s="8">
        <f t="shared" si="43"/>
        <v>42018.166666666672</v>
      </c>
    </row>
    <row r="674" spans="1:20" ht="51"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7">
        <f t="shared" si="41"/>
        <v>50.29767441860465</v>
      </c>
      <c r="Q674" t="s">
        <v>8320</v>
      </c>
      <c r="R674" t="s">
        <v>8322</v>
      </c>
      <c r="S674" s="8">
        <f t="shared" si="42"/>
        <v>41974.219490740739</v>
      </c>
      <c r="T674" s="8">
        <f t="shared" si="43"/>
        <v>42005.207638888889</v>
      </c>
    </row>
    <row r="675" spans="1:20" ht="68"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7">
        <f t="shared" si="41"/>
        <v>68.333333333333329</v>
      </c>
      <c r="Q675" t="s">
        <v>8320</v>
      </c>
      <c r="R675" t="s">
        <v>8322</v>
      </c>
      <c r="S675" s="8">
        <f t="shared" si="42"/>
        <v>41838.840474537035</v>
      </c>
      <c r="T675" s="8">
        <f t="shared" si="43"/>
        <v>41883.840474537035</v>
      </c>
    </row>
    <row r="676" spans="1:20" ht="34"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7">
        <f t="shared" si="41"/>
        <v>7.5</v>
      </c>
      <c r="Q676" t="s">
        <v>8320</v>
      </c>
      <c r="R676" t="s">
        <v>8322</v>
      </c>
      <c r="S676" s="8">
        <f t="shared" si="42"/>
        <v>41803.116053240738</v>
      </c>
      <c r="T676" s="8">
        <f t="shared" si="43"/>
        <v>41863.116053240738</v>
      </c>
    </row>
    <row r="677" spans="1:20" ht="68"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7">
        <f t="shared" si="41"/>
        <v>34.269230769230766</v>
      </c>
      <c r="Q677" t="s">
        <v>8320</v>
      </c>
      <c r="R677" t="s">
        <v>8322</v>
      </c>
      <c r="S677" s="8">
        <f t="shared" si="42"/>
        <v>41975.930601851855</v>
      </c>
      <c r="T677" s="8">
        <f t="shared" si="43"/>
        <v>42005.290972222225</v>
      </c>
    </row>
    <row r="678" spans="1:20" ht="68"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7">
        <f t="shared" si="41"/>
        <v>61.291666666666664</v>
      </c>
      <c r="Q678" t="s">
        <v>8320</v>
      </c>
      <c r="R678" t="s">
        <v>8322</v>
      </c>
      <c r="S678" s="8">
        <f t="shared" si="42"/>
        <v>42012.768298611118</v>
      </c>
      <c r="T678" s="8">
        <f t="shared" si="43"/>
        <v>42042.768298611118</v>
      </c>
    </row>
    <row r="679" spans="1:20" ht="68"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7">
        <f t="shared" si="41"/>
        <v>133.25</v>
      </c>
      <c r="Q679" t="s">
        <v>8320</v>
      </c>
      <c r="R679" t="s">
        <v>8322</v>
      </c>
      <c r="S679" s="8">
        <f t="shared" si="42"/>
        <v>42504.403877314813</v>
      </c>
      <c r="T679" s="8">
        <f t="shared" si="43"/>
        <v>42549.403877314813</v>
      </c>
    </row>
    <row r="680" spans="1:20" ht="51"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7">
        <f t="shared" si="41"/>
        <v>65.17647058823529</v>
      </c>
      <c r="Q680" t="s">
        <v>8320</v>
      </c>
      <c r="R680" t="s">
        <v>8322</v>
      </c>
      <c r="S680" s="8">
        <f t="shared" si="42"/>
        <v>42481.376597222217</v>
      </c>
      <c r="T680" s="8">
        <f t="shared" si="43"/>
        <v>42511.376597222217</v>
      </c>
    </row>
    <row r="681" spans="1:20" ht="51"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7">
        <f t="shared" si="41"/>
        <v>93.90425531914893</v>
      </c>
      <c r="Q681" t="s">
        <v>8320</v>
      </c>
      <c r="R681" t="s">
        <v>8322</v>
      </c>
      <c r="S681" s="8">
        <f t="shared" si="42"/>
        <v>42556.695706018523</v>
      </c>
      <c r="T681" s="8">
        <f t="shared" si="43"/>
        <v>42616.695706018523</v>
      </c>
    </row>
    <row r="682" spans="1:20" ht="68"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7">
        <f t="shared" si="41"/>
        <v>150.65116279069767</v>
      </c>
      <c r="Q682" t="s">
        <v>8320</v>
      </c>
      <c r="R682" t="s">
        <v>8322</v>
      </c>
      <c r="S682" s="8">
        <f t="shared" si="42"/>
        <v>41864.501516203702</v>
      </c>
      <c r="T682" s="8">
        <f t="shared" si="43"/>
        <v>41899.501516203702</v>
      </c>
    </row>
    <row r="683" spans="1:20" ht="51"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7">
        <f t="shared" si="41"/>
        <v>1</v>
      </c>
      <c r="Q683" t="s">
        <v>8320</v>
      </c>
      <c r="R683" t="s">
        <v>8322</v>
      </c>
      <c r="S683" s="8">
        <f t="shared" si="42"/>
        <v>42639.805601851855</v>
      </c>
      <c r="T683" s="8">
        <f t="shared" si="43"/>
        <v>42669.805601851855</v>
      </c>
    </row>
    <row r="684" spans="1:20" ht="51"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7">
        <f t="shared" si="41"/>
        <v>13.25</v>
      </c>
      <c r="Q684" t="s">
        <v>8320</v>
      </c>
      <c r="R684" t="s">
        <v>8322</v>
      </c>
      <c r="S684" s="8">
        <f t="shared" si="42"/>
        <v>42778.765300925923</v>
      </c>
      <c r="T684" s="8">
        <f t="shared" si="43"/>
        <v>42808.723634259266</v>
      </c>
    </row>
    <row r="685" spans="1:20" ht="51"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7">
        <f t="shared" si="41"/>
        <v>99.333333333333329</v>
      </c>
      <c r="Q685" t="s">
        <v>8320</v>
      </c>
      <c r="R685" t="s">
        <v>8322</v>
      </c>
      <c r="S685" s="8">
        <f t="shared" si="42"/>
        <v>42634.900046296301</v>
      </c>
      <c r="T685" s="8">
        <f t="shared" si="43"/>
        <v>42674.900046296301</v>
      </c>
    </row>
    <row r="686" spans="1:20" ht="34"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7">
        <f t="shared" si="41"/>
        <v>177.39259259259259</v>
      </c>
      <c r="Q686" t="s">
        <v>8320</v>
      </c>
      <c r="R686" t="s">
        <v>8322</v>
      </c>
      <c r="S686" s="8">
        <f t="shared" si="42"/>
        <v>41809.473275462966</v>
      </c>
      <c r="T686" s="8">
        <f t="shared" si="43"/>
        <v>41845.125</v>
      </c>
    </row>
    <row r="687" spans="1:20" ht="51"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7">
        <f t="shared" si="41"/>
        <v>55.3</v>
      </c>
      <c r="Q687" t="s">
        <v>8320</v>
      </c>
      <c r="R687" t="s">
        <v>8322</v>
      </c>
      <c r="S687" s="8">
        <f t="shared" si="42"/>
        <v>41971.866574074069</v>
      </c>
      <c r="T687" s="8">
        <f t="shared" si="43"/>
        <v>42016.866574074069</v>
      </c>
    </row>
    <row r="688" spans="1:20" ht="68"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t="e">
        <f t="shared" si="41"/>
        <v>#DIV/0!</v>
      </c>
      <c r="Q688" t="s">
        <v>8320</v>
      </c>
      <c r="R688" t="s">
        <v>8322</v>
      </c>
      <c r="S688" s="8">
        <f t="shared" si="42"/>
        <v>42189.673263888893</v>
      </c>
      <c r="T688" s="8">
        <f t="shared" si="43"/>
        <v>42219.673263888893</v>
      </c>
    </row>
    <row r="689" spans="1:20" ht="51"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7">
        <f t="shared" si="41"/>
        <v>591.66666666666663</v>
      </c>
      <c r="Q689" t="s">
        <v>8320</v>
      </c>
      <c r="R689" t="s">
        <v>8322</v>
      </c>
      <c r="S689" s="8">
        <f t="shared" si="42"/>
        <v>42711.750613425931</v>
      </c>
      <c r="T689" s="8">
        <f t="shared" si="43"/>
        <v>42771.750613425931</v>
      </c>
    </row>
    <row r="690" spans="1:20" ht="68"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7">
        <f t="shared" si="41"/>
        <v>405.5</v>
      </c>
      <c r="Q690" t="s">
        <v>8320</v>
      </c>
      <c r="R690" t="s">
        <v>8322</v>
      </c>
      <c r="S690" s="8">
        <f t="shared" si="42"/>
        <v>42262.104780092588</v>
      </c>
      <c r="T690" s="8">
        <f t="shared" si="43"/>
        <v>42292.104780092588</v>
      </c>
    </row>
    <row r="691" spans="1:20" ht="51"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7">
        <f t="shared" si="41"/>
        <v>343.14732142857144</v>
      </c>
      <c r="Q691" t="s">
        <v>8320</v>
      </c>
      <c r="R691" t="s">
        <v>8322</v>
      </c>
      <c r="S691" s="8">
        <f t="shared" si="42"/>
        <v>42675.66778935185</v>
      </c>
      <c r="T691" s="8">
        <f t="shared" si="43"/>
        <v>42712.207638888889</v>
      </c>
    </row>
    <row r="692" spans="1:20" ht="34"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7">
        <f t="shared" si="41"/>
        <v>72.588235294117652</v>
      </c>
      <c r="Q692" t="s">
        <v>8320</v>
      </c>
      <c r="R692" t="s">
        <v>8322</v>
      </c>
      <c r="S692" s="8">
        <f t="shared" si="42"/>
        <v>42579.634733796294</v>
      </c>
      <c r="T692" s="8">
        <f t="shared" si="43"/>
        <v>42622.25</v>
      </c>
    </row>
    <row r="693" spans="1:20" ht="51"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7">
        <f t="shared" si="41"/>
        <v>26</v>
      </c>
      <c r="Q693" t="s">
        <v>8320</v>
      </c>
      <c r="R693" t="s">
        <v>8322</v>
      </c>
      <c r="S693" s="8">
        <f t="shared" si="42"/>
        <v>42158.028310185182</v>
      </c>
      <c r="T693" s="8">
        <f t="shared" si="43"/>
        <v>42186.028310185182</v>
      </c>
    </row>
    <row r="694" spans="1:20" ht="51"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7">
        <f t="shared" si="41"/>
        <v>6.4975124378109452</v>
      </c>
      <c r="Q694" t="s">
        <v>8320</v>
      </c>
      <c r="R694" t="s">
        <v>8322</v>
      </c>
      <c r="S694" s="8">
        <f t="shared" si="42"/>
        <v>42696.37572916667</v>
      </c>
      <c r="T694" s="8">
        <f t="shared" si="43"/>
        <v>42726.37572916667</v>
      </c>
    </row>
    <row r="695" spans="1:20" ht="51"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7">
        <f t="shared" si="41"/>
        <v>119.38513513513513</v>
      </c>
      <c r="Q695" t="s">
        <v>8320</v>
      </c>
      <c r="R695" t="s">
        <v>8322</v>
      </c>
      <c r="S695" s="8">
        <f t="shared" si="42"/>
        <v>42094.808182870373</v>
      </c>
      <c r="T695" s="8">
        <f t="shared" si="43"/>
        <v>42124.808182870373</v>
      </c>
    </row>
    <row r="696" spans="1:20" ht="51"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7">
        <f t="shared" si="41"/>
        <v>84.285714285714292</v>
      </c>
      <c r="Q696" t="s">
        <v>8320</v>
      </c>
      <c r="R696" t="s">
        <v>8322</v>
      </c>
      <c r="S696" s="8">
        <f t="shared" si="42"/>
        <v>42737.663877314815</v>
      </c>
      <c r="T696" s="8">
        <f t="shared" si="43"/>
        <v>42767.663877314815</v>
      </c>
    </row>
    <row r="697" spans="1:20" ht="68"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7">
        <f t="shared" si="41"/>
        <v>90.857142857142861</v>
      </c>
      <c r="Q697" t="s">
        <v>8320</v>
      </c>
      <c r="R697" t="s">
        <v>8322</v>
      </c>
      <c r="S697" s="8">
        <f t="shared" si="42"/>
        <v>41913.521064814813</v>
      </c>
      <c r="T697" s="8">
        <f t="shared" si="43"/>
        <v>41943.521064814813</v>
      </c>
    </row>
    <row r="698" spans="1:20" ht="34"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7">
        <f t="shared" si="41"/>
        <v>1</v>
      </c>
      <c r="Q698" t="s">
        <v>8320</v>
      </c>
      <c r="R698" t="s">
        <v>8322</v>
      </c>
      <c r="S698" s="8">
        <f t="shared" si="42"/>
        <v>41815.927106481482</v>
      </c>
      <c r="T698" s="8">
        <f t="shared" si="43"/>
        <v>41845.927106481482</v>
      </c>
    </row>
    <row r="699" spans="1:20" ht="51"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7">
        <f t="shared" si="41"/>
        <v>20.342105263157894</v>
      </c>
      <c r="Q699" t="s">
        <v>8320</v>
      </c>
      <c r="R699" t="s">
        <v>8322</v>
      </c>
      <c r="S699" s="8">
        <f t="shared" si="42"/>
        <v>42388.523020833338</v>
      </c>
      <c r="T699" s="8">
        <f t="shared" si="43"/>
        <v>42403.523020833338</v>
      </c>
    </row>
    <row r="700" spans="1:20" ht="51"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7">
        <f t="shared" si="41"/>
        <v>530.68965517241384</v>
      </c>
      <c r="Q700" t="s">
        <v>8320</v>
      </c>
      <c r="R700" t="s">
        <v>8322</v>
      </c>
      <c r="S700" s="8">
        <f t="shared" si="42"/>
        <v>41866.931076388886</v>
      </c>
      <c r="T700" s="8">
        <f t="shared" si="43"/>
        <v>41900.083333333336</v>
      </c>
    </row>
    <row r="701" spans="1:20" ht="51"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7">
        <f t="shared" si="41"/>
        <v>120.39184269662923</v>
      </c>
      <c r="Q701" t="s">
        <v>8320</v>
      </c>
      <c r="R701" t="s">
        <v>8322</v>
      </c>
      <c r="S701" s="8">
        <f t="shared" si="42"/>
        <v>41563.485509259262</v>
      </c>
      <c r="T701" s="8">
        <f t="shared" si="43"/>
        <v>41600.666666666664</v>
      </c>
    </row>
    <row r="702" spans="1:20" ht="68"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7">
        <f t="shared" si="41"/>
        <v>13</v>
      </c>
      <c r="Q702" t="s">
        <v>8320</v>
      </c>
      <c r="R702" t="s">
        <v>8322</v>
      </c>
      <c r="S702" s="8">
        <f t="shared" si="42"/>
        <v>42715.688437500001</v>
      </c>
      <c r="T702" s="8">
        <f t="shared" si="43"/>
        <v>42745.688437500001</v>
      </c>
    </row>
    <row r="703" spans="1:20" ht="51"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7">
        <f t="shared" si="41"/>
        <v>291.33333333333331</v>
      </c>
      <c r="Q703" t="s">
        <v>8320</v>
      </c>
      <c r="R703" t="s">
        <v>8322</v>
      </c>
      <c r="S703" s="8">
        <f t="shared" si="42"/>
        <v>41813.662962962961</v>
      </c>
      <c r="T703" s="8">
        <f t="shared" si="43"/>
        <v>41843.662962962961</v>
      </c>
    </row>
    <row r="704" spans="1:20" ht="51"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7">
        <f t="shared" si="41"/>
        <v>124.9191891891892</v>
      </c>
      <c r="Q704" t="s">
        <v>8320</v>
      </c>
      <c r="R704" t="s">
        <v>8322</v>
      </c>
      <c r="S704" s="8">
        <f t="shared" si="42"/>
        <v>42668.726701388892</v>
      </c>
      <c r="T704" s="8">
        <f t="shared" si="43"/>
        <v>42698.768368055549</v>
      </c>
    </row>
    <row r="705" spans="1:20" ht="51"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7">
        <f t="shared" si="41"/>
        <v>119.57142857142857</v>
      </c>
      <c r="Q705" t="s">
        <v>8320</v>
      </c>
      <c r="R705" t="s">
        <v>8322</v>
      </c>
      <c r="S705" s="8">
        <f t="shared" si="42"/>
        <v>42711.950798611113</v>
      </c>
      <c r="T705" s="8">
        <f t="shared" si="43"/>
        <v>42766.98055555555</v>
      </c>
    </row>
    <row r="706" spans="1:20" ht="51"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7">
        <f t="shared" si="41"/>
        <v>120.25</v>
      </c>
      <c r="Q706" t="s">
        <v>8320</v>
      </c>
      <c r="R706" t="s">
        <v>8322</v>
      </c>
      <c r="S706" s="8">
        <f t="shared" si="42"/>
        <v>42726.192916666667</v>
      </c>
      <c r="T706" s="8">
        <f t="shared" si="43"/>
        <v>42786.192916666667</v>
      </c>
    </row>
    <row r="707" spans="1:20" ht="34"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7">
        <f t="shared" ref="P707:P770" si="45">E707/L707</f>
        <v>195.4</v>
      </c>
      <c r="Q707" t="s">
        <v>8320</v>
      </c>
      <c r="R707" t="s">
        <v>8322</v>
      </c>
      <c r="S707" s="8">
        <f t="shared" ref="S707:S770" si="46">(((J707/60)/60)/24)+DATE(1970,1,1)</f>
        <v>42726.491643518515</v>
      </c>
      <c r="T707" s="8">
        <f t="shared" ref="T707:T770" si="47">(((I707/60)/60)/24)+DATE(1970,1,1)</f>
        <v>42756.491643518515</v>
      </c>
    </row>
    <row r="708" spans="1:20" ht="68"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t="e">
        <f t="shared" si="45"/>
        <v>#DIV/0!</v>
      </c>
      <c r="Q708" t="s">
        <v>8320</v>
      </c>
      <c r="R708" t="s">
        <v>8322</v>
      </c>
      <c r="S708" s="8">
        <f t="shared" si="46"/>
        <v>42676.995173611111</v>
      </c>
      <c r="T708" s="8">
        <f t="shared" si="47"/>
        <v>42718.777083333334</v>
      </c>
    </row>
    <row r="709" spans="1:20" ht="51"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7">
        <f t="shared" si="45"/>
        <v>117.69868421052631</v>
      </c>
      <c r="Q709" t="s">
        <v>8320</v>
      </c>
      <c r="R709" t="s">
        <v>8322</v>
      </c>
      <c r="S709" s="8">
        <f t="shared" si="46"/>
        <v>42696.663506944446</v>
      </c>
      <c r="T709" s="8">
        <f t="shared" si="47"/>
        <v>42736.663506944446</v>
      </c>
    </row>
    <row r="710" spans="1:20" ht="51"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7">
        <f t="shared" si="45"/>
        <v>23.948509485094849</v>
      </c>
      <c r="Q710" t="s">
        <v>8320</v>
      </c>
      <c r="R710" t="s">
        <v>8322</v>
      </c>
      <c r="S710" s="8">
        <f t="shared" si="46"/>
        <v>41835.581018518518</v>
      </c>
      <c r="T710" s="8">
        <f t="shared" si="47"/>
        <v>41895.581018518518</v>
      </c>
    </row>
    <row r="711" spans="1:20" ht="34"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7">
        <f t="shared" si="45"/>
        <v>30.5</v>
      </c>
      <c r="Q711" t="s">
        <v>8320</v>
      </c>
      <c r="R711" t="s">
        <v>8322</v>
      </c>
      <c r="S711" s="8">
        <f t="shared" si="46"/>
        <v>41948.041192129633</v>
      </c>
      <c r="T711" s="8">
        <f t="shared" si="47"/>
        <v>41978.041192129633</v>
      </c>
    </row>
    <row r="712" spans="1:20" ht="34"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t="e">
        <f t="shared" si="45"/>
        <v>#DIV/0!</v>
      </c>
      <c r="Q712" t="s">
        <v>8320</v>
      </c>
      <c r="R712" t="s">
        <v>8322</v>
      </c>
      <c r="S712" s="8">
        <f t="shared" si="46"/>
        <v>41837.984976851854</v>
      </c>
      <c r="T712" s="8">
        <f t="shared" si="47"/>
        <v>41871.030555555553</v>
      </c>
    </row>
    <row r="713" spans="1:20" ht="68"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7">
        <f t="shared" si="45"/>
        <v>99.973372781065095</v>
      </c>
      <c r="Q713" t="s">
        <v>8320</v>
      </c>
      <c r="R713" t="s">
        <v>8322</v>
      </c>
      <c r="S713" s="8">
        <f t="shared" si="46"/>
        <v>42678.459120370375</v>
      </c>
      <c r="T713" s="8">
        <f t="shared" si="47"/>
        <v>42718.500787037032</v>
      </c>
    </row>
    <row r="714" spans="1:20" ht="68"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7">
        <f t="shared" si="45"/>
        <v>26.25</v>
      </c>
      <c r="Q714" t="s">
        <v>8320</v>
      </c>
      <c r="R714" t="s">
        <v>8322</v>
      </c>
      <c r="S714" s="8">
        <f t="shared" si="46"/>
        <v>42384.680925925932</v>
      </c>
      <c r="T714" s="8">
        <f t="shared" si="47"/>
        <v>42414.680925925932</v>
      </c>
    </row>
    <row r="715" spans="1:20" ht="51"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7">
        <f t="shared" si="45"/>
        <v>199</v>
      </c>
      <c r="Q715" t="s">
        <v>8320</v>
      </c>
      <c r="R715" t="s">
        <v>8322</v>
      </c>
      <c r="S715" s="8">
        <f t="shared" si="46"/>
        <v>42496.529305555552</v>
      </c>
      <c r="T715" s="8">
        <f t="shared" si="47"/>
        <v>42526.529305555552</v>
      </c>
    </row>
    <row r="716" spans="1:20" ht="51"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7">
        <f t="shared" si="45"/>
        <v>80.321428571428569</v>
      </c>
      <c r="Q716" t="s">
        <v>8320</v>
      </c>
      <c r="R716" t="s">
        <v>8322</v>
      </c>
      <c r="S716" s="8">
        <f t="shared" si="46"/>
        <v>42734.787986111114</v>
      </c>
      <c r="T716" s="8">
        <f t="shared" si="47"/>
        <v>42794.787986111114</v>
      </c>
    </row>
    <row r="717" spans="1:20" ht="68"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7">
        <f t="shared" si="45"/>
        <v>115.75</v>
      </c>
      <c r="Q717" t="s">
        <v>8320</v>
      </c>
      <c r="R717" t="s">
        <v>8322</v>
      </c>
      <c r="S717" s="8">
        <f t="shared" si="46"/>
        <v>42273.090740740736</v>
      </c>
      <c r="T717" s="8">
        <f t="shared" si="47"/>
        <v>42313.132407407407</v>
      </c>
    </row>
    <row r="718" spans="1:20" ht="51"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7">
        <f t="shared" si="45"/>
        <v>44.6875</v>
      </c>
      <c r="Q718" t="s">
        <v>8320</v>
      </c>
      <c r="R718" t="s">
        <v>8322</v>
      </c>
      <c r="S718" s="8">
        <f t="shared" si="46"/>
        <v>41940.658645833333</v>
      </c>
      <c r="T718" s="8">
        <f t="shared" si="47"/>
        <v>41974</v>
      </c>
    </row>
    <row r="719" spans="1:20" ht="34"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7">
        <f t="shared" si="45"/>
        <v>76.25</v>
      </c>
      <c r="Q719" t="s">
        <v>8320</v>
      </c>
      <c r="R719" t="s">
        <v>8322</v>
      </c>
      <c r="S719" s="8">
        <f t="shared" si="46"/>
        <v>41857.854189814818</v>
      </c>
      <c r="T719" s="8">
        <f t="shared" si="47"/>
        <v>41887.854189814818</v>
      </c>
    </row>
    <row r="720" spans="1:20" ht="51"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7">
        <f t="shared" si="45"/>
        <v>22.5</v>
      </c>
      <c r="Q720" t="s">
        <v>8320</v>
      </c>
      <c r="R720" t="s">
        <v>8322</v>
      </c>
      <c r="S720" s="8">
        <f t="shared" si="46"/>
        <v>42752.845451388886</v>
      </c>
      <c r="T720" s="8">
        <f t="shared" si="47"/>
        <v>42784.249305555553</v>
      </c>
    </row>
    <row r="721" spans="1:20" ht="51"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7">
        <f t="shared" si="45"/>
        <v>19.399999999999999</v>
      </c>
      <c r="Q721" t="s">
        <v>8320</v>
      </c>
      <c r="R721" t="s">
        <v>8322</v>
      </c>
      <c r="S721" s="8">
        <f t="shared" si="46"/>
        <v>42409.040231481486</v>
      </c>
      <c r="T721" s="8">
        <f t="shared" si="47"/>
        <v>42423.040231481486</v>
      </c>
    </row>
    <row r="722" spans="1:20" ht="51"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7">
        <f t="shared" si="45"/>
        <v>66.707317073170728</v>
      </c>
      <c r="Q722" t="s">
        <v>8323</v>
      </c>
      <c r="R722" t="s">
        <v>8324</v>
      </c>
      <c r="S722" s="8">
        <f t="shared" si="46"/>
        <v>40909.649201388893</v>
      </c>
      <c r="T722" s="8">
        <f t="shared" si="47"/>
        <v>40937.649201388893</v>
      </c>
    </row>
    <row r="723" spans="1:20" ht="68"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7">
        <f t="shared" si="45"/>
        <v>84.142857142857139</v>
      </c>
      <c r="Q723" t="s">
        <v>8323</v>
      </c>
      <c r="R723" t="s">
        <v>8324</v>
      </c>
      <c r="S723" s="8">
        <f t="shared" si="46"/>
        <v>41807.571840277778</v>
      </c>
      <c r="T723" s="8">
        <f t="shared" si="47"/>
        <v>41852.571840277778</v>
      </c>
    </row>
    <row r="724" spans="1:20" ht="68"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7">
        <f t="shared" si="45"/>
        <v>215.72549019607843</v>
      </c>
      <c r="Q724" t="s">
        <v>8323</v>
      </c>
      <c r="R724" t="s">
        <v>8324</v>
      </c>
      <c r="S724" s="8">
        <f t="shared" si="46"/>
        <v>40977.805300925924</v>
      </c>
      <c r="T724" s="8">
        <f t="shared" si="47"/>
        <v>41007.76363425926</v>
      </c>
    </row>
    <row r="725" spans="1:20" ht="34"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8323</v>
      </c>
      <c r="R725" t="s">
        <v>8324</v>
      </c>
      <c r="S725" s="8">
        <f t="shared" si="46"/>
        <v>42184.816539351858</v>
      </c>
      <c r="T725" s="8">
        <f t="shared" si="47"/>
        <v>42215.165972222225</v>
      </c>
    </row>
    <row r="726" spans="1:20" ht="68"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8323</v>
      </c>
      <c r="R726" t="s">
        <v>8324</v>
      </c>
      <c r="S726" s="8">
        <f t="shared" si="46"/>
        <v>40694.638460648144</v>
      </c>
      <c r="T726" s="8">
        <f t="shared" si="47"/>
        <v>40724.638460648144</v>
      </c>
    </row>
    <row r="727" spans="1:20" ht="51"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8323</v>
      </c>
      <c r="R727" t="s">
        <v>8324</v>
      </c>
      <c r="S727" s="8">
        <f t="shared" si="46"/>
        <v>42321.626296296294</v>
      </c>
      <c r="T727" s="8">
        <f t="shared" si="47"/>
        <v>42351.626296296294</v>
      </c>
    </row>
    <row r="728" spans="1:20" ht="51"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8323</v>
      </c>
      <c r="R728" t="s">
        <v>8324</v>
      </c>
      <c r="S728" s="8">
        <f t="shared" si="46"/>
        <v>41346.042673611111</v>
      </c>
      <c r="T728" s="8">
        <f t="shared" si="47"/>
        <v>41376.042673611111</v>
      </c>
    </row>
    <row r="729" spans="1:20" ht="68"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7">
        <f t="shared" si="45"/>
        <v>36.530201342281877</v>
      </c>
      <c r="Q729" t="s">
        <v>8323</v>
      </c>
      <c r="R729" t="s">
        <v>8324</v>
      </c>
      <c r="S729" s="8">
        <f t="shared" si="46"/>
        <v>41247.020243055551</v>
      </c>
      <c r="T729" s="8">
        <f t="shared" si="47"/>
        <v>41288.888888888891</v>
      </c>
    </row>
    <row r="730" spans="1:20" ht="51"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8323</v>
      </c>
      <c r="R730" t="s">
        <v>8324</v>
      </c>
      <c r="S730" s="8">
        <f t="shared" si="46"/>
        <v>40731.837465277778</v>
      </c>
      <c r="T730" s="8">
        <f t="shared" si="47"/>
        <v>40776.837465277778</v>
      </c>
    </row>
    <row r="731" spans="1:20" ht="51"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8323</v>
      </c>
      <c r="R731" t="s">
        <v>8324</v>
      </c>
      <c r="S731" s="8">
        <f t="shared" si="46"/>
        <v>41111.185891203706</v>
      </c>
      <c r="T731" s="8">
        <f t="shared" si="47"/>
        <v>41171.185891203706</v>
      </c>
    </row>
    <row r="732" spans="1:20" ht="34"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7">
        <f t="shared" si="45"/>
        <v>99.766037735849054</v>
      </c>
      <c r="Q732" t="s">
        <v>8323</v>
      </c>
      <c r="R732" t="s">
        <v>8324</v>
      </c>
      <c r="S732" s="8">
        <f t="shared" si="46"/>
        <v>40854.745266203703</v>
      </c>
      <c r="T732" s="8">
        <f t="shared" si="47"/>
        <v>40884.745266203703</v>
      </c>
    </row>
    <row r="733" spans="1:20" ht="51"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8323</v>
      </c>
      <c r="R733" t="s">
        <v>8324</v>
      </c>
      <c r="S733" s="8">
        <f t="shared" si="46"/>
        <v>40879.795682870368</v>
      </c>
      <c r="T733" s="8">
        <f t="shared" si="47"/>
        <v>40930.25</v>
      </c>
    </row>
    <row r="734" spans="1:20" ht="51"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7">
        <f t="shared" si="45"/>
        <v>4.9230769230769234</v>
      </c>
      <c r="Q734" t="s">
        <v>8323</v>
      </c>
      <c r="R734" t="s">
        <v>8324</v>
      </c>
      <c r="S734" s="8">
        <f t="shared" si="46"/>
        <v>41486.424317129626</v>
      </c>
      <c r="T734" s="8">
        <f t="shared" si="47"/>
        <v>41546.424317129626</v>
      </c>
    </row>
    <row r="735" spans="1:20" ht="68"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7">
        <f t="shared" si="45"/>
        <v>17.822485207100591</v>
      </c>
      <c r="Q735" t="s">
        <v>8323</v>
      </c>
      <c r="R735" t="s">
        <v>8324</v>
      </c>
      <c r="S735" s="8">
        <f t="shared" si="46"/>
        <v>41598.420046296298</v>
      </c>
      <c r="T735" s="8">
        <f t="shared" si="47"/>
        <v>41628.420046296298</v>
      </c>
    </row>
    <row r="736" spans="1:20" ht="51"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7">
        <f t="shared" si="45"/>
        <v>187.19298245614036</v>
      </c>
      <c r="Q736" t="s">
        <v>8323</v>
      </c>
      <c r="R736" t="s">
        <v>8324</v>
      </c>
      <c r="S736" s="8">
        <f t="shared" si="46"/>
        <v>42102.164583333331</v>
      </c>
      <c r="T736" s="8">
        <f t="shared" si="47"/>
        <v>42133.208333333328</v>
      </c>
    </row>
    <row r="737" spans="1:20" ht="51"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8323</v>
      </c>
      <c r="R737" t="s">
        <v>8324</v>
      </c>
      <c r="S737" s="8">
        <f t="shared" si="46"/>
        <v>41946.029467592591</v>
      </c>
      <c r="T737" s="8">
        <f t="shared" si="47"/>
        <v>41977.027083333334</v>
      </c>
    </row>
    <row r="738" spans="1:20" ht="51"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7">
        <f t="shared" si="45"/>
        <v>105.04629629629629</v>
      </c>
      <c r="Q738" t="s">
        <v>8323</v>
      </c>
      <c r="R738" t="s">
        <v>8324</v>
      </c>
      <c r="S738" s="8">
        <f t="shared" si="46"/>
        <v>41579.734259259261</v>
      </c>
      <c r="T738" s="8">
        <f t="shared" si="47"/>
        <v>41599.207638888889</v>
      </c>
    </row>
    <row r="739" spans="1:20" ht="51"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7">
        <f t="shared" si="45"/>
        <v>56.666666666666664</v>
      </c>
      <c r="Q739" t="s">
        <v>8323</v>
      </c>
      <c r="R739" t="s">
        <v>8324</v>
      </c>
      <c r="S739" s="8">
        <f t="shared" si="46"/>
        <v>41667.275312500002</v>
      </c>
      <c r="T739" s="8">
        <f t="shared" si="47"/>
        <v>41684.833333333336</v>
      </c>
    </row>
    <row r="740" spans="1:20" ht="34"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8323</v>
      </c>
      <c r="R740" t="s">
        <v>8324</v>
      </c>
      <c r="S740" s="8">
        <f t="shared" si="46"/>
        <v>41943.604097222218</v>
      </c>
      <c r="T740" s="8">
        <f t="shared" si="47"/>
        <v>41974.207638888889</v>
      </c>
    </row>
    <row r="741" spans="1:20" ht="51"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7">
        <f t="shared" si="45"/>
        <v>68.345323741007192</v>
      </c>
      <c r="Q741" t="s">
        <v>8323</v>
      </c>
      <c r="R741" t="s">
        <v>8324</v>
      </c>
      <c r="S741" s="8">
        <f t="shared" si="46"/>
        <v>41829.502650462964</v>
      </c>
      <c r="T741" s="8">
        <f t="shared" si="47"/>
        <v>41862.502650462964</v>
      </c>
    </row>
    <row r="742" spans="1:20" ht="68"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7">
        <f t="shared" si="45"/>
        <v>169.57894736842104</v>
      </c>
      <c r="Q742" t="s">
        <v>8323</v>
      </c>
      <c r="R742" t="s">
        <v>8324</v>
      </c>
      <c r="S742" s="8">
        <f t="shared" si="46"/>
        <v>42162.146782407406</v>
      </c>
      <c r="T742" s="8">
        <f t="shared" si="47"/>
        <v>42176.146782407406</v>
      </c>
    </row>
    <row r="743" spans="1:20" ht="34"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7">
        <f t="shared" si="45"/>
        <v>141.42340425531913</v>
      </c>
      <c r="Q743" t="s">
        <v>8323</v>
      </c>
      <c r="R743" t="s">
        <v>8324</v>
      </c>
      <c r="S743" s="8">
        <f t="shared" si="46"/>
        <v>41401.648217592592</v>
      </c>
      <c r="T743" s="8">
        <f t="shared" si="47"/>
        <v>41436.648217592592</v>
      </c>
    </row>
    <row r="744" spans="1:20" ht="51"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8323</v>
      </c>
      <c r="R744" t="s">
        <v>8324</v>
      </c>
      <c r="S744" s="8">
        <f t="shared" si="46"/>
        <v>41689.917962962965</v>
      </c>
      <c r="T744" s="8">
        <f t="shared" si="47"/>
        <v>41719.876296296294</v>
      </c>
    </row>
    <row r="745" spans="1:20" ht="51"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8323</v>
      </c>
      <c r="R745" t="s">
        <v>8324</v>
      </c>
      <c r="S745" s="8">
        <f t="shared" si="46"/>
        <v>40990.709317129629</v>
      </c>
      <c r="T745" s="8">
        <f t="shared" si="47"/>
        <v>41015.875</v>
      </c>
    </row>
    <row r="746" spans="1:20" ht="51"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8323</v>
      </c>
      <c r="R746" t="s">
        <v>8324</v>
      </c>
      <c r="S746" s="8">
        <f t="shared" si="46"/>
        <v>41226.95721064815</v>
      </c>
      <c r="T746" s="8">
        <f t="shared" si="47"/>
        <v>41256.95721064815</v>
      </c>
    </row>
    <row r="747" spans="1:20" ht="68"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7">
        <f t="shared" si="45"/>
        <v>53.729729729729726</v>
      </c>
      <c r="Q747" t="s">
        <v>8323</v>
      </c>
      <c r="R747" t="s">
        <v>8324</v>
      </c>
      <c r="S747" s="8">
        <f t="shared" si="46"/>
        <v>41367.572280092594</v>
      </c>
      <c r="T747" s="8">
        <f t="shared" si="47"/>
        <v>41397.572280092594</v>
      </c>
    </row>
    <row r="748" spans="1:20" ht="34"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7">
        <f t="shared" si="45"/>
        <v>34.206185567010309</v>
      </c>
      <c r="Q748" t="s">
        <v>8323</v>
      </c>
      <c r="R748" t="s">
        <v>8324</v>
      </c>
      <c r="S748" s="8">
        <f t="shared" si="46"/>
        <v>41157.042928240742</v>
      </c>
      <c r="T748" s="8">
        <f t="shared" si="47"/>
        <v>41175.165972222225</v>
      </c>
    </row>
    <row r="749" spans="1:20" ht="51"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8323</v>
      </c>
      <c r="R749" t="s">
        <v>8324</v>
      </c>
      <c r="S749" s="8">
        <f t="shared" si="46"/>
        <v>41988.548831018517</v>
      </c>
      <c r="T749" s="8">
        <f t="shared" si="47"/>
        <v>42019.454166666663</v>
      </c>
    </row>
    <row r="750" spans="1:20" ht="51"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7">
        <f t="shared" si="45"/>
        <v>45.56818181818182</v>
      </c>
      <c r="Q750" t="s">
        <v>8323</v>
      </c>
      <c r="R750" t="s">
        <v>8324</v>
      </c>
      <c r="S750" s="8">
        <f t="shared" si="46"/>
        <v>41831.846828703703</v>
      </c>
      <c r="T750" s="8">
        <f t="shared" si="47"/>
        <v>41861.846828703703</v>
      </c>
    </row>
    <row r="751" spans="1:20" ht="51"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7">
        <f t="shared" si="45"/>
        <v>95.963636363636368</v>
      </c>
      <c r="Q751" t="s">
        <v>8323</v>
      </c>
      <c r="R751" t="s">
        <v>8324</v>
      </c>
      <c r="S751" s="8">
        <f t="shared" si="46"/>
        <v>42733.94131944445</v>
      </c>
      <c r="T751" s="8">
        <f t="shared" si="47"/>
        <v>42763.94131944445</v>
      </c>
    </row>
    <row r="752" spans="1:20" ht="51"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7">
        <f t="shared" si="45"/>
        <v>77.271186440677965</v>
      </c>
      <c r="Q752" t="s">
        <v>8323</v>
      </c>
      <c r="R752" t="s">
        <v>8324</v>
      </c>
      <c r="S752" s="8">
        <f t="shared" si="46"/>
        <v>41299.878148148149</v>
      </c>
      <c r="T752" s="8">
        <f t="shared" si="47"/>
        <v>41329.878148148149</v>
      </c>
    </row>
    <row r="753" spans="1:20" ht="51"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7">
        <f t="shared" si="45"/>
        <v>57.338709677419352</v>
      </c>
      <c r="Q753" t="s">
        <v>8323</v>
      </c>
      <c r="R753" t="s">
        <v>8324</v>
      </c>
      <c r="S753" s="8">
        <f t="shared" si="46"/>
        <v>40713.630497685182</v>
      </c>
      <c r="T753" s="8">
        <f t="shared" si="47"/>
        <v>40759.630497685182</v>
      </c>
    </row>
    <row r="754" spans="1:20" ht="68"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8323</v>
      </c>
      <c r="R754" t="s">
        <v>8324</v>
      </c>
      <c r="S754" s="8">
        <f t="shared" si="46"/>
        <v>42639.421493055561</v>
      </c>
      <c r="T754" s="8">
        <f t="shared" si="47"/>
        <v>42659.458333333328</v>
      </c>
    </row>
    <row r="755" spans="1:20" ht="51"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8323</v>
      </c>
      <c r="R755" t="s">
        <v>8324</v>
      </c>
      <c r="S755" s="8">
        <f t="shared" si="46"/>
        <v>42019.590173611112</v>
      </c>
      <c r="T755" s="8">
        <f t="shared" si="47"/>
        <v>42049.590173611112</v>
      </c>
    </row>
    <row r="756" spans="1:20" ht="68"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8323</v>
      </c>
      <c r="R756" t="s">
        <v>8324</v>
      </c>
      <c r="S756" s="8">
        <f t="shared" si="46"/>
        <v>41249.749085648145</v>
      </c>
      <c r="T756" s="8">
        <f t="shared" si="47"/>
        <v>41279.749085648145</v>
      </c>
    </row>
    <row r="757" spans="1:20" ht="51"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7">
        <f t="shared" si="45"/>
        <v>37.466029411764708</v>
      </c>
      <c r="Q757" t="s">
        <v>8323</v>
      </c>
      <c r="R757" t="s">
        <v>8324</v>
      </c>
      <c r="S757" s="8">
        <f t="shared" si="46"/>
        <v>41383.605057870373</v>
      </c>
      <c r="T757" s="8">
        <f t="shared" si="47"/>
        <v>41414.02847222222</v>
      </c>
    </row>
    <row r="758" spans="1:20" ht="51"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7">
        <f t="shared" si="45"/>
        <v>37.454545454545453</v>
      </c>
      <c r="Q758" t="s">
        <v>8323</v>
      </c>
      <c r="R758" t="s">
        <v>8324</v>
      </c>
      <c r="S758" s="8">
        <f t="shared" si="46"/>
        <v>40590.766886574071</v>
      </c>
      <c r="T758" s="8">
        <f t="shared" si="47"/>
        <v>40651.725219907406</v>
      </c>
    </row>
    <row r="759" spans="1:20" ht="51"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8323</v>
      </c>
      <c r="R759" t="s">
        <v>8324</v>
      </c>
      <c r="S759" s="8">
        <f t="shared" si="46"/>
        <v>41235.054560185185</v>
      </c>
      <c r="T759" s="8">
        <f t="shared" si="47"/>
        <v>41249.054560185185</v>
      </c>
    </row>
    <row r="760" spans="1:20" ht="51"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8323</v>
      </c>
      <c r="R760" t="s">
        <v>8324</v>
      </c>
      <c r="S760" s="8">
        <f t="shared" si="46"/>
        <v>40429.836435185185</v>
      </c>
      <c r="T760" s="8">
        <f t="shared" si="47"/>
        <v>40459.836435185185</v>
      </c>
    </row>
    <row r="761" spans="1:20" ht="51"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7">
        <f t="shared" si="45"/>
        <v>51.474747474747474</v>
      </c>
      <c r="Q761" t="s">
        <v>8323</v>
      </c>
      <c r="R761" t="s">
        <v>8324</v>
      </c>
      <c r="S761" s="8">
        <f t="shared" si="46"/>
        <v>41789.330312500002</v>
      </c>
      <c r="T761" s="8">
        <f t="shared" si="47"/>
        <v>41829.330312500002</v>
      </c>
    </row>
    <row r="762" spans="1:20" ht="51"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t="e">
        <f t="shared" si="45"/>
        <v>#DIV/0!</v>
      </c>
      <c r="Q762" t="s">
        <v>8323</v>
      </c>
      <c r="R762" t="s">
        <v>8325</v>
      </c>
      <c r="S762" s="8">
        <f t="shared" si="46"/>
        <v>42670.764039351852</v>
      </c>
      <c r="T762" s="8">
        <f t="shared" si="47"/>
        <v>42700.805706018517</v>
      </c>
    </row>
    <row r="763" spans="1:20" ht="51"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7">
        <f t="shared" si="45"/>
        <v>39.166666666666664</v>
      </c>
      <c r="Q763" t="s">
        <v>8323</v>
      </c>
      <c r="R763" t="s">
        <v>8325</v>
      </c>
      <c r="S763" s="8">
        <f t="shared" si="46"/>
        <v>41642.751458333332</v>
      </c>
      <c r="T763" s="8">
        <f t="shared" si="47"/>
        <v>41672.751458333332</v>
      </c>
    </row>
    <row r="764" spans="1:20" ht="51"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t="e">
        <f t="shared" si="45"/>
        <v>#DIV/0!</v>
      </c>
      <c r="Q764" t="s">
        <v>8323</v>
      </c>
      <c r="R764" t="s">
        <v>8325</v>
      </c>
      <c r="S764" s="8">
        <f t="shared" si="46"/>
        <v>42690.858449074076</v>
      </c>
      <c r="T764" s="8">
        <f t="shared" si="47"/>
        <v>42708.25</v>
      </c>
    </row>
    <row r="765" spans="1:20" ht="51"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7">
        <f t="shared" si="45"/>
        <v>5</v>
      </c>
      <c r="Q765" t="s">
        <v>8323</v>
      </c>
      <c r="R765" t="s">
        <v>8325</v>
      </c>
      <c r="S765" s="8">
        <f t="shared" si="46"/>
        <v>41471.446851851848</v>
      </c>
      <c r="T765" s="8">
        <f t="shared" si="47"/>
        <v>41501.446851851848</v>
      </c>
    </row>
    <row r="766" spans="1:20" ht="51"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t="e">
        <f t="shared" si="45"/>
        <v>#DIV/0!</v>
      </c>
      <c r="Q766" t="s">
        <v>8323</v>
      </c>
      <c r="R766" t="s">
        <v>8325</v>
      </c>
      <c r="S766" s="8">
        <f t="shared" si="46"/>
        <v>42227.173159722224</v>
      </c>
      <c r="T766" s="8">
        <f t="shared" si="47"/>
        <v>42257.173159722224</v>
      </c>
    </row>
    <row r="767" spans="1:20" ht="51"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7">
        <f t="shared" si="45"/>
        <v>57.295454545454547</v>
      </c>
      <c r="Q767" t="s">
        <v>8323</v>
      </c>
      <c r="R767" t="s">
        <v>8325</v>
      </c>
      <c r="S767" s="8">
        <f t="shared" si="46"/>
        <v>41901.542638888888</v>
      </c>
      <c r="T767" s="8">
        <f t="shared" si="47"/>
        <v>41931.542638888888</v>
      </c>
    </row>
    <row r="768" spans="1:20" ht="51"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t="e">
        <f t="shared" si="45"/>
        <v>#DIV/0!</v>
      </c>
      <c r="Q768" t="s">
        <v>8323</v>
      </c>
      <c r="R768" t="s">
        <v>8325</v>
      </c>
      <c r="S768" s="8">
        <f t="shared" si="46"/>
        <v>42021.783368055556</v>
      </c>
      <c r="T768" s="8">
        <f t="shared" si="47"/>
        <v>42051.783368055556</v>
      </c>
    </row>
    <row r="769" spans="1:20" ht="85"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7">
        <f t="shared" si="45"/>
        <v>59</v>
      </c>
      <c r="Q769" t="s">
        <v>8323</v>
      </c>
      <c r="R769" t="s">
        <v>8325</v>
      </c>
      <c r="S769" s="8">
        <f t="shared" si="46"/>
        <v>42115.143634259264</v>
      </c>
      <c r="T769" s="8">
        <f t="shared" si="47"/>
        <v>42145.143634259264</v>
      </c>
    </row>
    <row r="770" spans="1:20" ht="51"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t="e">
        <f t="shared" si="45"/>
        <v>#DIV/0!</v>
      </c>
      <c r="Q770" t="s">
        <v>8323</v>
      </c>
      <c r="R770" t="s">
        <v>8325</v>
      </c>
      <c r="S770" s="8">
        <f t="shared" si="46"/>
        <v>41594.207060185188</v>
      </c>
      <c r="T770" s="8">
        <f t="shared" si="47"/>
        <v>41624.207060185188</v>
      </c>
    </row>
    <row r="771" spans="1:20" ht="68"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7">
        <f t="shared" ref="P771:P834" si="49">E771/L771</f>
        <v>31.846153846153847</v>
      </c>
      <c r="Q771" t="s">
        <v>8323</v>
      </c>
      <c r="R771" t="s">
        <v>8325</v>
      </c>
      <c r="S771" s="8">
        <f t="shared" ref="S771:S834" si="50">(((J771/60)/60)/24)+DATE(1970,1,1)</f>
        <v>41604.996458333335</v>
      </c>
      <c r="T771" s="8">
        <f t="shared" ref="T771:T834" si="51">(((I771/60)/60)/24)+DATE(1970,1,1)</f>
        <v>41634.996458333335</v>
      </c>
    </row>
    <row r="772" spans="1:20" ht="51"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t="e">
        <f t="shared" si="49"/>
        <v>#DIV/0!</v>
      </c>
      <c r="Q772" t="s">
        <v>8323</v>
      </c>
      <c r="R772" t="s">
        <v>8325</v>
      </c>
      <c r="S772" s="8">
        <f t="shared" si="50"/>
        <v>41289.999641203707</v>
      </c>
      <c r="T772" s="8">
        <f t="shared" si="51"/>
        <v>41329.999641203707</v>
      </c>
    </row>
    <row r="773" spans="1:20" ht="51"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7">
        <f t="shared" si="49"/>
        <v>10</v>
      </c>
      <c r="Q773" t="s">
        <v>8323</v>
      </c>
      <c r="R773" t="s">
        <v>8325</v>
      </c>
      <c r="S773" s="8">
        <f t="shared" si="50"/>
        <v>42349.824097222227</v>
      </c>
      <c r="T773" s="8">
        <f t="shared" si="51"/>
        <v>42399.824097222227</v>
      </c>
    </row>
    <row r="774" spans="1:20" ht="68"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7">
        <f t="shared" si="49"/>
        <v>50</v>
      </c>
      <c r="Q774" t="s">
        <v>8323</v>
      </c>
      <c r="R774" t="s">
        <v>8325</v>
      </c>
      <c r="S774" s="8">
        <f t="shared" si="50"/>
        <v>40068.056932870371</v>
      </c>
      <c r="T774" s="8">
        <f t="shared" si="51"/>
        <v>40118.165972222225</v>
      </c>
    </row>
    <row r="775" spans="1:20" ht="51"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7">
        <f t="shared" si="49"/>
        <v>16</v>
      </c>
      <c r="Q775" t="s">
        <v>8323</v>
      </c>
      <c r="R775" t="s">
        <v>8325</v>
      </c>
      <c r="S775" s="8">
        <f t="shared" si="50"/>
        <v>42100.735937499994</v>
      </c>
      <c r="T775" s="8">
        <f t="shared" si="51"/>
        <v>42134.959027777775</v>
      </c>
    </row>
    <row r="776" spans="1:20" ht="51"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7">
        <f t="shared" si="49"/>
        <v>39</v>
      </c>
      <c r="Q776" t="s">
        <v>8323</v>
      </c>
      <c r="R776" t="s">
        <v>8325</v>
      </c>
      <c r="S776" s="8">
        <f t="shared" si="50"/>
        <v>41663.780300925922</v>
      </c>
      <c r="T776" s="8">
        <f t="shared" si="51"/>
        <v>41693.780300925922</v>
      </c>
    </row>
    <row r="777" spans="1:20" ht="51"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7">
        <f t="shared" si="49"/>
        <v>34</v>
      </c>
      <c r="Q777" t="s">
        <v>8323</v>
      </c>
      <c r="R777" t="s">
        <v>8325</v>
      </c>
      <c r="S777" s="8">
        <f t="shared" si="50"/>
        <v>40863.060127314813</v>
      </c>
      <c r="T777" s="8">
        <f t="shared" si="51"/>
        <v>40893.060127314813</v>
      </c>
    </row>
    <row r="778" spans="1:20" ht="51"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7">
        <f t="shared" si="49"/>
        <v>63.122807017543863</v>
      </c>
      <c r="Q778" t="s">
        <v>8323</v>
      </c>
      <c r="R778" t="s">
        <v>8325</v>
      </c>
      <c r="S778" s="8">
        <f t="shared" si="50"/>
        <v>42250.685706018514</v>
      </c>
      <c r="T778" s="8">
        <f t="shared" si="51"/>
        <v>42288.208333333328</v>
      </c>
    </row>
    <row r="779" spans="1:20" ht="68"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7">
        <f t="shared" si="49"/>
        <v>7</v>
      </c>
      <c r="Q779" t="s">
        <v>8323</v>
      </c>
      <c r="R779" t="s">
        <v>8325</v>
      </c>
      <c r="S779" s="8">
        <f t="shared" si="50"/>
        <v>41456.981215277774</v>
      </c>
      <c r="T779" s="8">
        <f t="shared" si="51"/>
        <v>41486.981215277774</v>
      </c>
    </row>
    <row r="780" spans="1:20" ht="51"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7">
        <f t="shared" si="49"/>
        <v>2</v>
      </c>
      <c r="Q780" t="s">
        <v>8323</v>
      </c>
      <c r="R780" t="s">
        <v>8325</v>
      </c>
      <c r="S780" s="8">
        <f t="shared" si="50"/>
        <v>41729.702314814815</v>
      </c>
      <c r="T780" s="8">
        <f t="shared" si="51"/>
        <v>41759.702314814815</v>
      </c>
    </row>
    <row r="781" spans="1:20" ht="68"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7">
        <f t="shared" si="49"/>
        <v>66.666666666666671</v>
      </c>
      <c r="Q781" t="s">
        <v>8323</v>
      </c>
      <c r="R781" t="s">
        <v>8325</v>
      </c>
      <c r="S781" s="8">
        <f t="shared" si="50"/>
        <v>40436.68408564815</v>
      </c>
      <c r="T781" s="8">
        <f t="shared" si="51"/>
        <v>40466.166666666664</v>
      </c>
    </row>
    <row r="782" spans="1:20" ht="51"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8326</v>
      </c>
      <c r="R782" t="s">
        <v>8327</v>
      </c>
      <c r="S782" s="8">
        <f t="shared" si="50"/>
        <v>40636.673900462964</v>
      </c>
      <c r="T782" s="8">
        <f t="shared" si="51"/>
        <v>40666.673900462964</v>
      </c>
    </row>
    <row r="783" spans="1:20" ht="51"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8326</v>
      </c>
      <c r="R783" t="s">
        <v>8327</v>
      </c>
      <c r="S783" s="8">
        <f t="shared" si="50"/>
        <v>41403.000856481485</v>
      </c>
      <c r="T783" s="8">
        <f t="shared" si="51"/>
        <v>41433.000856481485</v>
      </c>
    </row>
    <row r="784" spans="1:20" ht="51"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7">
        <f t="shared" si="49"/>
        <v>50</v>
      </c>
      <c r="Q784" t="s">
        <v>8326</v>
      </c>
      <c r="R784" t="s">
        <v>8327</v>
      </c>
      <c r="S784" s="8">
        <f t="shared" si="50"/>
        <v>41116.758125</v>
      </c>
      <c r="T784" s="8">
        <f t="shared" si="51"/>
        <v>41146.758125</v>
      </c>
    </row>
    <row r="785" spans="1:20" ht="51"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7">
        <f t="shared" si="49"/>
        <v>63.485714285714288</v>
      </c>
      <c r="Q785" t="s">
        <v>8326</v>
      </c>
      <c r="R785" t="s">
        <v>8327</v>
      </c>
      <c r="S785" s="8">
        <f t="shared" si="50"/>
        <v>40987.773715277777</v>
      </c>
      <c r="T785" s="8">
        <f t="shared" si="51"/>
        <v>41026.916666666664</v>
      </c>
    </row>
    <row r="786" spans="1:20" ht="51"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8326</v>
      </c>
      <c r="R786" t="s">
        <v>8327</v>
      </c>
      <c r="S786" s="8">
        <f t="shared" si="50"/>
        <v>41675.149525462963</v>
      </c>
      <c r="T786" s="8">
        <f t="shared" si="51"/>
        <v>41715.107858796298</v>
      </c>
    </row>
    <row r="787" spans="1:20" ht="68"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8326</v>
      </c>
      <c r="R787" t="s">
        <v>8327</v>
      </c>
      <c r="S787" s="8">
        <f t="shared" si="50"/>
        <v>41303.593923611108</v>
      </c>
      <c r="T787" s="8">
        <f t="shared" si="51"/>
        <v>41333.593923611108</v>
      </c>
    </row>
    <row r="788" spans="1:20" ht="51"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7">
        <f t="shared" si="49"/>
        <v>162.27272727272728</v>
      </c>
      <c r="Q788" t="s">
        <v>8326</v>
      </c>
      <c r="R788" t="s">
        <v>8327</v>
      </c>
      <c r="S788" s="8">
        <f t="shared" si="50"/>
        <v>40983.055949074071</v>
      </c>
      <c r="T788" s="8">
        <f t="shared" si="51"/>
        <v>41040.657638888886</v>
      </c>
    </row>
    <row r="789" spans="1:20" ht="51"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8326</v>
      </c>
      <c r="R789" t="s">
        <v>8327</v>
      </c>
      <c r="S789" s="8">
        <f t="shared" si="50"/>
        <v>41549.627615740741</v>
      </c>
      <c r="T789" s="8">
        <f t="shared" si="51"/>
        <v>41579.627615740741</v>
      </c>
    </row>
    <row r="790" spans="1:20" ht="51"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8326</v>
      </c>
      <c r="R790" t="s">
        <v>8327</v>
      </c>
      <c r="S790" s="8">
        <f t="shared" si="50"/>
        <v>41059.006805555553</v>
      </c>
      <c r="T790" s="8">
        <f t="shared" si="51"/>
        <v>41097.165972222225</v>
      </c>
    </row>
    <row r="791" spans="1:20" ht="51"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8326</v>
      </c>
      <c r="R791" t="s">
        <v>8327</v>
      </c>
      <c r="S791" s="8">
        <f t="shared" si="50"/>
        <v>41277.186111111114</v>
      </c>
      <c r="T791" s="8">
        <f t="shared" si="51"/>
        <v>41295.332638888889</v>
      </c>
    </row>
    <row r="792" spans="1:20" ht="51"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7">
        <f t="shared" si="49"/>
        <v>92.547820512820508</v>
      </c>
      <c r="Q792" t="s">
        <v>8326</v>
      </c>
      <c r="R792" t="s">
        <v>8327</v>
      </c>
      <c r="S792" s="8">
        <f t="shared" si="50"/>
        <v>41276.047905092593</v>
      </c>
      <c r="T792" s="8">
        <f t="shared" si="51"/>
        <v>41306.047905092593</v>
      </c>
    </row>
    <row r="793" spans="1:20" ht="68"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8326</v>
      </c>
      <c r="R793" t="s">
        <v>8327</v>
      </c>
      <c r="S793" s="8">
        <f t="shared" si="50"/>
        <v>41557.780624999999</v>
      </c>
      <c r="T793" s="8">
        <f t="shared" si="51"/>
        <v>41591.249305555553</v>
      </c>
    </row>
    <row r="794" spans="1:20" ht="34"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7">
        <f t="shared" si="49"/>
        <v>41.851833333333339</v>
      </c>
      <c r="Q794" t="s">
        <v>8326</v>
      </c>
      <c r="R794" t="s">
        <v>8327</v>
      </c>
      <c r="S794" s="8">
        <f t="shared" si="50"/>
        <v>41555.873645833337</v>
      </c>
      <c r="T794" s="8">
        <f t="shared" si="51"/>
        <v>41585.915312500001</v>
      </c>
    </row>
    <row r="795" spans="1:20" ht="68"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7">
        <f t="shared" si="49"/>
        <v>88.325937499999995</v>
      </c>
      <c r="Q795" t="s">
        <v>8326</v>
      </c>
      <c r="R795" t="s">
        <v>8327</v>
      </c>
      <c r="S795" s="8">
        <f t="shared" si="50"/>
        <v>41442.741249999999</v>
      </c>
      <c r="T795" s="8">
        <f t="shared" si="51"/>
        <v>41458.207638888889</v>
      </c>
    </row>
    <row r="796" spans="1:20" ht="51"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8326</v>
      </c>
      <c r="R796" t="s">
        <v>8327</v>
      </c>
      <c r="S796" s="8">
        <f t="shared" si="50"/>
        <v>40736.115011574075</v>
      </c>
      <c r="T796" s="8">
        <f t="shared" si="51"/>
        <v>40791.712500000001</v>
      </c>
    </row>
    <row r="797" spans="1:20" ht="51"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8326</v>
      </c>
      <c r="R797" t="s">
        <v>8327</v>
      </c>
      <c r="S797" s="8">
        <f t="shared" si="50"/>
        <v>40963.613032407404</v>
      </c>
      <c r="T797" s="8">
        <f t="shared" si="51"/>
        <v>41006.207638888889</v>
      </c>
    </row>
    <row r="798" spans="1:20" ht="68"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8326</v>
      </c>
      <c r="R798" t="s">
        <v>8327</v>
      </c>
      <c r="S798" s="8">
        <f t="shared" si="50"/>
        <v>41502.882928240739</v>
      </c>
      <c r="T798" s="8">
        <f t="shared" si="51"/>
        <v>41532.881944444445</v>
      </c>
    </row>
    <row r="799" spans="1:20" ht="51"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8326</v>
      </c>
      <c r="R799" t="s">
        <v>8327</v>
      </c>
      <c r="S799" s="8">
        <f t="shared" si="50"/>
        <v>40996.994074074071</v>
      </c>
      <c r="T799" s="8">
        <f t="shared" si="51"/>
        <v>41028.166666666664</v>
      </c>
    </row>
    <row r="800" spans="1:20" ht="51"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7">
        <f t="shared" si="49"/>
        <v>46.218390804597703</v>
      </c>
      <c r="Q800" t="s">
        <v>8326</v>
      </c>
      <c r="R800" t="s">
        <v>8327</v>
      </c>
      <c r="S800" s="8">
        <f t="shared" si="50"/>
        <v>41882.590127314819</v>
      </c>
      <c r="T800" s="8">
        <f t="shared" si="51"/>
        <v>41912.590127314819</v>
      </c>
    </row>
    <row r="801" spans="1:20" ht="68"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8326</v>
      </c>
      <c r="R801" t="s">
        <v>8327</v>
      </c>
      <c r="S801" s="8">
        <f t="shared" si="50"/>
        <v>40996.667199074072</v>
      </c>
      <c r="T801" s="8">
        <f t="shared" si="51"/>
        <v>41026.667199074072</v>
      </c>
    </row>
    <row r="802" spans="1:20" ht="51"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7">
        <f t="shared" si="49"/>
        <v>40.75</v>
      </c>
      <c r="Q802" t="s">
        <v>8326</v>
      </c>
      <c r="R802" t="s">
        <v>8327</v>
      </c>
      <c r="S802" s="8">
        <f t="shared" si="50"/>
        <v>41863.433495370373</v>
      </c>
      <c r="T802" s="8">
        <f t="shared" si="51"/>
        <v>41893.433495370373</v>
      </c>
    </row>
    <row r="803" spans="1:20" ht="51"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7">
        <f t="shared" si="49"/>
        <v>43.733921568627444</v>
      </c>
      <c r="Q803" t="s">
        <v>8326</v>
      </c>
      <c r="R803" t="s">
        <v>8327</v>
      </c>
      <c r="S803" s="8">
        <f t="shared" si="50"/>
        <v>40695.795370370368</v>
      </c>
      <c r="T803" s="8">
        <f t="shared" si="51"/>
        <v>40725.795370370368</v>
      </c>
    </row>
    <row r="804" spans="1:20" ht="68"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8326</v>
      </c>
      <c r="R804" t="s">
        <v>8327</v>
      </c>
      <c r="S804" s="8">
        <f t="shared" si="50"/>
        <v>41123.022268518522</v>
      </c>
      <c r="T804" s="8">
        <f t="shared" si="51"/>
        <v>41169.170138888891</v>
      </c>
    </row>
    <row r="805" spans="1:20" ht="51"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8326</v>
      </c>
      <c r="R805" t="s">
        <v>8327</v>
      </c>
      <c r="S805" s="8">
        <f t="shared" si="50"/>
        <v>40665.949976851851</v>
      </c>
      <c r="T805" s="8">
        <f t="shared" si="51"/>
        <v>40692.041666666664</v>
      </c>
    </row>
    <row r="806" spans="1:20" ht="51"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7">
        <f t="shared" si="49"/>
        <v>305.55555555555554</v>
      </c>
      <c r="Q806" t="s">
        <v>8326</v>
      </c>
      <c r="R806" t="s">
        <v>8327</v>
      </c>
      <c r="S806" s="8">
        <f t="shared" si="50"/>
        <v>40730.105625000004</v>
      </c>
      <c r="T806" s="8">
        <f t="shared" si="51"/>
        <v>40747.165972222225</v>
      </c>
    </row>
    <row r="807" spans="1:20" ht="51"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8326</v>
      </c>
      <c r="R807" t="s">
        <v>8327</v>
      </c>
      <c r="S807" s="8">
        <f t="shared" si="50"/>
        <v>40690.823055555556</v>
      </c>
      <c r="T807" s="8">
        <f t="shared" si="51"/>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7">
        <f t="shared" si="49"/>
        <v>117.67605633802818</v>
      </c>
      <c r="Q808" t="s">
        <v>8326</v>
      </c>
      <c r="R808" t="s">
        <v>8327</v>
      </c>
      <c r="S808" s="8">
        <f t="shared" si="50"/>
        <v>40763.691423611112</v>
      </c>
      <c r="T808" s="8">
        <f t="shared" si="51"/>
        <v>40793.691423611112</v>
      </c>
    </row>
    <row r="809" spans="1:20" ht="34"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8326</v>
      </c>
      <c r="R809" t="s">
        <v>8327</v>
      </c>
      <c r="S809" s="8">
        <f t="shared" si="50"/>
        <v>42759.628599537042</v>
      </c>
      <c r="T809" s="8">
        <f t="shared" si="51"/>
        <v>42795.083333333328</v>
      </c>
    </row>
    <row r="810" spans="1:20" ht="51"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7">
        <f t="shared" si="49"/>
        <v>104.65116279069767</v>
      </c>
      <c r="Q810" t="s">
        <v>8326</v>
      </c>
      <c r="R810" t="s">
        <v>8327</v>
      </c>
      <c r="S810" s="8">
        <f t="shared" si="50"/>
        <v>41962.100532407407</v>
      </c>
      <c r="T810" s="8">
        <f t="shared" si="51"/>
        <v>41995.207638888889</v>
      </c>
    </row>
    <row r="811" spans="1:20" ht="51"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7">
        <f t="shared" si="49"/>
        <v>79.82692307692308</v>
      </c>
      <c r="Q811" t="s">
        <v>8326</v>
      </c>
      <c r="R811" t="s">
        <v>8327</v>
      </c>
      <c r="S811" s="8">
        <f t="shared" si="50"/>
        <v>41628.833680555559</v>
      </c>
      <c r="T811" s="8">
        <f t="shared" si="51"/>
        <v>41658.833680555559</v>
      </c>
    </row>
    <row r="812" spans="1:20" ht="51"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8326</v>
      </c>
      <c r="R812" t="s">
        <v>8327</v>
      </c>
      <c r="S812" s="8">
        <f t="shared" si="50"/>
        <v>41123.056273148148</v>
      </c>
      <c r="T812" s="8">
        <f t="shared" si="51"/>
        <v>41153.056273148148</v>
      </c>
    </row>
    <row r="813" spans="1:20" ht="51"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8326</v>
      </c>
      <c r="R813" t="s">
        <v>8327</v>
      </c>
      <c r="S813" s="8">
        <f t="shared" si="50"/>
        <v>41443.643541666665</v>
      </c>
      <c r="T813" s="8">
        <f t="shared" si="51"/>
        <v>41465.702777777777</v>
      </c>
    </row>
    <row r="814" spans="1:20" ht="51"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7">
        <f t="shared" si="49"/>
        <v>27.606060606060606</v>
      </c>
      <c r="Q814" t="s">
        <v>8326</v>
      </c>
      <c r="R814" t="s">
        <v>8327</v>
      </c>
      <c r="S814" s="8">
        <f t="shared" si="50"/>
        <v>41282.017962962964</v>
      </c>
      <c r="T814" s="8">
        <f t="shared" si="51"/>
        <v>41334.581944444442</v>
      </c>
    </row>
    <row r="815" spans="1:20" ht="34"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7">
        <f t="shared" si="49"/>
        <v>24.999375000000001</v>
      </c>
      <c r="Q815" t="s">
        <v>8326</v>
      </c>
      <c r="R815" t="s">
        <v>8327</v>
      </c>
      <c r="S815" s="8">
        <f t="shared" si="50"/>
        <v>41080.960243055553</v>
      </c>
      <c r="T815" s="8">
        <f t="shared" si="51"/>
        <v>41110.960243055553</v>
      </c>
    </row>
    <row r="816" spans="1:20" ht="51"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7">
        <f t="shared" si="49"/>
        <v>45.464285714285715</v>
      </c>
      <c r="Q816" t="s">
        <v>8326</v>
      </c>
      <c r="R816" t="s">
        <v>8327</v>
      </c>
      <c r="S816" s="8">
        <f t="shared" si="50"/>
        <v>40679.743067129632</v>
      </c>
      <c r="T816" s="8">
        <f t="shared" si="51"/>
        <v>40694.75277777778</v>
      </c>
    </row>
    <row r="817" spans="1:20" ht="34"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8326</v>
      </c>
      <c r="R817" t="s">
        <v>8327</v>
      </c>
      <c r="S817" s="8">
        <f t="shared" si="50"/>
        <v>41914.917858796296</v>
      </c>
      <c r="T817" s="8">
        <f t="shared" si="51"/>
        <v>41944.917858796296</v>
      </c>
    </row>
    <row r="818" spans="1:20" ht="34"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8326</v>
      </c>
      <c r="R818" t="s">
        <v>8327</v>
      </c>
      <c r="S818" s="8">
        <f t="shared" si="50"/>
        <v>41341.870868055557</v>
      </c>
      <c r="T818" s="8">
        <f t="shared" si="51"/>
        <v>41373.270833333336</v>
      </c>
    </row>
    <row r="819" spans="1:20" ht="51"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8326</v>
      </c>
      <c r="R819" t="s">
        <v>8327</v>
      </c>
      <c r="S819" s="8">
        <f t="shared" si="50"/>
        <v>40925.599664351852</v>
      </c>
      <c r="T819" s="8">
        <f t="shared" si="51"/>
        <v>40979.207638888889</v>
      </c>
    </row>
    <row r="820" spans="1:20" ht="51"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8326</v>
      </c>
      <c r="R820" t="s">
        <v>8327</v>
      </c>
      <c r="S820" s="8">
        <f t="shared" si="50"/>
        <v>41120.882881944446</v>
      </c>
      <c r="T820" s="8">
        <f t="shared" si="51"/>
        <v>41128.709027777775</v>
      </c>
    </row>
    <row r="821" spans="1:20" ht="34"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8326</v>
      </c>
      <c r="R821" t="s">
        <v>8327</v>
      </c>
      <c r="S821" s="8">
        <f t="shared" si="50"/>
        <v>41619.998310185183</v>
      </c>
      <c r="T821" s="8">
        <f t="shared" si="51"/>
        <v>41629.197222222225</v>
      </c>
    </row>
    <row r="822" spans="1:20" ht="51"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7">
        <f t="shared" si="49"/>
        <v>70.55263157894737</v>
      </c>
      <c r="Q822" t="s">
        <v>8326</v>
      </c>
      <c r="R822" t="s">
        <v>8327</v>
      </c>
      <c r="S822" s="8">
        <f t="shared" si="50"/>
        <v>41768.841921296298</v>
      </c>
      <c r="T822" s="8">
        <f t="shared" si="51"/>
        <v>41799.208333333336</v>
      </c>
    </row>
    <row r="823" spans="1:20" ht="51"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7">
        <f t="shared" si="49"/>
        <v>224.12820512820514</v>
      </c>
      <c r="Q823" t="s">
        <v>8326</v>
      </c>
      <c r="R823" t="s">
        <v>8327</v>
      </c>
      <c r="S823" s="8">
        <f t="shared" si="50"/>
        <v>42093.922048611115</v>
      </c>
      <c r="T823" s="8">
        <f t="shared" si="51"/>
        <v>42128.167361111111</v>
      </c>
    </row>
    <row r="824" spans="1:20" ht="51"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8326</v>
      </c>
      <c r="R824" t="s">
        <v>8327</v>
      </c>
      <c r="S824" s="8">
        <f t="shared" si="50"/>
        <v>41157.947337962964</v>
      </c>
      <c r="T824" s="8">
        <f t="shared" si="51"/>
        <v>41187.947337962964</v>
      </c>
    </row>
    <row r="825" spans="1:20" ht="51"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7">
        <f t="shared" si="49"/>
        <v>43.515151515151516</v>
      </c>
      <c r="Q825" t="s">
        <v>8326</v>
      </c>
      <c r="R825" t="s">
        <v>8327</v>
      </c>
      <c r="S825" s="8">
        <f t="shared" si="50"/>
        <v>42055.972824074073</v>
      </c>
      <c r="T825" s="8">
        <f t="shared" si="51"/>
        <v>42085.931157407409</v>
      </c>
    </row>
    <row r="826" spans="1:20" ht="68"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8326</v>
      </c>
      <c r="R826" t="s">
        <v>8327</v>
      </c>
      <c r="S826" s="8">
        <f t="shared" si="50"/>
        <v>40250.242106481484</v>
      </c>
      <c r="T826" s="8">
        <f t="shared" si="51"/>
        <v>40286.290972222225</v>
      </c>
    </row>
    <row r="827" spans="1:20" ht="34"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7">
        <f t="shared" si="49"/>
        <v>126.8080808080808</v>
      </c>
      <c r="Q827" t="s">
        <v>8326</v>
      </c>
      <c r="R827" t="s">
        <v>8327</v>
      </c>
      <c r="S827" s="8">
        <f t="shared" si="50"/>
        <v>41186.306527777779</v>
      </c>
      <c r="T827" s="8">
        <f t="shared" si="51"/>
        <v>41211.306527777779</v>
      </c>
    </row>
    <row r="828" spans="1:20" ht="51"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7">
        <f t="shared" si="49"/>
        <v>113.87755102040816</v>
      </c>
      <c r="Q828" t="s">
        <v>8326</v>
      </c>
      <c r="R828" t="s">
        <v>8327</v>
      </c>
      <c r="S828" s="8">
        <f t="shared" si="50"/>
        <v>40973.038541666669</v>
      </c>
      <c r="T828" s="8">
        <f t="shared" si="51"/>
        <v>40993.996874999997</v>
      </c>
    </row>
    <row r="829" spans="1:20" ht="68"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8326</v>
      </c>
      <c r="R829" t="s">
        <v>8327</v>
      </c>
      <c r="S829" s="8">
        <f t="shared" si="50"/>
        <v>40927.473460648151</v>
      </c>
      <c r="T829" s="8">
        <f t="shared" si="51"/>
        <v>40953.825694444444</v>
      </c>
    </row>
    <row r="830" spans="1:20" ht="68"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8326</v>
      </c>
      <c r="R830" t="s">
        <v>8327</v>
      </c>
      <c r="S830" s="8">
        <f t="shared" si="50"/>
        <v>41073.050717592596</v>
      </c>
      <c r="T830" s="8">
        <f t="shared" si="51"/>
        <v>41085.683333333334</v>
      </c>
    </row>
    <row r="831" spans="1:20" ht="68"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8326</v>
      </c>
      <c r="R831" t="s">
        <v>8327</v>
      </c>
      <c r="S831" s="8">
        <f t="shared" si="50"/>
        <v>42504.801388888889</v>
      </c>
      <c r="T831" s="8">
        <f t="shared" si="51"/>
        <v>42564.801388888889</v>
      </c>
    </row>
    <row r="832" spans="1:20" ht="51"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8326</v>
      </c>
      <c r="R832" t="s">
        <v>8327</v>
      </c>
      <c r="S832" s="8">
        <f t="shared" si="50"/>
        <v>41325.525752314818</v>
      </c>
      <c r="T832" s="8">
        <f t="shared" si="51"/>
        <v>41355.484085648146</v>
      </c>
    </row>
    <row r="833" spans="1:20" ht="51"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7">
        <f t="shared" si="49"/>
        <v>175</v>
      </c>
      <c r="Q833" t="s">
        <v>8326</v>
      </c>
      <c r="R833" t="s">
        <v>8327</v>
      </c>
      <c r="S833" s="8">
        <f t="shared" si="50"/>
        <v>40996.646921296298</v>
      </c>
      <c r="T833" s="8">
        <f t="shared" si="51"/>
        <v>41026.646921296298</v>
      </c>
    </row>
    <row r="834" spans="1:20" ht="51"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7">
        <f t="shared" si="49"/>
        <v>97.993896103896105</v>
      </c>
      <c r="Q834" t="s">
        <v>8326</v>
      </c>
      <c r="R834" t="s">
        <v>8327</v>
      </c>
      <c r="S834" s="8">
        <f t="shared" si="50"/>
        <v>40869.675173611111</v>
      </c>
      <c r="T834" s="8">
        <f t="shared" si="51"/>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7">
        <f t="shared" ref="P835:P898" si="53">E835/L835</f>
        <v>148.78048780487805</v>
      </c>
      <c r="Q835" t="s">
        <v>8326</v>
      </c>
      <c r="R835" t="s">
        <v>8327</v>
      </c>
      <c r="S835" s="8">
        <f t="shared" ref="S835:S898" si="54">(((J835/60)/60)/24)+DATE(1970,1,1)</f>
        <v>41718.878182870372</v>
      </c>
      <c r="T835" s="8">
        <f t="shared" ref="T835:T898" si="55">(((I835/60)/60)/24)+DATE(1970,1,1)</f>
        <v>41748.878182870372</v>
      </c>
    </row>
    <row r="836" spans="1:20" ht="68"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7">
        <f t="shared" si="53"/>
        <v>96.08</v>
      </c>
      <c r="Q836" t="s">
        <v>8326</v>
      </c>
      <c r="R836" t="s">
        <v>8327</v>
      </c>
      <c r="S836" s="8">
        <f t="shared" si="54"/>
        <v>41422.822824074072</v>
      </c>
      <c r="T836" s="8">
        <f t="shared" si="55"/>
        <v>41456.165972222225</v>
      </c>
    </row>
    <row r="837" spans="1:20" ht="51"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8326</v>
      </c>
      <c r="R837" t="s">
        <v>8327</v>
      </c>
      <c r="S837" s="8">
        <f t="shared" si="54"/>
        <v>41005.45784722222</v>
      </c>
      <c r="T837" s="8">
        <f t="shared" si="55"/>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7">
        <f t="shared" si="53"/>
        <v>109.70695652173914</v>
      </c>
      <c r="Q838" t="s">
        <v>8326</v>
      </c>
      <c r="R838" t="s">
        <v>8327</v>
      </c>
      <c r="S838" s="8">
        <f t="shared" si="54"/>
        <v>41524.056921296295</v>
      </c>
      <c r="T838" s="8">
        <f t="shared" si="55"/>
        <v>41554.056921296295</v>
      </c>
    </row>
    <row r="839" spans="1:20" ht="51"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8326</v>
      </c>
      <c r="R839" t="s">
        <v>8327</v>
      </c>
      <c r="S839" s="8">
        <f t="shared" si="54"/>
        <v>41730.998402777775</v>
      </c>
      <c r="T839" s="8">
        <f t="shared" si="55"/>
        <v>41760.998402777775</v>
      </c>
    </row>
    <row r="840" spans="1:20" ht="51"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8326</v>
      </c>
      <c r="R840" t="s">
        <v>8327</v>
      </c>
      <c r="S840" s="8">
        <f t="shared" si="54"/>
        <v>40895.897974537038</v>
      </c>
      <c r="T840" s="8">
        <f t="shared" si="55"/>
        <v>40925.897974537038</v>
      </c>
    </row>
    <row r="841" spans="1:20" ht="51"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7">
        <f t="shared" si="53"/>
        <v>60.737812499999997</v>
      </c>
      <c r="Q841" t="s">
        <v>8326</v>
      </c>
      <c r="R841" t="s">
        <v>8327</v>
      </c>
      <c r="S841" s="8">
        <f t="shared" si="54"/>
        <v>41144.763379629629</v>
      </c>
      <c r="T841" s="8">
        <f t="shared" si="55"/>
        <v>41174.763379629629</v>
      </c>
    </row>
    <row r="842" spans="1:20" ht="51"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7">
        <f t="shared" si="53"/>
        <v>63.37715789473684</v>
      </c>
      <c r="Q842" t="s">
        <v>8326</v>
      </c>
      <c r="R842" t="s">
        <v>8328</v>
      </c>
      <c r="S842" s="8">
        <f t="shared" si="54"/>
        <v>42607.226701388892</v>
      </c>
      <c r="T842" s="8">
        <f t="shared" si="55"/>
        <v>42637.226701388892</v>
      </c>
    </row>
    <row r="843" spans="1:20" ht="68"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8326</v>
      </c>
      <c r="R843" t="s">
        <v>8328</v>
      </c>
      <c r="S843" s="8">
        <f t="shared" si="54"/>
        <v>41923.838692129626</v>
      </c>
      <c r="T843" s="8">
        <f t="shared" si="55"/>
        <v>41953.88035879629</v>
      </c>
    </row>
    <row r="844" spans="1:20" ht="51"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7">
        <f t="shared" si="53"/>
        <v>66.871794871794876</v>
      </c>
      <c r="Q844" t="s">
        <v>8326</v>
      </c>
      <c r="R844" t="s">
        <v>8328</v>
      </c>
      <c r="S844" s="8">
        <f t="shared" si="54"/>
        <v>41526.592395833337</v>
      </c>
      <c r="T844" s="8">
        <f t="shared" si="55"/>
        <v>41561.165972222225</v>
      </c>
    </row>
    <row r="845" spans="1:20" ht="51"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7">
        <f t="shared" si="53"/>
        <v>63.102362204724407</v>
      </c>
      <c r="Q845" t="s">
        <v>8326</v>
      </c>
      <c r="R845" t="s">
        <v>8328</v>
      </c>
      <c r="S845" s="8">
        <f t="shared" si="54"/>
        <v>42695.257870370369</v>
      </c>
      <c r="T845" s="8">
        <f t="shared" si="55"/>
        <v>42712.333333333328</v>
      </c>
    </row>
    <row r="846" spans="1:20" ht="68"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7">
        <f t="shared" si="53"/>
        <v>36.628930817610062</v>
      </c>
      <c r="Q846" t="s">
        <v>8326</v>
      </c>
      <c r="R846" t="s">
        <v>8328</v>
      </c>
      <c r="S846" s="8">
        <f t="shared" si="54"/>
        <v>41905.684629629628</v>
      </c>
      <c r="T846" s="8">
        <f t="shared" si="55"/>
        <v>41944.207638888889</v>
      </c>
    </row>
    <row r="847" spans="1:20" ht="51"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8326</v>
      </c>
      <c r="R847" t="s">
        <v>8328</v>
      </c>
      <c r="S847" s="8">
        <f t="shared" si="54"/>
        <v>42578.205972222218</v>
      </c>
      <c r="T847" s="8">
        <f t="shared" si="55"/>
        <v>42618.165972222225</v>
      </c>
    </row>
    <row r="848" spans="1:20" ht="51"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8326</v>
      </c>
      <c r="R848" t="s">
        <v>8328</v>
      </c>
      <c r="S848" s="8">
        <f t="shared" si="54"/>
        <v>41694.391840277778</v>
      </c>
      <c r="T848" s="8">
        <f t="shared" si="55"/>
        <v>41708.583333333336</v>
      </c>
    </row>
    <row r="849" spans="1:20" ht="34"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7">
        <f t="shared" si="53"/>
        <v>10</v>
      </c>
      <c r="Q849" t="s">
        <v>8326</v>
      </c>
      <c r="R849" t="s">
        <v>8328</v>
      </c>
      <c r="S849" s="8">
        <f t="shared" si="54"/>
        <v>42165.79833333334</v>
      </c>
      <c r="T849" s="8">
        <f t="shared" si="55"/>
        <v>42195.79833333334</v>
      </c>
    </row>
    <row r="850" spans="1:20" ht="51"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7">
        <f t="shared" si="53"/>
        <v>18.75</v>
      </c>
      <c r="Q850" t="s">
        <v>8326</v>
      </c>
      <c r="R850" t="s">
        <v>8328</v>
      </c>
      <c r="S850" s="8">
        <f t="shared" si="54"/>
        <v>42078.792048611111</v>
      </c>
      <c r="T850" s="8">
        <f t="shared" si="55"/>
        <v>42108.792048611111</v>
      </c>
    </row>
    <row r="851" spans="1:20" ht="68"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7">
        <f t="shared" si="53"/>
        <v>41.704347826086959</v>
      </c>
      <c r="Q851" t="s">
        <v>8326</v>
      </c>
      <c r="R851" t="s">
        <v>8328</v>
      </c>
      <c r="S851" s="8">
        <f t="shared" si="54"/>
        <v>42051.148888888885</v>
      </c>
      <c r="T851" s="8">
        <f t="shared" si="55"/>
        <v>42079.107222222221</v>
      </c>
    </row>
    <row r="852" spans="1:20" ht="51"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7">
        <f t="shared" si="53"/>
        <v>46.669172932330824</v>
      </c>
      <c r="Q852" t="s">
        <v>8326</v>
      </c>
      <c r="R852" t="s">
        <v>8328</v>
      </c>
      <c r="S852" s="8">
        <f t="shared" si="54"/>
        <v>42452.827743055561</v>
      </c>
      <c r="T852" s="8">
        <f t="shared" si="55"/>
        <v>42485.207638888889</v>
      </c>
    </row>
    <row r="853" spans="1:20" ht="51"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7">
        <f t="shared" si="53"/>
        <v>37.271428571428572</v>
      </c>
      <c r="Q853" t="s">
        <v>8326</v>
      </c>
      <c r="R853" t="s">
        <v>8328</v>
      </c>
      <c r="S853" s="8">
        <f t="shared" si="54"/>
        <v>42522.880243055552</v>
      </c>
      <c r="T853" s="8">
        <f t="shared" si="55"/>
        <v>42582.822916666672</v>
      </c>
    </row>
    <row r="854" spans="1:20" ht="34"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7">
        <f t="shared" si="53"/>
        <v>59.258064516129032</v>
      </c>
      <c r="Q854" t="s">
        <v>8326</v>
      </c>
      <c r="R854" t="s">
        <v>8328</v>
      </c>
      <c r="S854" s="8">
        <f t="shared" si="54"/>
        <v>42656.805497685185</v>
      </c>
      <c r="T854" s="8">
        <f t="shared" si="55"/>
        <v>42667.875</v>
      </c>
    </row>
    <row r="855" spans="1:20" ht="51"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7">
        <f t="shared" si="53"/>
        <v>30</v>
      </c>
      <c r="Q855" t="s">
        <v>8326</v>
      </c>
      <c r="R855" t="s">
        <v>8328</v>
      </c>
      <c r="S855" s="8">
        <f t="shared" si="54"/>
        <v>42021.832280092596</v>
      </c>
      <c r="T855" s="8">
        <f t="shared" si="55"/>
        <v>42051.832280092596</v>
      </c>
    </row>
    <row r="856" spans="1:20" ht="51"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7">
        <f t="shared" si="53"/>
        <v>65.8623246492986</v>
      </c>
      <c r="Q856" t="s">
        <v>8326</v>
      </c>
      <c r="R856" t="s">
        <v>8328</v>
      </c>
      <c r="S856" s="8">
        <f t="shared" si="54"/>
        <v>42702.212337962963</v>
      </c>
      <c r="T856" s="8">
        <f t="shared" si="55"/>
        <v>42732.212337962963</v>
      </c>
    </row>
    <row r="857" spans="1:20" ht="34"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8326</v>
      </c>
      <c r="R857" t="s">
        <v>8328</v>
      </c>
      <c r="S857" s="8">
        <f t="shared" si="54"/>
        <v>42545.125196759262</v>
      </c>
      <c r="T857" s="8">
        <f t="shared" si="55"/>
        <v>42575.125196759262</v>
      </c>
    </row>
    <row r="858" spans="1:20" ht="68"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7">
        <f t="shared" si="53"/>
        <v>19.464285714285715</v>
      </c>
      <c r="Q858" t="s">
        <v>8326</v>
      </c>
      <c r="R858" t="s">
        <v>8328</v>
      </c>
      <c r="S858" s="8">
        <f t="shared" si="54"/>
        <v>42609.311990740738</v>
      </c>
      <c r="T858" s="8">
        <f t="shared" si="55"/>
        <v>42668.791666666672</v>
      </c>
    </row>
    <row r="859" spans="1:20" ht="51"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7">
        <f t="shared" si="53"/>
        <v>50</v>
      </c>
      <c r="Q859" t="s">
        <v>8326</v>
      </c>
      <c r="R859" t="s">
        <v>8328</v>
      </c>
      <c r="S859" s="8">
        <f t="shared" si="54"/>
        <v>42291.581377314811</v>
      </c>
      <c r="T859" s="8">
        <f t="shared" si="55"/>
        <v>42333.623043981483</v>
      </c>
    </row>
    <row r="860" spans="1:20" ht="51"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7">
        <f t="shared" si="53"/>
        <v>22.737763157894737</v>
      </c>
      <c r="Q860" t="s">
        <v>8326</v>
      </c>
      <c r="R860" t="s">
        <v>8328</v>
      </c>
      <c r="S860" s="8">
        <f t="shared" si="54"/>
        <v>42079.745578703703</v>
      </c>
      <c r="T860" s="8">
        <f t="shared" si="55"/>
        <v>42109.957638888889</v>
      </c>
    </row>
    <row r="861" spans="1:20" ht="51"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8326</v>
      </c>
      <c r="R861" t="s">
        <v>8328</v>
      </c>
      <c r="S861" s="8">
        <f t="shared" si="54"/>
        <v>42128.820231481484</v>
      </c>
      <c r="T861" s="8">
        <f t="shared" si="55"/>
        <v>42159</v>
      </c>
    </row>
    <row r="862" spans="1:20" ht="51"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7">
        <f t="shared" si="53"/>
        <v>52.916666666666664</v>
      </c>
      <c r="Q862" t="s">
        <v>8326</v>
      </c>
      <c r="R862" t="s">
        <v>8329</v>
      </c>
      <c r="S862" s="8">
        <f t="shared" si="54"/>
        <v>41570.482789351852</v>
      </c>
      <c r="T862" s="8">
        <f t="shared" si="55"/>
        <v>41600.524456018517</v>
      </c>
    </row>
    <row r="863" spans="1:20" ht="51"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7">
        <f t="shared" si="53"/>
        <v>50.5</v>
      </c>
      <c r="Q863" t="s">
        <v>8326</v>
      </c>
      <c r="R863" t="s">
        <v>8329</v>
      </c>
      <c r="S863" s="8">
        <f t="shared" si="54"/>
        <v>42599.965324074074</v>
      </c>
      <c r="T863" s="8">
        <f t="shared" si="55"/>
        <v>42629.965324074074</v>
      </c>
    </row>
    <row r="864" spans="1:20" ht="51"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7">
        <f t="shared" si="53"/>
        <v>42.5</v>
      </c>
      <c r="Q864" t="s">
        <v>8326</v>
      </c>
      <c r="R864" t="s">
        <v>8329</v>
      </c>
      <c r="S864" s="8">
        <f t="shared" si="54"/>
        <v>41559.5549537037</v>
      </c>
      <c r="T864" s="8">
        <f t="shared" si="55"/>
        <v>41589.596620370372</v>
      </c>
    </row>
    <row r="865" spans="1:20" ht="51"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7">
        <f t="shared" si="53"/>
        <v>18</v>
      </c>
      <c r="Q865" t="s">
        <v>8326</v>
      </c>
      <c r="R865" t="s">
        <v>8329</v>
      </c>
      <c r="S865" s="8">
        <f t="shared" si="54"/>
        <v>40921.117662037039</v>
      </c>
      <c r="T865" s="8">
        <f t="shared" si="55"/>
        <v>40951.117662037039</v>
      </c>
    </row>
    <row r="866" spans="1:20" ht="51"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7">
        <f t="shared" si="53"/>
        <v>34.177215189873415</v>
      </c>
      <c r="Q866" t="s">
        <v>8326</v>
      </c>
      <c r="R866" t="s">
        <v>8329</v>
      </c>
      <c r="S866" s="8">
        <f t="shared" si="54"/>
        <v>41541.106921296298</v>
      </c>
      <c r="T866" s="8">
        <f t="shared" si="55"/>
        <v>41563.415972222225</v>
      </c>
    </row>
    <row r="867" spans="1:20" ht="51"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7">
        <f t="shared" si="53"/>
        <v>22.5</v>
      </c>
      <c r="Q867" t="s">
        <v>8326</v>
      </c>
      <c r="R867" t="s">
        <v>8329</v>
      </c>
      <c r="S867" s="8">
        <f t="shared" si="54"/>
        <v>41230.77311342593</v>
      </c>
      <c r="T867" s="8">
        <f t="shared" si="55"/>
        <v>41290.77311342593</v>
      </c>
    </row>
    <row r="868" spans="1:20" ht="51"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7">
        <f t="shared" si="53"/>
        <v>58.18181818181818</v>
      </c>
      <c r="Q868" t="s">
        <v>8326</v>
      </c>
      <c r="R868" t="s">
        <v>8329</v>
      </c>
      <c r="S868" s="8">
        <f t="shared" si="54"/>
        <v>42025.637939814813</v>
      </c>
      <c r="T868" s="8">
        <f t="shared" si="55"/>
        <v>42063.631944444445</v>
      </c>
    </row>
    <row r="869" spans="1:20" ht="68"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7">
        <f t="shared" si="53"/>
        <v>109.18181818181819</v>
      </c>
      <c r="Q869" t="s">
        <v>8326</v>
      </c>
      <c r="R869" t="s">
        <v>8329</v>
      </c>
      <c r="S869" s="8">
        <f t="shared" si="54"/>
        <v>40088.105393518519</v>
      </c>
      <c r="T869" s="8">
        <f t="shared" si="55"/>
        <v>40148.207638888889</v>
      </c>
    </row>
    <row r="870" spans="1:20" ht="68"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7">
        <f t="shared" si="53"/>
        <v>50</v>
      </c>
      <c r="Q870" t="s">
        <v>8326</v>
      </c>
      <c r="R870" t="s">
        <v>8329</v>
      </c>
      <c r="S870" s="8">
        <f t="shared" si="54"/>
        <v>41616.027754629627</v>
      </c>
      <c r="T870" s="8">
        <f t="shared" si="55"/>
        <v>41646.027754629627</v>
      </c>
    </row>
    <row r="871" spans="1:20" ht="68"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7">
        <f t="shared" si="53"/>
        <v>346.66666666666669</v>
      </c>
      <c r="Q871" t="s">
        <v>8326</v>
      </c>
      <c r="R871" t="s">
        <v>8329</v>
      </c>
      <c r="S871" s="8">
        <f t="shared" si="54"/>
        <v>41342.845567129632</v>
      </c>
      <c r="T871" s="8">
        <f t="shared" si="55"/>
        <v>41372.803900462961</v>
      </c>
    </row>
    <row r="872" spans="1:20" ht="51"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7">
        <f t="shared" si="53"/>
        <v>12.4</v>
      </c>
      <c r="Q872" t="s">
        <v>8326</v>
      </c>
      <c r="R872" t="s">
        <v>8329</v>
      </c>
      <c r="S872" s="8">
        <f t="shared" si="54"/>
        <v>41488.022256944445</v>
      </c>
      <c r="T872" s="8">
        <f t="shared" si="55"/>
        <v>41518.022256944445</v>
      </c>
    </row>
    <row r="873" spans="1:20" ht="68"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7">
        <f t="shared" si="53"/>
        <v>27.083333333333332</v>
      </c>
      <c r="Q873" t="s">
        <v>8326</v>
      </c>
      <c r="R873" t="s">
        <v>8329</v>
      </c>
      <c r="S873" s="8">
        <f t="shared" si="54"/>
        <v>41577.561284722222</v>
      </c>
      <c r="T873" s="8">
        <f t="shared" si="55"/>
        <v>41607.602951388886</v>
      </c>
    </row>
    <row r="874" spans="1:20" ht="51"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7">
        <f t="shared" si="53"/>
        <v>32.5</v>
      </c>
      <c r="Q874" t="s">
        <v>8326</v>
      </c>
      <c r="R874" t="s">
        <v>8329</v>
      </c>
      <c r="S874" s="8">
        <f t="shared" si="54"/>
        <v>40567.825543981482</v>
      </c>
      <c r="T874" s="8">
        <f t="shared" si="55"/>
        <v>40612.825543981482</v>
      </c>
    </row>
    <row r="875" spans="1:20" ht="34"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7">
        <f t="shared" si="53"/>
        <v>9</v>
      </c>
      <c r="Q875" t="s">
        <v>8326</v>
      </c>
      <c r="R875" t="s">
        <v>8329</v>
      </c>
      <c r="S875" s="8">
        <f t="shared" si="54"/>
        <v>41184.167129629634</v>
      </c>
      <c r="T875" s="8">
        <f t="shared" si="55"/>
        <v>41224.208796296298</v>
      </c>
    </row>
    <row r="876" spans="1:20" ht="68"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7">
        <f t="shared" si="53"/>
        <v>34.761904761904759</v>
      </c>
      <c r="Q876" t="s">
        <v>8326</v>
      </c>
      <c r="R876" t="s">
        <v>8329</v>
      </c>
      <c r="S876" s="8">
        <f t="shared" si="54"/>
        <v>41368.583726851852</v>
      </c>
      <c r="T876" s="8">
        <f t="shared" si="55"/>
        <v>41398.583726851852</v>
      </c>
    </row>
    <row r="877" spans="1:20" ht="68"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t="e">
        <f t="shared" si="53"/>
        <v>#DIV/0!</v>
      </c>
      <c r="Q877" t="s">
        <v>8326</v>
      </c>
      <c r="R877" t="s">
        <v>8329</v>
      </c>
      <c r="S877" s="8">
        <f t="shared" si="54"/>
        <v>42248.723738425921</v>
      </c>
      <c r="T877" s="8">
        <f t="shared" si="55"/>
        <v>42268.723738425921</v>
      </c>
    </row>
    <row r="878" spans="1:20" ht="34"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7">
        <f t="shared" si="53"/>
        <v>28.577777777777779</v>
      </c>
      <c r="Q878" t="s">
        <v>8326</v>
      </c>
      <c r="R878" t="s">
        <v>8329</v>
      </c>
      <c r="S878" s="8">
        <f t="shared" si="54"/>
        <v>41276.496840277774</v>
      </c>
      <c r="T878" s="8">
        <f t="shared" si="55"/>
        <v>41309.496840277774</v>
      </c>
    </row>
    <row r="879" spans="1:20" ht="68"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7">
        <f t="shared" si="53"/>
        <v>46.586206896551722</v>
      </c>
      <c r="Q879" t="s">
        <v>8326</v>
      </c>
      <c r="R879" t="s">
        <v>8329</v>
      </c>
      <c r="S879" s="8">
        <f t="shared" si="54"/>
        <v>41597.788888888892</v>
      </c>
      <c r="T879" s="8">
        <f t="shared" si="55"/>
        <v>41627.788888888892</v>
      </c>
    </row>
    <row r="880" spans="1:20" ht="51"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7">
        <f t="shared" si="53"/>
        <v>32.5</v>
      </c>
      <c r="Q880" t="s">
        <v>8326</v>
      </c>
      <c r="R880" t="s">
        <v>8329</v>
      </c>
      <c r="S880" s="8">
        <f t="shared" si="54"/>
        <v>40505.232916666668</v>
      </c>
      <c r="T880" s="8">
        <f t="shared" si="55"/>
        <v>40535.232916666668</v>
      </c>
    </row>
    <row r="881" spans="1:20" ht="51"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7">
        <f t="shared" si="53"/>
        <v>21.466666666666665</v>
      </c>
      <c r="Q881" t="s">
        <v>8326</v>
      </c>
      <c r="R881" t="s">
        <v>8329</v>
      </c>
      <c r="S881" s="8">
        <f t="shared" si="54"/>
        <v>41037.829918981479</v>
      </c>
      <c r="T881" s="8">
        <f t="shared" si="55"/>
        <v>41058.829918981479</v>
      </c>
    </row>
    <row r="882" spans="1:20" ht="51"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7">
        <f t="shared" si="53"/>
        <v>14.125</v>
      </c>
      <c r="Q882" t="s">
        <v>8326</v>
      </c>
      <c r="R882" t="s">
        <v>8330</v>
      </c>
      <c r="S882" s="8">
        <f t="shared" si="54"/>
        <v>41179.32104166667</v>
      </c>
      <c r="T882" s="8">
        <f t="shared" si="55"/>
        <v>41212.32104166667</v>
      </c>
    </row>
    <row r="883" spans="1:20" ht="51"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7">
        <f t="shared" si="53"/>
        <v>30</v>
      </c>
      <c r="Q883" t="s">
        <v>8326</v>
      </c>
      <c r="R883" t="s">
        <v>8330</v>
      </c>
      <c r="S883" s="8">
        <f t="shared" si="54"/>
        <v>40877.25099537037</v>
      </c>
      <c r="T883" s="8">
        <f t="shared" si="55"/>
        <v>40922.25099537037</v>
      </c>
    </row>
    <row r="884" spans="1:20" ht="51"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7">
        <f t="shared" si="53"/>
        <v>21.571428571428573</v>
      </c>
      <c r="Q884" t="s">
        <v>8326</v>
      </c>
      <c r="R884" t="s">
        <v>8330</v>
      </c>
      <c r="S884" s="8">
        <f t="shared" si="54"/>
        <v>40759.860532407409</v>
      </c>
      <c r="T884" s="8">
        <f t="shared" si="55"/>
        <v>40792.860532407409</v>
      </c>
    </row>
    <row r="885" spans="1:20" ht="68"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7">
        <f t="shared" si="53"/>
        <v>83.375</v>
      </c>
      <c r="Q885" t="s">
        <v>8326</v>
      </c>
      <c r="R885" t="s">
        <v>8330</v>
      </c>
      <c r="S885" s="8">
        <f t="shared" si="54"/>
        <v>42371.935590277775</v>
      </c>
      <c r="T885" s="8">
        <f t="shared" si="55"/>
        <v>42431.935590277775</v>
      </c>
    </row>
    <row r="886" spans="1:20" ht="51"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7">
        <f t="shared" si="53"/>
        <v>10</v>
      </c>
      <c r="Q886" t="s">
        <v>8326</v>
      </c>
      <c r="R886" t="s">
        <v>8330</v>
      </c>
      <c r="S886" s="8">
        <f t="shared" si="54"/>
        <v>40981.802615740737</v>
      </c>
      <c r="T886" s="8">
        <f t="shared" si="55"/>
        <v>41041.104861111111</v>
      </c>
    </row>
    <row r="887" spans="1:20" ht="51"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7">
        <f t="shared" si="53"/>
        <v>35.714285714285715</v>
      </c>
      <c r="Q887" t="s">
        <v>8326</v>
      </c>
      <c r="R887" t="s">
        <v>8330</v>
      </c>
      <c r="S887" s="8">
        <f t="shared" si="54"/>
        <v>42713.941099537042</v>
      </c>
      <c r="T887" s="8">
        <f t="shared" si="55"/>
        <v>42734.941099537042</v>
      </c>
    </row>
    <row r="888" spans="1:20" ht="68"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7">
        <f t="shared" si="53"/>
        <v>29.285714285714285</v>
      </c>
      <c r="Q888" t="s">
        <v>8326</v>
      </c>
      <c r="R888" t="s">
        <v>8330</v>
      </c>
      <c r="S888" s="8">
        <f t="shared" si="54"/>
        <v>42603.870520833334</v>
      </c>
      <c r="T888" s="8">
        <f t="shared" si="55"/>
        <v>42628.870520833334</v>
      </c>
    </row>
    <row r="889" spans="1:20" ht="51"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t="e">
        <f t="shared" si="53"/>
        <v>#DIV/0!</v>
      </c>
      <c r="Q889" t="s">
        <v>8326</v>
      </c>
      <c r="R889" t="s">
        <v>8330</v>
      </c>
      <c r="S889" s="8">
        <f t="shared" si="54"/>
        <v>41026.958969907406</v>
      </c>
      <c r="T889" s="8">
        <f t="shared" si="55"/>
        <v>41056.958969907406</v>
      </c>
    </row>
    <row r="890" spans="1:20" ht="68"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7">
        <f t="shared" si="53"/>
        <v>18</v>
      </c>
      <c r="Q890" t="s">
        <v>8326</v>
      </c>
      <c r="R890" t="s">
        <v>8330</v>
      </c>
      <c r="S890" s="8">
        <f t="shared" si="54"/>
        <v>40751.753298611111</v>
      </c>
      <c r="T890" s="8">
        <f t="shared" si="55"/>
        <v>40787.25</v>
      </c>
    </row>
    <row r="891" spans="1:20" ht="51"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7">
        <f t="shared" si="53"/>
        <v>73.760000000000005</v>
      </c>
      <c r="Q891" t="s">
        <v>8326</v>
      </c>
      <c r="R891" t="s">
        <v>8330</v>
      </c>
      <c r="S891" s="8">
        <f t="shared" si="54"/>
        <v>41887.784062500003</v>
      </c>
      <c r="T891" s="8">
        <f t="shared" si="55"/>
        <v>41917.784062500003</v>
      </c>
    </row>
    <row r="892" spans="1:20" ht="68"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7">
        <f t="shared" si="53"/>
        <v>31.25</v>
      </c>
      <c r="Q892" t="s">
        <v>8326</v>
      </c>
      <c r="R892" t="s">
        <v>8330</v>
      </c>
      <c r="S892" s="8">
        <f t="shared" si="54"/>
        <v>41569.698831018519</v>
      </c>
      <c r="T892" s="8">
        <f t="shared" si="55"/>
        <v>41599.740497685183</v>
      </c>
    </row>
    <row r="893" spans="1:20" ht="51"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7">
        <f t="shared" si="53"/>
        <v>28.888888888888889</v>
      </c>
      <c r="Q893" t="s">
        <v>8326</v>
      </c>
      <c r="R893" t="s">
        <v>8330</v>
      </c>
      <c r="S893" s="8">
        <f t="shared" si="54"/>
        <v>41842.031597222223</v>
      </c>
      <c r="T893" s="8">
        <f t="shared" si="55"/>
        <v>41872.031597222223</v>
      </c>
    </row>
    <row r="894" spans="1:20" ht="51"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7">
        <f t="shared" si="53"/>
        <v>143.8235294117647</v>
      </c>
      <c r="Q894" t="s">
        <v>8326</v>
      </c>
      <c r="R894" t="s">
        <v>8330</v>
      </c>
      <c r="S894" s="8">
        <f t="shared" si="54"/>
        <v>40304.20003472222</v>
      </c>
      <c r="T894" s="8">
        <f t="shared" si="55"/>
        <v>40391.166666666664</v>
      </c>
    </row>
    <row r="895" spans="1:20" ht="51"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7">
        <f t="shared" si="53"/>
        <v>40</v>
      </c>
      <c r="Q895" t="s">
        <v>8326</v>
      </c>
      <c r="R895" t="s">
        <v>8330</v>
      </c>
      <c r="S895" s="8">
        <f t="shared" si="54"/>
        <v>42065.897719907407</v>
      </c>
      <c r="T895" s="8">
        <f t="shared" si="55"/>
        <v>42095.856053240743</v>
      </c>
    </row>
    <row r="896" spans="1:20" ht="51"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7">
        <f t="shared" si="53"/>
        <v>147.81132075471697</v>
      </c>
      <c r="Q896" t="s">
        <v>8326</v>
      </c>
      <c r="R896" t="s">
        <v>8330</v>
      </c>
      <c r="S896" s="8">
        <f t="shared" si="54"/>
        <v>42496.981597222228</v>
      </c>
      <c r="T896" s="8">
        <f t="shared" si="55"/>
        <v>42526.981597222228</v>
      </c>
    </row>
    <row r="897" spans="1:20" ht="68"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7">
        <f t="shared" si="53"/>
        <v>27.857142857142858</v>
      </c>
      <c r="Q897" t="s">
        <v>8326</v>
      </c>
      <c r="R897" t="s">
        <v>8330</v>
      </c>
      <c r="S897" s="8">
        <f t="shared" si="54"/>
        <v>40431.127650462964</v>
      </c>
      <c r="T897" s="8">
        <f t="shared" si="55"/>
        <v>40476.127650462964</v>
      </c>
    </row>
    <row r="898" spans="1:20" ht="68"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7">
        <f t="shared" si="53"/>
        <v>44.444444444444443</v>
      </c>
      <c r="Q898" t="s">
        <v>8326</v>
      </c>
      <c r="R898" t="s">
        <v>8330</v>
      </c>
      <c r="S898" s="8">
        <f t="shared" si="54"/>
        <v>42218.872986111113</v>
      </c>
      <c r="T898" s="8">
        <f t="shared" si="55"/>
        <v>42244.166666666672</v>
      </c>
    </row>
    <row r="899" spans="1:20" ht="68"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7" t="e">
        <f t="shared" ref="P899:P962" si="57">E899/L899</f>
        <v>#DIV/0!</v>
      </c>
      <c r="Q899" t="s">
        <v>8326</v>
      </c>
      <c r="R899" t="s">
        <v>8330</v>
      </c>
      <c r="S899" s="8">
        <f t="shared" ref="S899:S962" si="58">(((J899/60)/60)/24)+DATE(1970,1,1)</f>
        <v>41211.688750000001</v>
      </c>
      <c r="T899" s="8">
        <f t="shared" ref="T899:T962" si="59">(((I899/60)/60)/24)+DATE(1970,1,1)</f>
        <v>41241.730416666665</v>
      </c>
    </row>
    <row r="900" spans="1:20" ht="51"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7">
        <f t="shared" si="57"/>
        <v>35</v>
      </c>
      <c r="Q900" t="s">
        <v>8326</v>
      </c>
      <c r="R900" t="s">
        <v>8330</v>
      </c>
      <c r="S900" s="8">
        <f t="shared" si="58"/>
        <v>40878.758217592593</v>
      </c>
      <c r="T900" s="8">
        <f t="shared" si="59"/>
        <v>40923.758217592593</v>
      </c>
    </row>
    <row r="901" spans="1:20" ht="51"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7">
        <f t="shared" si="57"/>
        <v>35</v>
      </c>
      <c r="Q901" t="s">
        <v>8326</v>
      </c>
      <c r="R901" t="s">
        <v>8330</v>
      </c>
      <c r="S901" s="8">
        <f t="shared" si="58"/>
        <v>40646.099097222221</v>
      </c>
      <c r="T901" s="8">
        <f t="shared" si="59"/>
        <v>40691.099097222221</v>
      </c>
    </row>
    <row r="902" spans="1:20" ht="34"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7">
        <f t="shared" si="57"/>
        <v>10.5</v>
      </c>
      <c r="Q902" t="s">
        <v>8326</v>
      </c>
      <c r="R902" t="s">
        <v>8329</v>
      </c>
      <c r="S902" s="8">
        <f t="shared" si="58"/>
        <v>42429.84956018519</v>
      </c>
      <c r="T902" s="8">
        <f t="shared" si="59"/>
        <v>42459.807893518519</v>
      </c>
    </row>
    <row r="903" spans="1:20" ht="68"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t="e">
        <f t="shared" si="57"/>
        <v>#DIV/0!</v>
      </c>
      <c r="Q903" t="s">
        <v>8326</v>
      </c>
      <c r="R903" t="s">
        <v>8329</v>
      </c>
      <c r="S903" s="8">
        <f t="shared" si="58"/>
        <v>40291.81150462963</v>
      </c>
      <c r="T903" s="8">
        <f t="shared" si="59"/>
        <v>40337.799305555556</v>
      </c>
    </row>
    <row r="904" spans="1:20" ht="68"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7">
        <f t="shared" si="57"/>
        <v>30</v>
      </c>
      <c r="Q904" t="s">
        <v>8326</v>
      </c>
      <c r="R904" t="s">
        <v>8329</v>
      </c>
      <c r="S904" s="8">
        <f t="shared" si="58"/>
        <v>41829.965532407405</v>
      </c>
      <c r="T904" s="8">
        <f t="shared" si="59"/>
        <v>41881.645833333336</v>
      </c>
    </row>
    <row r="905" spans="1:20" ht="51"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7">
        <f t="shared" si="57"/>
        <v>40</v>
      </c>
      <c r="Q905" t="s">
        <v>8326</v>
      </c>
      <c r="R905" t="s">
        <v>8329</v>
      </c>
      <c r="S905" s="8">
        <f t="shared" si="58"/>
        <v>41149.796064814815</v>
      </c>
      <c r="T905" s="8">
        <f t="shared" si="59"/>
        <v>41175.100694444445</v>
      </c>
    </row>
    <row r="906" spans="1:20" ht="51"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7">
        <f t="shared" si="57"/>
        <v>50.333333333333336</v>
      </c>
      <c r="Q906" t="s">
        <v>8326</v>
      </c>
      <c r="R906" t="s">
        <v>8329</v>
      </c>
      <c r="S906" s="8">
        <f t="shared" si="58"/>
        <v>42342.080289351856</v>
      </c>
      <c r="T906" s="8">
        <f t="shared" si="59"/>
        <v>42372.080289351856</v>
      </c>
    </row>
    <row r="907" spans="1:20" ht="51"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7">
        <f t="shared" si="57"/>
        <v>32.666666666666664</v>
      </c>
      <c r="Q907" t="s">
        <v>8326</v>
      </c>
      <c r="R907" t="s">
        <v>8329</v>
      </c>
      <c r="S907" s="8">
        <f t="shared" si="58"/>
        <v>40507.239884259259</v>
      </c>
      <c r="T907" s="8">
        <f t="shared" si="59"/>
        <v>40567.239884259259</v>
      </c>
    </row>
    <row r="908" spans="1:20" ht="34"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t="e">
        <f t="shared" si="57"/>
        <v>#DIV/0!</v>
      </c>
      <c r="Q908" t="s">
        <v>8326</v>
      </c>
      <c r="R908" t="s">
        <v>8329</v>
      </c>
      <c r="S908" s="8">
        <f t="shared" si="58"/>
        <v>41681.189699074072</v>
      </c>
      <c r="T908" s="8">
        <f t="shared" si="59"/>
        <v>41711.148032407407</v>
      </c>
    </row>
    <row r="909" spans="1:20" ht="51"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t="e">
        <f t="shared" si="57"/>
        <v>#DIV/0!</v>
      </c>
      <c r="Q909" t="s">
        <v>8326</v>
      </c>
      <c r="R909" t="s">
        <v>8329</v>
      </c>
      <c r="S909" s="8">
        <f t="shared" si="58"/>
        <v>40767.192395833335</v>
      </c>
      <c r="T909" s="8">
        <f t="shared" si="59"/>
        <v>40797.192395833335</v>
      </c>
    </row>
    <row r="910" spans="1:20" ht="51"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t="e">
        <f t="shared" si="57"/>
        <v>#DIV/0!</v>
      </c>
      <c r="Q910" t="s">
        <v>8326</v>
      </c>
      <c r="R910" t="s">
        <v>8329</v>
      </c>
      <c r="S910" s="8">
        <f t="shared" si="58"/>
        <v>40340.801562499997</v>
      </c>
      <c r="T910" s="8">
        <f t="shared" si="59"/>
        <v>40386.207638888889</v>
      </c>
    </row>
    <row r="911" spans="1:20" ht="51"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7">
        <f t="shared" si="57"/>
        <v>65</v>
      </c>
      <c r="Q911" t="s">
        <v>8326</v>
      </c>
      <c r="R911" t="s">
        <v>8329</v>
      </c>
      <c r="S911" s="8">
        <f t="shared" si="58"/>
        <v>41081.69027777778</v>
      </c>
      <c r="T911" s="8">
        <f t="shared" si="59"/>
        <v>41113.166666666664</v>
      </c>
    </row>
    <row r="912" spans="1:20" ht="51"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7">
        <f t="shared" si="57"/>
        <v>24.6</v>
      </c>
      <c r="Q912" t="s">
        <v>8326</v>
      </c>
      <c r="R912" t="s">
        <v>8329</v>
      </c>
      <c r="S912" s="8">
        <f t="shared" si="58"/>
        <v>42737.545358796298</v>
      </c>
      <c r="T912" s="8">
        <f t="shared" si="59"/>
        <v>42797.545358796298</v>
      </c>
    </row>
    <row r="913" spans="1:20" ht="51"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t="e">
        <f t="shared" si="57"/>
        <v>#DIV/0!</v>
      </c>
      <c r="Q913" t="s">
        <v>8326</v>
      </c>
      <c r="R913" t="s">
        <v>8329</v>
      </c>
      <c r="S913" s="8">
        <f t="shared" si="58"/>
        <v>41642.005150462966</v>
      </c>
      <c r="T913" s="8">
        <f t="shared" si="59"/>
        <v>41663.005150462966</v>
      </c>
    </row>
    <row r="914" spans="1:20" ht="51"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7">
        <f t="shared" si="57"/>
        <v>15</v>
      </c>
      <c r="Q914" t="s">
        <v>8326</v>
      </c>
      <c r="R914" t="s">
        <v>8329</v>
      </c>
      <c r="S914" s="8">
        <f t="shared" si="58"/>
        <v>41194.109340277777</v>
      </c>
      <c r="T914" s="8">
        <f t="shared" si="59"/>
        <v>41254.151006944441</v>
      </c>
    </row>
    <row r="915" spans="1:20" ht="51"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7">
        <f t="shared" si="57"/>
        <v>82.583333333333329</v>
      </c>
      <c r="Q915" t="s">
        <v>8326</v>
      </c>
      <c r="R915" t="s">
        <v>8329</v>
      </c>
      <c r="S915" s="8">
        <f t="shared" si="58"/>
        <v>41004.139108796298</v>
      </c>
      <c r="T915" s="8">
        <f t="shared" si="59"/>
        <v>41034.139108796298</v>
      </c>
    </row>
    <row r="916" spans="1:20" ht="51"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t="e">
        <f t="shared" si="57"/>
        <v>#DIV/0!</v>
      </c>
      <c r="Q916" t="s">
        <v>8326</v>
      </c>
      <c r="R916" t="s">
        <v>8329</v>
      </c>
      <c r="S916" s="8">
        <f t="shared" si="58"/>
        <v>41116.763275462967</v>
      </c>
      <c r="T916" s="8">
        <f t="shared" si="59"/>
        <v>41146.763275462967</v>
      </c>
    </row>
    <row r="917" spans="1:20" ht="51"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7">
        <f t="shared" si="57"/>
        <v>41.666666666666664</v>
      </c>
      <c r="Q917" t="s">
        <v>8326</v>
      </c>
      <c r="R917" t="s">
        <v>8329</v>
      </c>
      <c r="S917" s="8">
        <f t="shared" si="58"/>
        <v>40937.679560185185</v>
      </c>
      <c r="T917" s="8">
        <f t="shared" si="59"/>
        <v>40969.207638888889</v>
      </c>
    </row>
    <row r="918" spans="1:20" ht="51"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t="e">
        <f t="shared" si="57"/>
        <v>#DIV/0!</v>
      </c>
      <c r="Q918" t="s">
        <v>8326</v>
      </c>
      <c r="R918" t="s">
        <v>8329</v>
      </c>
      <c r="S918" s="8">
        <f t="shared" si="58"/>
        <v>40434.853402777779</v>
      </c>
      <c r="T918" s="8">
        <f t="shared" si="59"/>
        <v>40473.208333333336</v>
      </c>
    </row>
    <row r="919" spans="1:20" ht="68"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7">
        <f t="shared" si="57"/>
        <v>30</v>
      </c>
      <c r="Q919" t="s">
        <v>8326</v>
      </c>
      <c r="R919" t="s">
        <v>8329</v>
      </c>
      <c r="S919" s="8">
        <f t="shared" si="58"/>
        <v>41802.94363425926</v>
      </c>
      <c r="T919" s="8">
        <f t="shared" si="59"/>
        <v>41834.104166666664</v>
      </c>
    </row>
    <row r="920" spans="1:20" ht="68"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7">
        <f t="shared" si="57"/>
        <v>19.600000000000001</v>
      </c>
      <c r="Q920" t="s">
        <v>8326</v>
      </c>
      <c r="R920" t="s">
        <v>8329</v>
      </c>
      <c r="S920" s="8">
        <f t="shared" si="58"/>
        <v>41944.916215277779</v>
      </c>
      <c r="T920" s="8">
        <f t="shared" si="59"/>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7">
        <f t="shared" si="57"/>
        <v>100</v>
      </c>
      <c r="Q921" t="s">
        <v>8326</v>
      </c>
      <c r="R921" t="s">
        <v>8329</v>
      </c>
      <c r="S921" s="8">
        <f t="shared" si="58"/>
        <v>41227.641724537039</v>
      </c>
      <c r="T921" s="8">
        <f t="shared" si="59"/>
        <v>41262.641724537039</v>
      </c>
    </row>
    <row r="922" spans="1:20" ht="51"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t="e">
        <f t="shared" si="57"/>
        <v>#DIV/0!</v>
      </c>
      <c r="Q922" t="s">
        <v>8326</v>
      </c>
      <c r="R922" t="s">
        <v>8329</v>
      </c>
      <c r="S922" s="8">
        <f t="shared" si="58"/>
        <v>41562.67155092593</v>
      </c>
      <c r="T922" s="8">
        <f t="shared" si="59"/>
        <v>41592.713217592594</v>
      </c>
    </row>
    <row r="923" spans="1:20" ht="68"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7">
        <f t="shared" si="57"/>
        <v>231.75</v>
      </c>
      <c r="Q923" t="s">
        <v>8326</v>
      </c>
      <c r="R923" t="s">
        <v>8329</v>
      </c>
      <c r="S923" s="8">
        <f t="shared" si="58"/>
        <v>40847.171018518515</v>
      </c>
      <c r="T923" s="8">
        <f t="shared" si="59"/>
        <v>40889.212685185186</v>
      </c>
    </row>
    <row r="924" spans="1:20" ht="51"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7">
        <f t="shared" si="57"/>
        <v>189.33333333333334</v>
      </c>
      <c r="Q924" t="s">
        <v>8326</v>
      </c>
      <c r="R924" t="s">
        <v>8329</v>
      </c>
      <c r="S924" s="8">
        <f t="shared" si="58"/>
        <v>41878.530011574076</v>
      </c>
      <c r="T924" s="8">
        <f t="shared" si="59"/>
        <v>41913.530011574076</v>
      </c>
    </row>
    <row r="925" spans="1:20" ht="51"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7">
        <f t="shared" si="57"/>
        <v>55</v>
      </c>
      <c r="Q925" t="s">
        <v>8326</v>
      </c>
      <c r="R925" t="s">
        <v>8329</v>
      </c>
      <c r="S925" s="8">
        <f t="shared" si="58"/>
        <v>41934.959756944445</v>
      </c>
      <c r="T925" s="8">
        <f t="shared" si="59"/>
        <v>41965.001423611116</v>
      </c>
    </row>
    <row r="926" spans="1:20" ht="51"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7">
        <f t="shared" si="57"/>
        <v>21.8</v>
      </c>
      <c r="Q926" t="s">
        <v>8326</v>
      </c>
      <c r="R926" t="s">
        <v>8329</v>
      </c>
      <c r="S926" s="8">
        <f t="shared" si="58"/>
        <v>41288.942928240744</v>
      </c>
      <c r="T926" s="8">
        <f t="shared" si="59"/>
        <v>41318.942928240744</v>
      </c>
    </row>
    <row r="927" spans="1:20" ht="51"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7">
        <f t="shared" si="57"/>
        <v>32</v>
      </c>
      <c r="Q927" t="s">
        <v>8326</v>
      </c>
      <c r="R927" t="s">
        <v>8329</v>
      </c>
      <c r="S927" s="8">
        <f t="shared" si="58"/>
        <v>41575.880914351852</v>
      </c>
      <c r="T927" s="8">
        <f t="shared" si="59"/>
        <v>41605.922581018516</v>
      </c>
    </row>
    <row r="928" spans="1:20" ht="68"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t="e">
        <f t="shared" si="57"/>
        <v>#DIV/0!</v>
      </c>
      <c r="Q928" t="s">
        <v>8326</v>
      </c>
      <c r="R928" t="s">
        <v>8329</v>
      </c>
      <c r="S928" s="8">
        <f t="shared" si="58"/>
        <v>40338.02002314815</v>
      </c>
      <c r="T928" s="8">
        <f t="shared" si="59"/>
        <v>40367.944444444445</v>
      </c>
    </row>
    <row r="929" spans="1:20" ht="34"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t="e">
        <f t="shared" si="57"/>
        <v>#DIV/0!</v>
      </c>
      <c r="Q929" t="s">
        <v>8326</v>
      </c>
      <c r="R929" t="s">
        <v>8329</v>
      </c>
      <c r="S929" s="8">
        <f t="shared" si="58"/>
        <v>41013.822858796295</v>
      </c>
      <c r="T929" s="8">
        <f t="shared" si="59"/>
        <v>41043.822858796295</v>
      </c>
    </row>
    <row r="930" spans="1:20" ht="51"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7">
        <f t="shared" si="57"/>
        <v>56.25</v>
      </c>
      <c r="Q930" t="s">
        <v>8326</v>
      </c>
      <c r="R930" t="s">
        <v>8329</v>
      </c>
      <c r="S930" s="8">
        <f t="shared" si="58"/>
        <v>41180.86241898148</v>
      </c>
      <c r="T930" s="8">
        <f t="shared" si="59"/>
        <v>41231</v>
      </c>
    </row>
    <row r="931" spans="1:20" ht="51"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t="e">
        <f t="shared" si="57"/>
        <v>#DIV/0!</v>
      </c>
      <c r="Q931" t="s">
        <v>8326</v>
      </c>
      <c r="R931" t="s">
        <v>8329</v>
      </c>
      <c r="S931" s="8">
        <f t="shared" si="58"/>
        <v>40978.238067129627</v>
      </c>
      <c r="T931" s="8">
        <f t="shared" si="59"/>
        <v>41008.196400462963</v>
      </c>
    </row>
    <row r="932" spans="1:20" ht="68"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7">
        <f t="shared" si="57"/>
        <v>69</v>
      </c>
      <c r="Q932" t="s">
        <v>8326</v>
      </c>
      <c r="R932" t="s">
        <v>8329</v>
      </c>
      <c r="S932" s="8">
        <f t="shared" si="58"/>
        <v>40312.915578703702</v>
      </c>
      <c r="T932" s="8">
        <f t="shared" si="59"/>
        <v>40354.897222222222</v>
      </c>
    </row>
    <row r="933" spans="1:20" ht="51"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7">
        <f t="shared" si="57"/>
        <v>18.714285714285715</v>
      </c>
      <c r="Q933" t="s">
        <v>8326</v>
      </c>
      <c r="R933" t="s">
        <v>8329</v>
      </c>
      <c r="S933" s="8">
        <f t="shared" si="58"/>
        <v>41680.359976851854</v>
      </c>
      <c r="T933" s="8">
        <f t="shared" si="59"/>
        <v>41714.916666666664</v>
      </c>
    </row>
    <row r="934" spans="1:20" ht="34"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7">
        <f t="shared" si="57"/>
        <v>46.033333333333331</v>
      </c>
      <c r="Q934" t="s">
        <v>8326</v>
      </c>
      <c r="R934" t="s">
        <v>8329</v>
      </c>
      <c r="S934" s="8">
        <f t="shared" si="58"/>
        <v>41310.969270833331</v>
      </c>
      <c r="T934" s="8">
        <f t="shared" si="59"/>
        <v>41355.927604166667</v>
      </c>
    </row>
    <row r="935" spans="1:20" ht="51"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7">
        <f t="shared" si="57"/>
        <v>60</v>
      </c>
      <c r="Q935" t="s">
        <v>8326</v>
      </c>
      <c r="R935" t="s">
        <v>8329</v>
      </c>
      <c r="S935" s="8">
        <f t="shared" si="58"/>
        <v>41711.169085648151</v>
      </c>
      <c r="T935" s="8">
        <f t="shared" si="59"/>
        <v>41771.169085648151</v>
      </c>
    </row>
    <row r="936" spans="1:20" ht="51"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7">
        <f t="shared" si="57"/>
        <v>50.666666666666664</v>
      </c>
      <c r="Q936" t="s">
        <v>8326</v>
      </c>
      <c r="R936" t="s">
        <v>8329</v>
      </c>
      <c r="S936" s="8">
        <f t="shared" si="58"/>
        <v>41733.737083333333</v>
      </c>
      <c r="T936" s="8">
        <f t="shared" si="59"/>
        <v>41763.25</v>
      </c>
    </row>
    <row r="937" spans="1:20" ht="51"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7">
        <f t="shared" si="57"/>
        <v>25</v>
      </c>
      <c r="Q937" t="s">
        <v>8326</v>
      </c>
      <c r="R937" t="s">
        <v>8329</v>
      </c>
      <c r="S937" s="8">
        <f t="shared" si="58"/>
        <v>42368.333668981482</v>
      </c>
      <c r="T937" s="8">
        <f t="shared" si="59"/>
        <v>42398.333668981482</v>
      </c>
    </row>
    <row r="938" spans="1:20" ht="51"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t="e">
        <f t="shared" si="57"/>
        <v>#DIV/0!</v>
      </c>
      <c r="Q938" t="s">
        <v>8326</v>
      </c>
      <c r="R938" t="s">
        <v>8329</v>
      </c>
      <c r="S938" s="8">
        <f t="shared" si="58"/>
        <v>40883.024178240739</v>
      </c>
      <c r="T938" s="8">
        <f t="shared" si="59"/>
        <v>40926.833333333336</v>
      </c>
    </row>
    <row r="939" spans="1:20" ht="51"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7">
        <f t="shared" si="57"/>
        <v>20</v>
      </c>
      <c r="Q939" t="s">
        <v>8326</v>
      </c>
      <c r="R939" t="s">
        <v>8329</v>
      </c>
      <c r="S939" s="8">
        <f t="shared" si="58"/>
        <v>41551.798113425924</v>
      </c>
      <c r="T939" s="8">
        <f t="shared" si="59"/>
        <v>41581.839780092596</v>
      </c>
    </row>
    <row r="940" spans="1:20" ht="51"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7">
        <f t="shared" si="57"/>
        <v>25</v>
      </c>
      <c r="Q940" t="s">
        <v>8326</v>
      </c>
      <c r="R940" t="s">
        <v>8329</v>
      </c>
      <c r="S940" s="8">
        <f t="shared" si="58"/>
        <v>41124.479722222226</v>
      </c>
      <c r="T940" s="8">
        <f t="shared" si="59"/>
        <v>41154.479722222226</v>
      </c>
    </row>
    <row r="941" spans="1:20" ht="51"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7">
        <f t="shared" si="57"/>
        <v>20</v>
      </c>
      <c r="Q941" t="s">
        <v>8326</v>
      </c>
      <c r="R941" t="s">
        <v>8329</v>
      </c>
      <c r="S941" s="8">
        <f t="shared" si="58"/>
        <v>41416.763171296298</v>
      </c>
      <c r="T941" s="8">
        <f t="shared" si="59"/>
        <v>41455.831944444442</v>
      </c>
    </row>
    <row r="942" spans="1:20" ht="51"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7">
        <f t="shared" si="57"/>
        <v>110.28571428571429</v>
      </c>
      <c r="Q942" t="s">
        <v>8320</v>
      </c>
      <c r="R942" t="s">
        <v>8322</v>
      </c>
      <c r="S942" s="8">
        <f t="shared" si="58"/>
        <v>42182.008402777778</v>
      </c>
      <c r="T942" s="8">
        <f t="shared" si="59"/>
        <v>42227.008402777778</v>
      </c>
    </row>
    <row r="943" spans="1:20" ht="68"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7">
        <f t="shared" si="57"/>
        <v>37.451612903225808</v>
      </c>
      <c r="Q943" t="s">
        <v>8320</v>
      </c>
      <c r="R943" t="s">
        <v>8322</v>
      </c>
      <c r="S943" s="8">
        <f t="shared" si="58"/>
        <v>42746.096585648149</v>
      </c>
      <c r="T943" s="8">
        <f t="shared" si="59"/>
        <v>42776.096585648149</v>
      </c>
    </row>
    <row r="944" spans="1:20" ht="68"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7">
        <f t="shared" si="57"/>
        <v>41.75</v>
      </c>
      <c r="Q944" t="s">
        <v>8320</v>
      </c>
      <c r="R944" t="s">
        <v>8322</v>
      </c>
      <c r="S944" s="8">
        <f t="shared" si="58"/>
        <v>42382.843287037031</v>
      </c>
      <c r="T944" s="8">
        <f t="shared" si="59"/>
        <v>42418.843287037031</v>
      </c>
    </row>
    <row r="945" spans="1:20" ht="34"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7">
        <f t="shared" si="57"/>
        <v>24.083333333333332</v>
      </c>
      <c r="Q945" t="s">
        <v>8320</v>
      </c>
      <c r="R945" t="s">
        <v>8322</v>
      </c>
      <c r="S945" s="8">
        <f t="shared" si="58"/>
        <v>42673.66788194445</v>
      </c>
      <c r="T945" s="8">
        <f t="shared" si="59"/>
        <v>42703.709548611107</v>
      </c>
    </row>
    <row r="946" spans="1:20" ht="51"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7">
        <f t="shared" si="57"/>
        <v>69.40625</v>
      </c>
      <c r="Q946" t="s">
        <v>8320</v>
      </c>
      <c r="R946" t="s">
        <v>8322</v>
      </c>
      <c r="S946" s="8">
        <f t="shared" si="58"/>
        <v>42444.583912037036</v>
      </c>
      <c r="T946" s="8">
        <f t="shared" si="59"/>
        <v>42478.583333333328</v>
      </c>
    </row>
    <row r="947" spans="1:20" ht="51"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7">
        <f t="shared" si="57"/>
        <v>155.25</v>
      </c>
      <c r="Q947" t="s">
        <v>8320</v>
      </c>
      <c r="R947" t="s">
        <v>8322</v>
      </c>
      <c r="S947" s="8">
        <f t="shared" si="58"/>
        <v>42732.872986111113</v>
      </c>
      <c r="T947" s="8">
        <f t="shared" si="59"/>
        <v>42784.999305555553</v>
      </c>
    </row>
    <row r="948" spans="1:20" ht="51"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7">
        <f t="shared" si="57"/>
        <v>57.2</v>
      </c>
      <c r="Q948" t="s">
        <v>8320</v>
      </c>
      <c r="R948" t="s">
        <v>8322</v>
      </c>
      <c r="S948" s="8">
        <f t="shared" si="58"/>
        <v>42592.750555555554</v>
      </c>
      <c r="T948" s="8">
        <f t="shared" si="59"/>
        <v>42622.750555555554</v>
      </c>
    </row>
    <row r="949" spans="1:20" ht="68"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t="e">
        <f t="shared" si="57"/>
        <v>#DIV/0!</v>
      </c>
      <c r="Q949" t="s">
        <v>8320</v>
      </c>
      <c r="R949" t="s">
        <v>8322</v>
      </c>
      <c r="S949" s="8">
        <f t="shared" si="58"/>
        <v>42491.781319444446</v>
      </c>
      <c r="T949" s="8">
        <f t="shared" si="59"/>
        <v>42551.781319444446</v>
      </c>
    </row>
    <row r="950" spans="1:20" ht="68"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7">
        <f t="shared" si="57"/>
        <v>60</v>
      </c>
      <c r="Q950" t="s">
        <v>8320</v>
      </c>
      <c r="R950" t="s">
        <v>8322</v>
      </c>
      <c r="S950" s="8">
        <f t="shared" si="58"/>
        <v>42411.828287037039</v>
      </c>
      <c r="T950" s="8">
        <f t="shared" si="59"/>
        <v>42441.828287037039</v>
      </c>
    </row>
    <row r="951" spans="1:20" ht="51"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7">
        <f t="shared" si="57"/>
        <v>39</v>
      </c>
      <c r="Q951" t="s">
        <v>8320</v>
      </c>
      <c r="R951" t="s">
        <v>8322</v>
      </c>
      <c r="S951" s="8">
        <f t="shared" si="58"/>
        <v>42361.043703703705</v>
      </c>
      <c r="T951" s="8">
        <f t="shared" si="59"/>
        <v>42421.043703703705</v>
      </c>
    </row>
    <row r="952" spans="1:20" ht="51"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7">
        <f t="shared" si="57"/>
        <v>58.416666666666664</v>
      </c>
      <c r="Q952" t="s">
        <v>8320</v>
      </c>
      <c r="R952" t="s">
        <v>8322</v>
      </c>
      <c r="S952" s="8">
        <f t="shared" si="58"/>
        <v>42356.750706018516</v>
      </c>
      <c r="T952" s="8">
        <f t="shared" si="59"/>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7">
        <f t="shared" si="57"/>
        <v>158.63636363636363</v>
      </c>
      <c r="Q953" t="s">
        <v>8320</v>
      </c>
      <c r="R953" t="s">
        <v>8322</v>
      </c>
      <c r="S953" s="8">
        <f t="shared" si="58"/>
        <v>42480.653611111105</v>
      </c>
      <c r="T953" s="8">
        <f t="shared" si="59"/>
        <v>42525.653611111105</v>
      </c>
    </row>
    <row r="954" spans="1:20" ht="34"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7">
        <f t="shared" si="57"/>
        <v>99.857142857142861</v>
      </c>
      <c r="Q954" t="s">
        <v>8320</v>
      </c>
      <c r="R954" t="s">
        <v>8322</v>
      </c>
      <c r="S954" s="8">
        <f t="shared" si="58"/>
        <v>42662.613564814819</v>
      </c>
      <c r="T954" s="8">
        <f t="shared" si="59"/>
        <v>42692.655231481483</v>
      </c>
    </row>
    <row r="955" spans="1:20" ht="51"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7">
        <f t="shared" si="57"/>
        <v>25.2</v>
      </c>
      <c r="Q955" t="s">
        <v>8320</v>
      </c>
      <c r="R955" t="s">
        <v>8322</v>
      </c>
      <c r="S955" s="8">
        <f t="shared" si="58"/>
        <v>41999.164340277777</v>
      </c>
      <c r="T955" s="8">
        <f t="shared" si="59"/>
        <v>42029.164340277777</v>
      </c>
    </row>
    <row r="956" spans="1:20" ht="51"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7">
        <f t="shared" si="57"/>
        <v>89.191780821917803</v>
      </c>
      <c r="Q956" t="s">
        <v>8320</v>
      </c>
      <c r="R956" t="s">
        <v>8322</v>
      </c>
      <c r="S956" s="8">
        <f t="shared" si="58"/>
        <v>42194.833784722221</v>
      </c>
      <c r="T956" s="8">
        <f t="shared" si="59"/>
        <v>42236.833784722221</v>
      </c>
    </row>
    <row r="957" spans="1:20" ht="51"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7">
        <f t="shared" si="57"/>
        <v>182.6236559139785</v>
      </c>
      <c r="Q957" t="s">
        <v>8320</v>
      </c>
      <c r="R957" t="s">
        <v>8322</v>
      </c>
      <c r="S957" s="8">
        <f t="shared" si="58"/>
        <v>42586.295138888891</v>
      </c>
      <c r="T957" s="8">
        <f t="shared" si="59"/>
        <v>42626.295138888891</v>
      </c>
    </row>
    <row r="958" spans="1:20" ht="68"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7">
        <f t="shared" si="57"/>
        <v>50.647058823529413</v>
      </c>
      <c r="Q958" t="s">
        <v>8320</v>
      </c>
      <c r="R958" t="s">
        <v>8322</v>
      </c>
      <c r="S958" s="8">
        <f t="shared" si="58"/>
        <v>42060.913877314815</v>
      </c>
      <c r="T958" s="8">
        <f t="shared" si="59"/>
        <v>42120.872210648144</v>
      </c>
    </row>
    <row r="959" spans="1:20" ht="34"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7">
        <f t="shared" si="57"/>
        <v>33.285714285714285</v>
      </c>
      <c r="Q959" t="s">
        <v>8320</v>
      </c>
      <c r="R959" t="s">
        <v>8322</v>
      </c>
      <c r="S959" s="8">
        <f t="shared" si="58"/>
        <v>42660.552465277782</v>
      </c>
      <c r="T959" s="8">
        <f t="shared" si="59"/>
        <v>42691.594131944439</v>
      </c>
    </row>
    <row r="960" spans="1:20" ht="68"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7">
        <f t="shared" si="57"/>
        <v>51.823529411764703</v>
      </c>
      <c r="Q960" t="s">
        <v>8320</v>
      </c>
      <c r="R960" t="s">
        <v>8322</v>
      </c>
      <c r="S960" s="8">
        <f t="shared" si="58"/>
        <v>42082.802812499998</v>
      </c>
      <c r="T960" s="8">
        <f t="shared" si="59"/>
        <v>42104.207638888889</v>
      </c>
    </row>
    <row r="961" spans="1:20" ht="51"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7">
        <f t="shared" si="57"/>
        <v>113.62573099415205</v>
      </c>
      <c r="Q961" t="s">
        <v>8320</v>
      </c>
      <c r="R961" t="s">
        <v>8322</v>
      </c>
      <c r="S961" s="8">
        <f t="shared" si="58"/>
        <v>41993.174363425926</v>
      </c>
      <c r="T961" s="8">
        <f t="shared" si="59"/>
        <v>42023.174363425926</v>
      </c>
    </row>
    <row r="962" spans="1:20" ht="51"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7">
        <f t="shared" si="57"/>
        <v>136.46276595744681</v>
      </c>
      <c r="Q962" t="s">
        <v>8320</v>
      </c>
      <c r="R962" t="s">
        <v>8322</v>
      </c>
      <c r="S962" s="8">
        <f t="shared" si="58"/>
        <v>42766.626793981486</v>
      </c>
      <c r="T962" s="8">
        <f t="shared" si="59"/>
        <v>42808.585127314815</v>
      </c>
    </row>
    <row r="963" spans="1:20" ht="51"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7">
        <f t="shared" ref="P963:P1026" si="61">E963/L963</f>
        <v>364.35454545454547</v>
      </c>
      <c r="Q963" t="s">
        <v>8320</v>
      </c>
      <c r="R963" t="s">
        <v>8322</v>
      </c>
      <c r="S963" s="8">
        <f t="shared" ref="S963:S1026" si="62">(((J963/60)/60)/24)+DATE(1970,1,1)</f>
        <v>42740.693692129629</v>
      </c>
      <c r="T963" s="8">
        <f t="shared" ref="T963:T1026" si="63">(((I963/60)/60)/24)+DATE(1970,1,1)</f>
        <v>42786.791666666672</v>
      </c>
    </row>
    <row r="964" spans="1:20" ht="51"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7">
        <f t="shared" si="61"/>
        <v>19.243243243243242</v>
      </c>
      <c r="Q964" t="s">
        <v>8320</v>
      </c>
      <c r="R964" t="s">
        <v>8322</v>
      </c>
      <c r="S964" s="8">
        <f t="shared" si="62"/>
        <v>42373.712418981479</v>
      </c>
      <c r="T964" s="8">
        <f t="shared" si="63"/>
        <v>42411.712418981479</v>
      </c>
    </row>
    <row r="965" spans="1:20" ht="34"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7">
        <f t="shared" si="61"/>
        <v>41.888888888888886</v>
      </c>
      <c r="Q965" t="s">
        <v>8320</v>
      </c>
      <c r="R965" t="s">
        <v>8322</v>
      </c>
      <c r="S965" s="8">
        <f t="shared" si="62"/>
        <v>42625.635636574079</v>
      </c>
      <c r="T965" s="8">
        <f t="shared" si="63"/>
        <v>42660.635636574079</v>
      </c>
    </row>
    <row r="966" spans="1:20" ht="68"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7">
        <f t="shared" si="61"/>
        <v>30.310344827586206</v>
      </c>
      <c r="Q966" t="s">
        <v>8320</v>
      </c>
      <c r="R966" t="s">
        <v>8322</v>
      </c>
      <c r="S966" s="8">
        <f t="shared" si="62"/>
        <v>42208.628692129627</v>
      </c>
      <c r="T966" s="8">
        <f t="shared" si="63"/>
        <v>42248.628692129627</v>
      </c>
    </row>
    <row r="967" spans="1:20" ht="51"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7">
        <f t="shared" si="61"/>
        <v>49.666666666666664</v>
      </c>
      <c r="Q967" t="s">
        <v>8320</v>
      </c>
      <c r="R967" t="s">
        <v>8322</v>
      </c>
      <c r="S967" s="8">
        <f t="shared" si="62"/>
        <v>42637.016736111109</v>
      </c>
      <c r="T967" s="8">
        <f t="shared" si="63"/>
        <v>42669.165972222225</v>
      </c>
    </row>
    <row r="968" spans="1:20" ht="51"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7">
        <f t="shared" si="61"/>
        <v>59.2</v>
      </c>
      <c r="Q968" t="s">
        <v>8320</v>
      </c>
      <c r="R968" t="s">
        <v>8322</v>
      </c>
      <c r="S968" s="8">
        <f t="shared" si="62"/>
        <v>42619.635787037041</v>
      </c>
      <c r="T968" s="8">
        <f t="shared" si="63"/>
        <v>42649.635787037041</v>
      </c>
    </row>
    <row r="969" spans="1:20" ht="51"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7">
        <f t="shared" si="61"/>
        <v>43.97530864197531</v>
      </c>
      <c r="Q969" t="s">
        <v>8320</v>
      </c>
      <c r="R969" t="s">
        <v>8322</v>
      </c>
      <c r="S969" s="8">
        <f t="shared" si="62"/>
        <v>42422.254328703704</v>
      </c>
      <c r="T969" s="8">
        <f t="shared" si="63"/>
        <v>42482.21266203704</v>
      </c>
    </row>
    <row r="970" spans="1:20" ht="51"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7">
        <f t="shared" si="61"/>
        <v>26.5</v>
      </c>
      <c r="Q970" t="s">
        <v>8320</v>
      </c>
      <c r="R970" t="s">
        <v>8322</v>
      </c>
      <c r="S970" s="8">
        <f t="shared" si="62"/>
        <v>41836.847615740742</v>
      </c>
      <c r="T970" s="8">
        <f t="shared" si="63"/>
        <v>41866.847615740742</v>
      </c>
    </row>
    <row r="971" spans="1:20" ht="34"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7">
        <f t="shared" si="61"/>
        <v>1272.7272727272727</v>
      </c>
      <c r="Q971" t="s">
        <v>8320</v>
      </c>
      <c r="R971" t="s">
        <v>8322</v>
      </c>
      <c r="S971" s="8">
        <f t="shared" si="62"/>
        <v>42742.30332175926</v>
      </c>
      <c r="T971" s="8">
        <f t="shared" si="63"/>
        <v>42775.30332175926</v>
      </c>
    </row>
    <row r="972" spans="1:20" ht="68"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7">
        <f t="shared" si="61"/>
        <v>164</v>
      </c>
      <c r="Q972" t="s">
        <v>8320</v>
      </c>
      <c r="R972" t="s">
        <v>8322</v>
      </c>
      <c r="S972" s="8">
        <f t="shared" si="62"/>
        <v>42721.220520833333</v>
      </c>
      <c r="T972" s="8">
        <f t="shared" si="63"/>
        <v>42758.207638888889</v>
      </c>
    </row>
    <row r="973" spans="1:20" ht="51"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7">
        <f t="shared" si="61"/>
        <v>45.2</v>
      </c>
      <c r="Q973" t="s">
        <v>8320</v>
      </c>
      <c r="R973" t="s">
        <v>8322</v>
      </c>
      <c r="S973" s="8">
        <f t="shared" si="62"/>
        <v>42111.709027777775</v>
      </c>
      <c r="T973" s="8">
        <f t="shared" si="63"/>
        <v>42156.709027777775</v>
      </c>
    </row>
    <row r="974" spans="1:20" ht="51"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7">
        <f t="shared" si="61"/>
        <v>153.88888888888889</v>
      </c>
      <c r="Q974" t="s">
        <v>8320</v>
      </c>
      <c r="R974" t="s">
        <v>8322</v>
      </c>
      <c r="S974" s="8">
        <f t="shared" si="62"/>
        <v>41856.865717592591</v>
      </c>
      <c r="T974" s="8">
        <f t="shared" si="63"/>
        <v>41886.290972222225</v>
      </c>
    </row>
    <row r="975" spans="1:20" ht="68"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7">
        <f t="shared" si="61"/>
        <v>51.375</v>
      </c>
      <c r="Q975" t="s">
        <v>8320</v>
      </c>
      <c r="R975" t="s">
        <v>8322</v>
      </c>
      <c r="S975" s="8">
        <f t="shared" si="62"/>
        <v>42257.014965277776</v>
      </c>
      <c r="T975" s="8">
        <f t="shared" si="63"/>
        <v>42317.056631944448</v>
      </c>
    </row>
    <row r="976" spans="1:20" ht="51"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7">
        <f t="shared" si="61"/>
        <v>93.333333333333329</v>
      </c>
      <c r="Q976" t="s">
        <v>8320</v>
      </c>
      <c r="R976" t="s">
        <v>8322</v>
      </c>
      <c r="S976" s="8">
        <f t="shared" si="62"/>
        <v>42424.749490740738</v>
      </c>
      <c r="T976" s="8">
        <f t="shared" si="63"/>
        <v>42454.707824074074</v>
      </c>
    </row>
    <row r="977" spans="1:20" ht="51"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7">
        <f t="shared" si="61"/>
        <v>108.625</v>
      </c>
      <c r="Q977" t="s">
        <v>8320</v>
      </c>
      <c r="R977" t="s">
        <v>8322</v>
      </c>
      <c r="S977" s="8">
        <f t="shared" si="62"/>
        <v>42489.696585648147</v>
      </c>
      <c r="T977" s="8">
        <f t="shared" si="63"/>
        <v>42549.696585648147</v>
      </c>
    </row>
    <row r="978" spans="1:20" ht="51"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7">
        <f t="shared" si="61"/>
        <v>160.5</v>
      </c>
      <c r="Q978" t="s">
        <v>8320</v>
      </c>
      <c r="R978" t="s">
        <v>8322</v>
      </c>
      <c r="S978" s="8">
        <f t="shared" si="62"/>
        <v>42185.058993055558</v>
      </c>
      <c r="T978" s="8">
        <f t="shared" si="63"/>
        <v>42230.058993055558</v>
      </c>
    </row>
    <row r="979" spans="1:20" ht="51"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7">
        <f t="shared" si="61"/>
        <v>75.75</v>
      </c>
      <c r="Q979" t="s">
        <v>8320</v>
      </c>
      <c r="R979" t="s">
        <v>8322</v>
      </c>
      <c r="S979" s="8">
        <f t="shared" si="62"/>
        <v>42391.942094907412</v>
      </c>
      <c r="T979" s="8">
        <f t="shared" si="63"/>
        <v>42421.942094907412</v>
      </c>
    </row>
    <row r="980" spans="1:20" ht="51"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7">
        <f t="shared" si="61"/>
        <v>790.83739837398377</v>
      </c>
      <c r="Q980" t="s">
        <v>8320</v>
      </c>
      <c r="R980" t="s">
        <v>8322</v>
      </c>
      <c r="S980" s="8">
        <f t="shared" si="62"/>
        <v>42395.309039351851</v>
      </c>
      <c r="T980" s="8">
        <f t="shared" si="63"/>
        <v>42425.309039351851</v>
      </c>
    </row>
    <row r="981" spans="1:20" ht="51"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7">
        <f t="shared" si="61"/>
        <v>301.93916666666667</v>
      </c>
      <c r="Q981" t="s">
        <v>8320</v>
      </c>
      <c r="R981" t="s">
        <v>8322</v>
      </c>
      <c r="S981" s="8">
        <f t="shared" si="62"/>
        <v>42506.416990740734</v>
      </c>
      <c r="T981" s="8">
        <f t="shared" si="63"/>
        <v>42541.790972222225</v>
      </c>
    </row>
    <row r="982" spans="1:20" ht="68"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7">
        <f t="shared" si="61"/>
        <v>47.935483870967744</v>
      </c>
      <c r="Q982" t="s">
        <v>8320</v>
      </c>
      <c r="R982" t="s">
        <v>8322</v>
      </c>
      <c r="S982" s="8">
        <f t="shared" si="62"/>
        <v>41928.904189814813</v>
      </c>
      <c r="T982" s="8">
        <f t="shared" si="63"/>
        <v>41973.945856481485</v>
      </c>
    </row>
    <row r="983" spans="1:20" ht="68"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7">
        <f t="shared" si="61"/>
        <v>2.75</v>
      </c>
      <c r="Q983" t="s">
        <v>8320</v>
      </c>
      <c r="R983" t="s">
        <v>8322</v>
      </c>
      <c r="S983" s="8">
        <f t="shared" si="62"/>
        <v>41830.947013888886</v>
      </c>
      <c r="T983" s="8">
        <f t="shared" si="63"/>
        <v>41860.947013888886</v>
      </c>
    </row>
    <row r="984" spans="1:20" ht="34"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7">
        <f t="shared" si="61"/>
        <v>1</v>
      </c>
      <c r="Q984" t="s">
        <v>8320</v>
      </c>
      <c r="R984" t="s">
        <v>8322</v>
      </c>
      <c r="S984" s="8">
        <f t="shared" si="62"/>
        <v>42615.753310185188</v>
      </c>
      <c r="T984" s="8">
        <f t="shared" si="63"/>
        <v>42645.753310185188</v>
      </c>
    </row>
    <row r="985" spans="1:20" ht="68"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7">
        <f t="shared" si="61"/>
        <v>171.79329608938548</v>
      </c>
      <c r="Q985" t="s">
        <v>8320</v>
      </c>
      <c r="R985" t="s">
        <v>8322</v>
      </c>
      <c r="S985" s="8">
        <f t="shared" si="62"/>
        <v>42574.667650462965</v>
      </c>
      <c r="T985" s="8">
        <f t="shared" si="63"/>
        <v>42605.870833333334</v>
      </c>
    </row>
    <row r="986" spans="1:20" ht="8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7">
        <f t="shared" si="61"/>
        <v>35.333333333333336</v>
      </c>
      <c r="Q986" t="s">
        <v>8320</v>
      </c>
      <c r="R986" t="s">
        <v>8322</v>
      </c>
      <c r="S986" s="8">
        <f t="shared" si="62"/>
        <v>42061.11583333333</v>
      </c>
      <c r="T986" s="8">
        <f t="shared" si="63"/>
        <v>42091.074166666673</v>
      </c>
    </row>
    <row r="987" spans="1:20" ht="51"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7">
        <f t="shared" si="61"/>
        <v>82.086956521739125</v>
      </c>
      <c r="Q987" t="s">
        <v>8320</v>
      </c>
      <c r="R987" t="s">
        <v>8322</v>
      </c>
      <c r="S987" s="8">
        <f t="shared" si="62"/>
        <v>42339.967708333337</v>
      </c>
      <c r="T987" s="8">
        <f t="shared" si="63"/>
        <v>42369.958333333328</v>
      </c>
    </row>
    <row r="988" spans="1:20" ht="68"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7">
        <f t="shared" si="61"/>
        <v>110.8695652173913</v>
      </c>
      <c r="Q988" t="s">
        <v>8320</v>
      </c>
      <c r="R988" t="s">
        <v>8322</v>
      </c>
      <c r="S988" s="8">
        <f t="shared" si="62"/>
        <v>42324.767361111109</v>
      </c>
      <c r="T988" s="8">
        <f t="shared" si="63"/>
        <v>42379</v>
      </c>
    </row>
    <row r="989" spans="1:20" ht="51"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7">
        <f t="shared" si="61"/>
        <v>161.21951219512195</v>
      </c>
      <c r="Q989" t="s">
        <v>8320</v>
      </c>
      <c r="R989" t="s">
        <v>8322</v>
      </c>
      <c r="S989" s="8">
        <f t="shared" si="62"/>
        <v>41773.294560185182</v>
      </c>
      <c r="T989" s="8">
        <f t="shared" si="63"/>
        <v>41813.294560185182</v>
      </c>
    </row>
    <row r="990" spans="1:20" ht="68"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t="e">
        <f t="shared" si="61"/>
        <v>#DIV/0!</v>
      </c>
      <c r="Q990" t="s">
        <v>8320</v>
      </c>
      <c r="R990" t="s">
        <v>8322</v>
      </c>
      <c r="S990" s="8">
        <f t="shared" si="62"/>
        <v>42614.356770833328</v>
      </c>
      <c r="T990" s="8">
        <f t="shared" si="63"/>
        <v>42644.356770833328</v>
      </c>
    </row>
    <row r="991" spans="1:20" ht="34"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7">
        <f t="shared" si="61"/>
        <v>52.40625</v>
      </c>
      <c r="Q991" t="s">
        <v>8320</v>
      </c>
      <c r="R991" t="s">
        <v>8322</v>
      </c>
      <c r="S991" s="8">
        <f t="shared" si="62"/>
        <v>42611.933969907404</v>
      </c>
      <c r="T991" s="8">
        <f t="shared" si="63"/>
        <v>42641.933969907404</v>
      </c>
    </row>
    <row r="992" spans="1:20" ht="51"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7">
        <f t="shared" si="61"/>
        <v>13</v>
      </c>
      <c r="Q992" t="s">
        <v>8320</v>
      </c>
      <c r="R992" t="s">
        <v>8322</v>
      </c>
      <c r="S992" s="8">
        <f t="shared" si="62"/>
        <v>41855.784305555557</v>
      </c>
      <c r="T992" s="8">
        <f t="shared" si="63"/>
        <v>41885.784305555557</v>
      </c>
    </row>
    <row r="993" spans="1:20" ht="8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7">
        <f t="shared" si="61"/>
        <v>30.285714285714285</v>
      </c>
      <c r="Q993" t="s">
        <v>8320</v>
      </c>
      <c r="R993" t="s">
        <v>8322</v>
      </c>
      <c r="S993" s="8">
        <f t="shared" si="62"/>
        <v>42538.75680555556</v>
      </c>
      <c r="T993" s="8">
        <f t="shared" si="63"/>
        <v>42563.785416666666</v>
      </c>
    </row>
    <row r="994" spans="1:20" ht="51"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7">
        <f t="shared" si="61"/>
        <v>116.75</v>
      </c>
      <c r="Q994" t="s">
        <v>8320</v>
      </c>
      <c r="R994" t="s">
        <v>8322</v>
      </c>
      <c r="S994" s="8">
        <f t="shared" si="62"/>
        <v>42437.924988425926</v>
      </c>
      <c r="T994" s="8">
        <f t="shared" si="63"/>
        <v>42497.883321759262</v>
      </c>
    </row>
    <row r="995" spans="1:20" ht="51"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7">
        <f t="shared" si="61"/>
        <v>89.59693877551021</v>
      </c>
      <c r="Q995" t="s">
        <v>8320</v>
      </c>
      <c r="R995" t="s">
        <v>8322</v>
      </c>
      <c r="S995" s="8">
        <f t="shared" si="62"/>
        <v>42652.964907407411</v>
      </c>
      <c r="T995" s="8">
        <f t="shared" si="63"/>
        <v>42686.208333333328</v>
      </c>
    </row>
    <row r="996" spans="1:20" ht="68"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7">
        <f t="shared" si="61"/>
        <v>424.45454545454544</v>
      </c>
      <c r="Q996" t="s">
        <v>8320</v>
      </c>
      <c r="R996" t="s">
        <v>8322</v>
      </c>
      <c r="S996" s="8">
        <f t="shared" si="62"/>
        <v>41921.263078703705</v>
      </c>
      <c r="T996" s="8">
        <f t="shared" si="63"/>
        <v>41973.957638888889</v>
      </c>
    </row>
    <row r="997" spans="1:20" ht="51"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7">
        <f t="shared" si="61"/>
        <v>80.666666666666671</v>
      </c>
      <c r="Q997" t="s">
        <v>8320</v>
      </c>
      <c r="R997" t="s">
        <v>8322</v>
      </c>
      <c r="S997" s="8">
        <f t="shared" si="62"/>
        <v>41947.940740740742</v>
      </c>
      <c r="T997" s="8">
        <f t="shared" si="63"/>
        <v>41972.666666666672</v>
      </c>
    </row>
    <row r="998" spans="1:20" ht="51"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7">
        <f t="shared" si="61"/>
        <v>13</v>
      </c>
      <c r="Q998" t="s">
        <v>8320</v>
      </c>
      <c r="R998" t="s">
        <v>8322</v>
      </c>
      <c r="S998" s="8">
        <f t="shared" si="62"/>
        <v>41817.866435185184</v>
      </c>
      <c r="T998" s="8">
        <f t="shared" si="63"/>
        <v>41847.643750000003</v>
      </c>
    </row>
    <row r="999" spans="1:20" ht="34"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7">
        <f t="shared" si="61"/>
        <v>8.125</v>
      </c>
      <c r="Q999" t="s">
        <v>8320</v>
      </c>
      <c r="R999" t="s">
        <v>8322</v>
      </c>
      <c r="S999" s="8">
        <f t="shared" si="62"/>
        <v>41941.10297453704</v>
      </c>
      <c r="T999" s="8">
        <f t="shared" si="63"/>
        <v>41971.144641203704</v>
      </c>
    </row>
    <row r="1000" spans="1:20" ht="51"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7">
        <f t="shared" si="61"/>
        <v>153.42794759825327</v>
      </c>
      <c r="Q1000" t="s">
        <v>8320</v>
      </c>
      <c r="R1000" t="s">
        <v>8322</v>
      </c>
      <c r="S1000" s="8">
        <f t="shared" si="62"/>
        <v>42282.168993055559</v>
      </c>
      <c r="T1000" s="8">
        <f t="shared" si="63"/>
        <v>42327.210659722223</v>
      </c>
    </row>
    <row r="1001" spans="1:20" ht="51"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7">
        <f t="shared" si="61"/>
        <v>292.07499999999999</v>
      </c>
      <c r="Q1001" t="s">
        <v>8320</v>
      </c>
      <c r="R1001" t="s">
        <v>8322</v>
      </c>
      <c r="S1001" s="8">
        <f t="shared" si="62"/>
        <v>41926.29965277778</v>
      </c>
      <c r="T1001" s="8">
        <f t="shared" si="63"/>
        <v>41956.334722222222</v>
      </c>
    </row>
    <row r="1002" spans="1:20" ht="51"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7">
        <f t="shared" si="61"/>
        <v>3304</v>
      </c>
      <c r="Q1002" t="s">
        <v>8320</v>
      </c>
      <c r="R1002" t="s">
        <v>8322</v>
      </c>
      <c r="S1002" s="8">
        <f t="shared" si="62"/>
        <v>42749.059722222228</v>
      </c>
      <c r="T1002" s="8">
        <f t="shared" si="63"/>
        <v>42809.018055555556</v>
      </c>
    </row>
    <row r="1003" spans="1:20" ht="68"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8320</v>
      </c>
      <c r="R1003" t="s">
        <v>8322</v>
      </c>
      <c r="S1003" s="8">
        <f t="shared" si="62"/>
        <v>42720.720057870371</v>
      </c>
      <c r="T1003" s="8">
        <f t="shared" si="63"/>
        <v>42765.720057870371</v>
      </c>
    </row>
    <row r="1004" spans="1:20" ht="68"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7">
        <f t="shared" si="61"/>
        <v>134.54545454545453</v>
      </c>
      <c r="Q1004" t="s">
        <v>8320</v>
      </c>
      <c r="R1004" t="s">
        <v>8322</v>
      </c>
      <c r="S1004" s="8">
        <f t="shared" si="62"/>
        <v>42325.684189814812</v>
      </c>
      <c r="T1004" s="8">
        <f t="shared" si="63"/>
        <v>42355.249305555553</v>
      </c>
    </row>
    <row r="1005" spans="1:20" ht="51"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7">
        <f t="shared" si="61"/>
        <v>214.06666666666666</v>
      </c>
      <c r="Q1005" t="s">
        <v>8320</v>
      </c>
      <c r="R1005" t="s">
        <v>8322</v>
      </c>
      <c r="S1005" s="8">
        <f t="shared" si="62"/>
        <v>42780.709039351852</v>
      </c>
      <c r="T1005" s="8">
        <f t="shared" si="63"/>
        <v>42810.667372685188</v>
      </c>
    </row>
    <row r="1006" spans="1:20" ht="34"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7">
        <f t="shared" si="61"/>
        <v>216.33684210526314</v>
      </c>
      <c r="Q1006" t="s">
        <v>8320</v>
      </c>
      <c r="R1006" t="s">
        <v>8322</v>
      </c>
      <c r="S1006" s="8">
        <f t="shared" si="62"/>
        <v>42388.708645833336</v>
      </c>
      <c r="T1006" s="8">
        <f t="shared" si="63"/>
        <v>42418.708645833336</v>
      </c>
    </row>
    <row r="1007" spans="1:20" ht="51"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7">
        <f t="shared" si="61"/>
        <v>932.31055900621118</v>
      </c>
      <c r="Q1007" t="s">
        <v>8320</v>
      </c>
      <c r="R1007" t="s">
        <v>8322</v>
      </c>
      <c r="S1007" s="8">
        <f t="shared" si="62"/>
        <v>42276.624803240738</v>
      </c>
      <c r="T1007" s="8">
        <f t="shared" si="63"/>
        <v>42307.624803240738</v>
      </c>
    </row>
    <row r="1008" spans="1:20" ht="51"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7">
        <f t="shared" si="61"/>
        <v>29.25</v>
      </c>
      <c r="Q1008" t="s">
        <v>8320</v>
      </c>
      <c r="R1008" t="s">
        <v>8322</v>
      </c>
      <c r="S1008" s="8">
        <f t="shared" si="62"/>
        <v>41977.040185185186</v>
      </c>
      <c r="T1008" s="8">
        <f t="shared" si="63"/>
        <v>41985.299305555556</v>
      </c>
    </row>
    <row r="1009" spans="1:20" ht="51"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7">
        <f t="shared" si="61"/>
        <v>174.94736842105263</v>
      </c>
      <c r="Q1009" t="s">
        <v>8320</v>
      </c>
      <c r="R1009" t="s">
        <v>8322</v>
      </c>
      <c r="S1009" s="8">
        <f t="shared" si="62"/>
        <v>42676.583599537036</v>
      </c>
      <c r="T1009" s="8">
        <f t="shared" si="63"/>
        <v>42718.6252662037</v>
      </c>
    </row>
    <row r="1010" spans="1:20" ht="51"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7">
        <f t="shared" si="61"/>
        <v>250</v>
      </c>
      <c r="Q1010" t="s">
        <v>8320</v>
      </c>
      <c r="R1010" t="s">
        <v>8322</v>
      </c>
      <c r="S1010" s="8">
        <f t="shared" si="62"/>
        <v>42702.809201388889</v>
      </c>
      <c r="T1010" s="8">
        <f t="shared" si="63"/>
        <v>42732.809201388889</v>
      </c>
    </row>
    <row r="1011" spans="1:20" ht="68"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7">
        <f t="shared" si="61"/>
        <v>65</v>
      </c>
      <c r="Q1011" t="s">
        <v>8320</v>
      </c>
      <c r="R1011" t="s">
        <v>8322</v>
      </c>
      <c r="S1011" s="8">
        <f t="shared" si="62"/>
        <v>42510.604699074072</v>
      </c>
      <c r="T1011" s="8">
        <f t="shared" si="63"/>
        <v>42540.604699074072</v>
      </c>
    </row>
    <row r="1012" spans="1:20" ht="51"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7">
        <f t="shared" si="61"/>
        <v>55</v>
      </c>
      <c r="Q1012" t="s">
        <v>8320</v>
      </c>
      <c r="R1012" t="s">
        <v>8322</v>
      </c>
      <c r="S1012" s="8">
        <f t="shared" si="62"/>
        <v>42561.829421296294</v>
      </c>
      <c r="T1012" s="8">
        <f t="shared" si="63"/>
        <v>42618.124305555553</v>
      </c>
    </row>
    <row r="1013" spans="1:20" ht="51"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7">
        <f t="shared" si="61"/>
        <v>75</v>
      </c>
      <c r="Q1013" t="s">
        <v>8320</v>
      </c>
      <c r="R1013" t="s">
        <v>8322</v>
      </c>
      <c r="S1013" s="8">
        <f t="shared" si="62"/>
        <v>41946.898090277777</v>
      </c>
      <c r="T1013" s="8">
        <f t="shared" si="63"/>
        <v>41991.898090277777</v>
      </c>
    </row>
    <row r="1014" spans="1:20" ht="68"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7">
        <f t="shared" si="61"/>
        <v>1389.3561935483872</v>
      </c>
      <c r="Q1014" t="s">
        <v>8320</v>
      </c>
      <c r="R1014" t="s">
        <v>8322</v>
      </c>
      <c r="S1014" s="8">
        <f t="shared" si="62"/>
        <v>42714.440416666665</v>
      </c>
      <c r="T1014" s="8">
        <f t="shared" si="63"/>
        <v>42759.440416666665</v>
      </c>
    </row>
    <row r="1015" spans="1:20" ht="51"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7">
        <f t="shared" si="61"/>
        <v>95.911111111111111</v>
      </c>
      <c r="Q1015" t="s">
        <v>8320</v>
      </c>
      <c r="R1015" t="s">
        <v>8322</v>
      </c>
      <c r="S1015" s="8">
        <f t="shared" si="62"/>
        <v>42339.833981481483</v>
      </c>
      <c r="T1015" s="8">
        <f t="shared" si="63"/>
        <v>42367.833333333328</v>
      </c>
    </row>
    <row r="1016" spans="1:20" ht="34"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7">
        <f t="shared" si="61"/>
        <v>191.25</v>
      </c>
      <c r="Q1016" t="s">
        <v>8320</v>
      </c>
      <c r="R1016" t="s">
        <v>8322</v>
      </c>
      <c r="S1016" s="8">
        <f t="shared" si="62"/>
        <v>41955.002488425926</v>
      </c>
      <c r="T1016" s="8">
        <f t="shared" si="63"/>
        <v>42005.002488425926</v>
      </c>
    </row>
    <row r="1017" spans="1:20" ht="34"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7">
        <f t="shared" si="61"/>
        <v>40</v>
      </c>
      <c r="Q1017" t="s">
        <v>8320</v>
      </c>
      <c r="R1017" t="s">
        <v>8322</v>
      </c>
      <c r="S1017" s="8">
        <f t="shared" si="62"/>
        <v>42303.878414351857</v>
      </c>
      <c r="T1017" s="8">
        <f t="shared" si="63"/>
        <v>42333.920081018514</v>
      </c>
    </row>
    <row r="1018" spans="1:20" ht="51"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7">
        <f t="shared" si="61"/>
        <v>74.78947368421052</v>
      </c>
      <c r="Q1018" t="s">
        <v>8320</v>
      </c>
      <c r="R1018" t="s">
        <v>8322</v>
      </c>
      <c r="S1018" s="8">
        <f t="shared" si="62"/>
        <v>42422.107129629629</v>
      </c>
      <c r="T1018" s="8">
        <f t="shared" si="63"/>
        <v>42467.065462962957</v>
      </c>
    </row>
    <row r="1019" spans="1:20" ht="68"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7">
        <f t="shared" si="61"/>
        <v>161.11830985915492</v>
      </c>
      <c r="Q1019" t="s">
        <v>8320</v>
      </c>
      <c r="R1019" t="s">
        <v>8322</v>
      </c>
      <c r="S1019" s="8">
        <f t="shared" si="62"/>
        <v>42289.675173611111</v>
      </c>
      <c r="T1019" s="8">
        <f t="shared" si="63"/>
        <v>42329.716840277775</v>
      </c>
    </row>
    <row r="1020" spans="1:20" ht="51"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7">
        <f t="shared" si="61"/>
        <v>88.714285714285708</v>
      </c>
      <c r="Q1020" t="s">
        <v>8320</v>
      </c>
      <c r="R1020" t="s">
        <v>8322</v>
      </c>
      <c r="S1020" s="8">
        <f t="shared" si="62"/>
        <v>42535.492280092592</v>
      </c>
      <c r="T1020" s="8">
        <f t="shared" si="63"/>
        <v>42565.492280092592</v>
      </c>
    </row>
    <row r="1021" spans="1:20" ht="51"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7">
        <f t="shared" si="61"/>
        <v>53.25</v>
      </c>
      <c r="Q1021" t="s">
        <v>8320</v>
      </c>
      <c r="R1021" t="s">
        <v>8322</v>
      </c>
      <c r="S1021" s="8">
        <f t="shared" si="62"/>
        <v>42009.973946759259</v>
      </c>
      <c r="T1021" s="8">
        <f t="shared" si="63"/>
        <v>42039.973946759259</v>
      </c>
    </row>
    <row r="1022" spans="1:20" ht="51"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8326</v>
      </c>
      <c r="R1022" t="s">
        <v>8331</v>
      </c>
      <c r="S1022" s="8">
        <f t="shared" si="62"/>
        <v>42127.069548611107</v>
      </c>
      <c r="T1022" s="8">
        <f t="shared" si="63"/>
        <v>42157.032638888893</v>
      </c>
    </row>
    <row r="1023" spans="1:20" ht="51"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7">
        <f t="shared" si="61"/>
        <v>22.079728033472804</v>
      </c>
      <c r="Q1023" t="s">
        <v>8326</v>
      </c>
      <c r="R1023" t="s">
        <v>8331</v>
      </c>
      <c r="S1023" s="8">
        <f t="shared" si="62"/>
        <v>42271.251979166671</v>
      </c>
      <c r="T1023" s="8">
        <f t="shared" si="63"/>
        <v>42294.166666666672</v>
      </c>
    </row>
    <row r="1024" spans="1:20" ht="34"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8326</v>
      </c>
      <c r="R1024" t="s">
        <v>8331</v>
      </c>
      <c r="S1024" s="8">
        <f t="shared" si="62"/>
        <v>42111.646724537044</v>
      </c>
      <c r="T1024" s="8">
        <f t="shared" si="63"/>
        <v>42141.646724537044</v>
      </c>
    </row>
    <row r="1025" spans="1:20" ht="51"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7">
        <f t="shared" si="61"/>
        <v>36.206106870229007</v>
      </c>
      <c r="Q1025" t="s">
        <v>8326</v>
      </c>
      <c r="R1025" t="s">
        <v>8331</v>
      </c>
      <c r="S1025" s="8">
        <f t="shared" si="62"/>
        <v>42145.919687500005</v>
      </c>
      <c r="T1025" s="8">
        <f t="shared" si="63"/>
        <v>42175.919687500005</v>
      </c>
    </row>
    <row r="1026" spans="1:20" ht="51"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7">
        <f t="shared" si="61"/>
        <v>388.9762295081967</v>
      </c>
      <c r="Q1026" t="s">
        <v>8326</v>
      </c>
      <c r="R1026" t="s">
        <v>8331</v>
      </c>
      <c r="S1026" s="8">
        <f t="shared" si="62"/>
        <v>42370.580590277779</v>
      </c>
      <c r="T1026" s="8">
        <f t="shared" si="63"/>
        <v>42400.580590277779</v>
      </c>
    </row>
    <row r="1027" spans="1:20" ht="51"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7">
        <f t="shared" ref="P1027:P1090" si="65">E1027/L1027</f>
        <v>71.848571428571432</v>
      </c>
      <c r="Q1027" t="s">
        <v>8326</v>
      </c>
      <c r="R1027" t="s">
        <v>8331</v>
      </c>
      <c r="S1027" s="8">
        <f t="shared" ref="S1027:S1090" si="66">(((J1027/60)/60)/24)+DATE(1970,1,1)</f>
        <v>42049.833761574075</v>
      </c>
      <c r="T1027" s="8">
        <f t="shared" ref="T1027:T1090" si="67">(((I1027/60)/60)/24)+DATE(1970,1,1)</f>
        <v>42079.792094907403</v>
      </c>
    </row>
    <row r="1028" spans="1:20" ht="68"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8326</v>
      </c>
      <c r="R1028" t="s">
        <v>8331</v>
      </c>
      <c r="S1028" s="8">
        <f t="shared" si="66"/>
        <v>42426.407592592594</v>
      </c>
      <c r="T1028" s="8">
        <f t="shared" si="67"/>
        <v>42460.365925925929</v>
      </c>
    </row>
    <row r="1029" spans="1:20" ht="51"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7">
        <f t="shared" si="65"/>
        <v>69.666666666666671</v>
      </c>
      <c r="Q1029" t="s">
        <v>8326</v>
      </c>
      <c r="R1029" t="s">
        <v>8331</v>
      </c>
      <c r="S1029" s="8">
        <f t="shared" si="66"/>
        <v>41905.034108796295</v>
      </c>
      <c r="T1029" s="8">
        <f t="shared" si="67"/>
        <v>41935.034108796295</v>
      </c>
    </row>
    <row r="1030" spans="1:20" ht="51"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8326</v>
      </c>
      <c r="R1030" t="s">
        <v>8331</v>
      </c>
      <c r="S1030" s="8">
        <f t="shared" si="66"/>
        <v>42755.627372685187</v>
      </c>
      <c r="T1030" s="8">
        <f t="shared" si="67"/>
        <v>42800.833333333328</v>
      </c>
    </row>
    <row r="1031" spans="1:20" ht="51"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8326</v>
      </c>
      <c r="R1031" t="s">
        <v>8331</v>
      </c>
      <c r="S1031" s="8">
        <f t="shared" si="66"/>
        <v>42044.711886574078</v>
      </c>
      <c r="T1031" s="8">
        <f t="shared" si="67"/>
        <v>42098.915972222225</v>
      </c>
    </row>
    <row r="1032" spans="1:20" ht="34"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7">
        <f t="shared" si="65"/>
        <v>43.031446540880502</v>
      </c>
      <c r="Q1032" t="s">
        <v>8326</v>
      </c>
      <c r="R1032" t="s">
        <v>8331</v>
      </c>
      <c r="S1032" s="8">
        <f t="shared" si="66"/>
        <v>42611.483206018514</v>
      </c>
      <c r="T1032" s="8">
        <f t="shared" si="67"/>
        <v>42625.483206018514</v>
      </c>
    </row>
    <row r="1033" spans="1:20" ht="68"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7">
        <f t="shared" si="65"/>
        <v>108.48484848484848</v>
      </c>
      <c r="Q1033" t="s">
        <v>8326</v>
      </c>
      <c r="R1033" t="s">
        <v>8331</v>
      </c>
      <c r="S1033" s="8">
        <f t="shared" si="66"/>
        <v>42324.764004629629</v>
      </c>
      <c r="T1033" s="8">
        <f t="shared" si="67"/>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7">
        <f t="shared" si="65"/>
        <v>61.029583333333335</v>
      </c>
      <c r="Q1034" t="s">
        <v>8326</v>
      </c>
      <c r="R1034" t="s">
        <v>8331</v>
      </c>
      <c r="S1034" s="8">
        <f t="shared" si="66"/>
        <v>42514.666956018518</v>
      </c>
      <c r="T1034" s="8">
        <f t="shared" si="67"/>
        <v>42544.666956018518</v>
      </c>
    </row>
    <row r="1035" spans="1:20" ht="68"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8326</v>
      </c>
      <c r="R1035" t="s">
        <v>8331</v>
      </c>
      <c r="S1035" s="8">
        <f t="shared" si="66"/>
        <v>42688.732407407413</v>
      </c>
      <c r="T1035" s="8">
        <f t="shared" si="67"/>
        <v>42716.732407407413</v>
      </c>
    </row>
    <row r="1036" spans="1:20" ht="51"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7">
        <f t="shared" si="65"/>
        <v>39.157168674698795</v>
      </c>
      <c r="Q1036" t="s">
        <v>8326</v>
      </c>
      <c r="R1036" t="s">
        <v>8331</v>
      </c>
      <c r="S1036" s="8">
        <f t="shared" si="66"/>
        <v>42555.166712962964</v>
      </c>
      <c r="T1036" s="8">
        <f t="shared" si="67"/>
        <v>42587.165972222225</v>
      </c>
    </row>
    <row r="1037" spans="1:20" ht="51"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8326</v>
      </c>
      <c r="R1037" t="s">
        <v>8331</v>
      </c>
      <c r="S1037" s="8">
        <f t="shared" si="66"/>
        <v>42016.641435185185</v>
      </c>
      <c r="T1037" s="8">
        <f t="shared" si="67"/>
        <v>42046.641435185185</v>
      </c>
    </row>
    <row r="1038" spans="1:20" ht="51"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8326</v>
      </c>
      <c r="R1038" t="s">
        <v>8331</v>
      </c>
      <c r="S1038" s="8">
        <f t="shared" si="66"/>
        <v>41249.448958333334</v>
      </c>
      <c r="T1038" s="8">
        <f t="shared" si="67"/>
        <v>41281.333333333336</v>
      </c>
    </row>
    <row r="1039" spans="1:20" ht="68"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7">
        <f t="shared" si="65"/>
        <v>48.61904761904762</v>
      </c>
      <c r="Q1039" t="s">
        <v>8326</v>
      </c>
      <c r="R1039" t="s">
        <v>8331</v>
      </c>
      <c r="S1039" s="8">
        <f t="shared" si="66"/>
        <v>42119.822476851856</v>
      </c>
      <c r="T1039" s="8">
        <f t="shared" si="67"/>
        <v>42142.208333333328</v>
      </c>
    </row>
    <row r="1040" spans="1:20" ht="51"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8326</v>
      </c>
      <c r="R1040" t="s">
        <v>8331</v>
      </c>
      <c r="S1040" s="8">
        <f t="shared" si="66"/>
        <v>42418.231747685189</v>
      </c>
      <c r="T1040" s="8">
        <f t="shared" si="67"/>
        <v>42448.190081018518</v>
      </c>
    </row>
    <row r="1041" spans="1:20" ht="68"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7">
        <f t="shared" si="65"/>
        <v>21.366666666666667</v>
      </c>
      <c r="Q1041" t="s">
        <v>8326</v>
      </c>
      <c r="R1041" t="s">
        <v>8331</v>
      </c>
      <c r="S1041" s="8">
        <f t="shared" si="66"/>
        <v>42692.109328703707</v>
      </c>
      <c r="T1041" s="8">
        <f t="shared" si="67"/>
        <v>42717.332638888889</v>
      </c>
    </row>
    <row r="1042" spans="1:20" ht="51"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7">
        <f t="shared" si="65"/>
        <v>250</v>
      </c>
      <c r="Q1042" t="s">
        <v>8332</v>
      </c>
      <c r="R1042" t="s">
        <v>8333</v>
      </c>
      <c r="S1042" s="8">
        <f t="shared" si="66"/>
        <v>42579.708437499998</v>
      </c>
      <c r="T1042" s="8">
        <f t="shared" si="67"/>
        <v>42609.708437499998</v>
      </c>
    </row>
    <row r="1043" spans="1:20" ht="51"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t="e">
        <f t="shared" si="65"/>
        <v>#DIV/0!</v>
      </c>
      <c r="Q1043" t="s">
        <v>8332</v>
      </c>
      <c r="R1043" t="s">
        <v>8333</v>
      </c>
      <c r="S1043" s="8">
        <f t="shared" si="66"/>
        <v>41831.060092592597</v>
      </c>
      <c r="T1043" s="8">
        <f t="shared" si="67"/>
        <v>41851.060092592597</v>
      </c>
    </row>
    <row r="1044" spans="1:20" ht="51"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7">
        <f t="shared" si="65"/>
        <v>10</v>
      </c>
      <c r="Q1044" t="s">
        <v>8332</v>
      </c>
      <c r="R1044" t="s">
        <v>8333</v>
      </c>
      <c r="S1044" s="8">
        <f t="shared" si="66"/>
        <v>41851.696157407408</v>
      </c>
      <c r="T1044" s="8">
        <f t="shared" si="67"/>
        <v>41894.416666666664</v>
      </c>
    </row>
    <row r="1045" spans="1:20" ht="51"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7">
        <f t="shared" si="65"/>
        <v>29.236301369863014</v>
      </c>
      <c r="Q1045" t="s">
        <v>8332</v>
      </c>
      <c r="R1045" t="s">
        <v>8333</v>
      </c>
      <c r="S1045" s="8">
        <f t="shared" si="66"/>
        <v>42114.252951388888</v>
      </c>
      <c r="T1045" s="8">
        <f t="shared" si="67"/>
        <v>42144.252951388888</v>
      </c>
    </row>
    <row r="1046" spans="1:20" ht="68"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7">
        <f t="shared" si="65"/>
        <v>3</v>
      </c>
      <c r="Q1046" t="s">
        <v>8332</v>
      </c>
      <c r="R1046" t="s">
        <v>8333</v>
      </c>
      <c r="S1046" s="8">
        <f t="shared" si="66"/>
        <v>42011.925937499997</v>
      </c>
      <c r="T1046" s="8">
        <f t="shared" si="67"/>
        <v>42068.852083333331</v>
      </c>
    </row>
    <row r="1047" spans="1:20" ht="51"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7">
        <f t="shared" si="65"/>
        <v>33.25</v>
      </c>
      <c r="Q1047" t="s">
        <v>8332</v>
      </c>
      <c r="R1047" t="s">
        <v>8333</v>
      </c>
      <c r="S1047" s="8">
        <f t="shared" si="66"/>
        <v>41844.874421296299</v>
      </c>
      <c r="T1047" s="8">
        <f t="shared" si="67"/>
        <v>41874.874421296299</v>
      </c>
    </row>
    <row r="1048" spans="1:20" ht="51"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t="e">
        <f t="shared" si="65"/>
        <v>#DIV/0!</v>
      </c>
      <c r="Q1048" t="s">
        <v>8332</v>
      </c>
      <c r="R1048" t="s">
        <v>8333</v>
      </c>
      <c r="S1048" s="8">
        <f t="shared" si="66"/>
        <v>42319.851388888885</v>
      </c>
      <c r="T1048" s="8">
        <f t="shared" si="67"/>
        <v>42364.851388888885</v>
      </c>
    </row>
    <row r="1049" spans="1:20" ht="51"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7">
        <f t="shared" si="65"/>
        <v>1</v>
      </c>
      <c r="Q1049" t="s">
        <v>8332</v>
      </c>
      <c r="R1049" t="s">
        <v>8333</v>
      </c>
      <c r="S1049" s="8">
        <f t="shared" si="66"/>
        <v>41918.818460648145</v>
      </c>
      <c r="T1049" s="8">
        <f t="shared" si="67"/>
        <v>41948.860127314816</v>
      </c>
    </row>
    <row r="1050" spans="1:20" ht="51"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7">
        <f t="shared" si="65"/>
        <v>53</v>
      </c>
      <c r="Q1050" t="s">
        <v>8332</v>
      </c>
      <c r="R1050" t="s">
        <v>8333</v>
      </c>
      <c r="S1050" s="8">
        <f t="shared" si="66"/>
        <v>42598.053113425922</v>
      </c>
      <c r="T1050" s="8">
        <f t="shared" si="67"/>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t="e">
        <f t="shared" si="65"/>
        <v>#DIV/0!</v>
      </c>
      <c r="Q1051" t="s">
        <v>8332</v>
      </c>
      <c r="R1051" t="s">
        <v>8333</v>
      </c>
      <c r="S1051" s="8">
        <f t="shared" si="66"/>
        <v>42382.431076388893</v>
      </c>
      <c r="T1051" s="8">
        <f t="shared" si="67"/>
        <v>42412.431076388893</v>
      </c>
    </row>
    <row r="1052" spans="1:20" ht="34"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t="e">
        <f t="shared" si="65"/>
        <v>#DIV/0!</v>
      </c>
      <c r="Q1052" t="s">
        <v>8332</v>
      </c>
      <c r="R1052" t="s">
        <v>8333</v>
      </c>
      <c r="S1052" s="8">
        <f t="shared" si="66"/>
        <v>42231.7971875</v>
      </c>
      <c r="T1052" s="8">
        <f t="shared" si="67"/>
        <v>42261.7971875</v>
      </c>
    </row>
    <row r="1053" spans="1:20" ht="51"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t="e">
        <f t="shared" si="65"/>
        <v>#DIV/0!</v>
      </c>
      <c r="Q1053" t="s">
        <v>8332</v>
      </c>
      <c r="R1053" t="s">
        <v>8333</v>
      </c>
      <c r="S1053" s="8">
        <f t="shared" si="66"/>
        <v>41850.014178240745</v>
      </c>
      <c r="T1053" s="8">
        <f t="shared" si="67"/>
        <v>41878.014178240745</v>
      </c>
    </row>
    <row r="1054" spans="1:20" ht="68"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t="e">
        <f t="shared" si="65"/>
        <v>#DIV/0!</v>
      </c>
      <c r="Q1054" t="s">
        <v>8332</v>
      </c>
      <c r="R1054" t="s">
        <v>8333</v>
      </c>
      <c r="S1054" s="8">
        <f t="shared" si="66"/>
        <v>42483.797395833331</v>
      </c>
      <c r="T1054" s="8">
        <f t="shared" si="67"/>
        <v>42527.839583333334</v>
      </c>
    </row>
    <row r="1055" spans="1:20" ht="51"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7">
        <f t="shared" si="65"/>
        <v>15</v>
      </c>
      <c r="Q1055" t="s">
        <v>8332</v>
      </c>
      <c r="R1055" t="s">
        <v>8333</v>
      </c>
      <c r="S1055" s="8">
        <f t="shared" si="66"/>
        <v>42775.172824074078</v>
      </c>
      <c r="T1055" s="8">
        <f t="shared" si="67"/>
        <v>42800.172824074078</v>
      </c>
    </row>
    <row r="1056" spans="1:20" ht="68"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t="e">
        <f t="shared" si="65"/>
        <v>#DIV/0!</v>
      </c>
      <c r="Q1056" t="s">
        <v>8332</v>
      </c>
      <c r="R1056" t="s">
        <v>8333</v>
      </c>
      <c r="S1056" s="8">
        <f t="shared" si="66"/>
        <v>41831.851840277777</v>
      </c>
      <c r="T1056" s="8">
        <f t="shared" si="67"/>
        <v>41861.916666666664</v>
      </c>
    </row>
    <row r="1057" spans="1:20" ht="51"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t="e">
        <f t="shared" si="65"/>
        <v>#DIV/0!</v>
      </c>
      <c r="Q1057" t="s">
        <v>8332</v>
      </c>
      <c r="R1057" t="s">
        <v>8333</v>
      </c>
      <c r="S1057" s="8">
        <f t="shared" si="66"/>
        <v>42406.992418981477</v>
      </c>
      <c r="T1057" s="8">
        <f t="shared" si="67"/>
        <v>42436.992418981477</v>
      </c>
    </row>
    <row r="1058" spans="1:20" ht="68"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t="e">
        <f t="shared" si="65"/>
        <v>#DIV/0!</v>
      </c>
      <c r="Q1058" t="s">
        <v>8332</v>
      </c>
      <c r="R1058" t="s">
        <v>8333</v>
      </c>
      <c r="S1058" s="8">
        <f t="shared" si="66"/>
        <v>42058.719641203701</v>
      </c>
      <c r="T1058" s="8">
        <f t="shared" si="67"/>
        <v>42118.677974537044</v>
      </c>
    </row>
    <row r="1059" spans="1:20" ht="51"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t="e">
        <f t="shared" si="65"/>
        <v>#DIV/0!</v>
      </c>
      <c r="Q1059" t="s">
        <v>8332</v>
      </c>
      <c r="R1059" t="s">
        <v>8333</v>
      </c>
      <c r="S1059" s="8">
        <f t="shared" si="66"/>
        <v>42678.871331018512</v>
      </c>
      <c r="T1059" s="8">
        <f t="shared" si="67"/>
        <v>42708.912997685184</v>
      </c>
    </row>
    <row r="1060" spans="1:20" ht="51"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t="e">
        <f t="shared" si="65"/>
        <v>#DIV/0!</v>
      </c>
      <c r="Q1060" t="s">
        <v>8332</v>
      </c>
      <c r="R1060" t="s">
        <v>8333</v>
      </c>
      <c r="S1060" s="8">
        <f t="shared" si="66"/>
        <v>42047.900960648149</v>
      </c>
      <c r="T1060" s="8">
        <f t="shared" si="67"/>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t="e">
        <f t="shared" si="65"/>
        <v>#DIV/0!</v>
      </c>
      <c r="Q1061" t="s">
        <v>8332</v>
      </c>
      <c r="R1061" t="s">
        <v>8333</v>
      </c>
      <c r="S1061" s="8">
        <f t="shared" si="66"/>
        <v>42046.79</v>
      </c>
      <c r="T1061" s="8">
        <f t="shared" si="67"/>
        <v>42076.748333333337</v>
      </c>
    </row>
    <row r="1062" spans="1:20" ht="51"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7">
        <f t="shared" si="65"/>
        <v>50</v>
      </c>
      <c r="Q1062" t="s">
        <v>8332</v>
      </c>
      <c r="R1062" t="s">
        <v>8333</v>
      </c>
      <c r="S1062" s="8">
        <f t="shared" si="66"/>
        <v>42079.913113425922</v>
      </c>
      <c r="T1062" s="8">
        <f t="shared" si="67"/>
        <v>42109.913113425922</v>
      </c>
    </row>
    <row r="1063" spans="1:20" ht="34"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t="e">
        <f t="shared" si="65"/>
        <v>#DIV/0!</v>
      </c>
      <c r="Q1063" t="s">
        <v>8332</v>
      </c>
      <c r="R1063" t="s">
        <v>8333</v>
      </c>
      <c r="S1063" s="8">
        <f t="shared" si="66"/>
        <v>42432.276712962965</v>
      </c>
      <c r="T1063" s="8">
        <f t="shared" si="67"/>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7">
        <f t="shared" si="65"/>
        <v>47.5</v>
      </c>
      <c r="Q1064" t="s">
        <v>8332</v>
      </c>
      <c r="R1064" t="s">
        <v>8333</v>
      </c>
      <c r="S1064" s="8">
        <f t="shared" si="66"/>
        <v>42556.807187500002</v>
      </c>
      <c r="T1064" s="8">
        <f t="shared" si="67"/>
        <v>42563.807187500002</v>
      </c>
    </row>
    <row r="1065" spans="1:20" ht="51"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t="e">
        <f t="shared" si="65"/>
        <v>#DIV/0!</v>
      </c>
      <c r="Q1065" t="s">
        <v>8332</v>
      </c>
      <c r="R1065" t="s">
        <v>8333</v>
      </c>
      <c r="S1065" s="8">
        <f t="shared" si="66"/>
        <v>42583.030810185184</v>
      </c>
      <c r="T1065" s="8">
        <f t="shared" si="67"/>
        <v>42613.030810185184</v>
      </c>
    </row>
    <row r="1066" spans="1:20" ht="51"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7">
        <f t="shared" si="65"/>
        <v>65.666666666666671</v>
      </c>
      <c r="Q1066" t="s">
        <v>8334</v>
      </c>
      <c r="R1066" t="s">
        <v>8335</v>
      </c>
      <c r="S1066" s="8">
        <f t="shared" si="66"/>
        <v>41417.228043981479</v>
      </c>
      <c r="T1066" s="8">
        <f t="shared" si="67"/>
        <v>41462.228043981479</v>
      </c>
    </row>
    <row r="1067" spans="1:20" ht="51"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7">
        <f t="shared" si="65"/>
        <v>16.2</v>
      </c>
      <c r="Q1067" t="s">
        <v>8334</v>
      </c>
      <c r="R1067" t="s">
        <v>8335</v>
      </c>
      <c r="S1067" s="8">
        <f t="shared" si="66"/>
        <v>41661.381041666667</v>
      </c>
      <c r="T1067" s="8">
        <f t="shared" si="67"/>
        <v>41689.381041666667</v>
      </c>
    </row>
    <row r="1068" spans="1:20" ht="51"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7">
        <f t="shared" si="65"/>
        <v>34.128378378378379</v>
      </c>
      <c r="Q1068" t="s">
        <v>8334</v>
      </c>
      <c r="R1068" t="s">
        <v>8335</v>
      </c>
      <c r="S1068" s="8">
        <f t="shared" si="66"/>
        <v>41445.962754629632</v>
      </c>
      <c r="T1068" s="8">
        <f t="shared" si="67"/>
        <v>41490.962754629632</v>
      </c>
    </row>
    <row r="1069" spans="1:20" ht="51"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7">
        <f t="shared" si="65"/>
        <v>13</v>
      </c>
      <c r="Q1069" t="s">
        <v>8334</v>
      </c>
      <c r="R1069" t="s">
        <v>8335</v>
      </c>
      <c r="S1069" s="8">
        <f t="shared" si="66"/>
        <v>41599.855682870373</v>
      </c>
      <c r="T1069" s="8">
        <f t="shared" si="67"/>
        <v>41629.855682870373</v>
      </c>
    </row>
    <row r="1070" spans="1:20" ht="68"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7">
        <f t="shared" si="65"/>
        <v>11.25</v>
      </c>
      <c r="Q1070" t="s">
        <v>8334</v>
      </c>
      <c r="R1070" t="s">
        <v>8335</v>
      </c>
      <c r="S1070" s="8">
        <f t="shared" si="66"/>
        <v>42440.371111111104</v>
      </c>
      <c r="T1070" s="8">
        <f t="shared" si="67"/>
        <v>42470.329444444447</v>
      </c>
    </row>
    <row r="1071" spans="1:20" ht="51"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7">
        <f t="shared" si="65"/>
        <v>40.476190476190474</v>
      </c>
      <c r="Q1071" t="s">
        <v>8334</v>
      </c>
      <c r="R1071" t="s">
        <v>8335</v>
      </c>
      <c r="S1071" s="8">
        <f t="shared" si="66"/>
        <v>41572.229849537034</v>
      </c>
      <c r="T1071" s="8">
        <f t="shared" si="67"/>
        <v>41604.271516203706</v>
      </c>
    </row>
    <row r="1072" spans="1:20" ht="51"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7">
        <f t="shared" si="65"/>
        <v>35</v>
      </c>
      <c r="Q1072" t="s">
        <v>8334</v>
      </c>
      <c r="R1072" t="s">
        <v>8335</v>
      </c>
      <c r="S1072" s="8">
        <f t="shared" si="66"/>
        <v>41163.011828703704</v>
      </c>
      <c r="T1072" s="8">
        <f t="shared" si="67"/>
        <v>41183.011828703704</v>
      </c>
    </row>
    <row r="1073" spans="1:20" ht="51"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t="e">
        <f t="shared" si="65"/>
        <v>#DIV/0!</v>
      </c>
      <c r="Q1073" t="s">
        <v>8334</v>
      </c>
      <c r="R1073" t="s">
        <v>8335</v>
      </c>
      <c r="S1073" s="8">
        <f t="shared" si="66"/>
        <v>42295.753391203703</v>
      </c>
      <c r="T1073" s="8">
        <f t="shared" si="67"/>
        <v>42325.795057870375</v>
      </c>
    </row>
    <row r="1074" spans="1:20" ht="68"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7">
        <f t="shared" si="65"/>
        <v>12.75</v>
      </c>
      <c r="Q1074" t="s">
        <v>8334</v>
      </c>
      <c r="R1074" t="s">
        <v>8335</v>
      </c>
      <c r="S1074" s="8">
        <f t="shared" si="66"/>
        <v>41645.832141203704</v>
      </c>
      <c r="T1074" s="8">
        <f t="shared" si="67"/>
        <v>41675.832141203704</v>
      </c>
    </row>
    <row r="1075" spans="1:20" ht="51"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7">
        <f t="shared" si="65"/>
        <v>10</v>
      </c>
      <c r="Q1075" t="s">
        <v>8334</v>
      </c>
      <c r="R1075" t="s">
        <v>8335</v>
      </c>
      <c r="S1075" s="8">
        <f t="shared" si="66"/>
        <v>40802.964594907404</v>
      </c>
      <c r="T1075" s="8">
        <f t="shared" si="67"/>
        <v>40832.964594907404</v>
      </c>
    </row>
    <row r="1076" spans="1:20" ht="68"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7">
        <f t="shared" si="65"/>
        <v>113.56666666666666</v>
      </c>
      <c r="Q1076" t="s">
        <v>8334</v>
      </c>
      <c r="R1076" t="s">
        <v>8335</v>
      </c>
      <c r="S1076" s="8">
        <f t="shared" si="66"/>
        <v>41613.172974537039</v>
      </c>
      <c r="T1076" s="8">
        <f t="shared" si="67"/>
        <v>41643.172974537039</v>
      </c>
    </row>
    <row r="1077" spans="1:20" ht="34"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7">
        <f t="shared" si="65"/>
        <v>15</v>
      </c>
      <c r="Q1077" t="s">
        <v>8334</v>
      </c>
      <c r="R1077" t="s">
        <v>8335</v>
      </c>
      <c r="S1077" s="8">
        <f t="shared" si="66"/>
        <v>41005.904120370367</v>
      </c>
      <c r="T1077" s="8">
        <f t="shared" si="67"/>
        <v>41035.904120370367</v>
      </c>
    </row>
    <row r="1078" spans="1:20" ht="51"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7">
        <f t="shared" si="65"/>
        <v>48.281025641025643</v>
      </c>
      <c r="Q1078" t="s">
        <v>8334</v>
      </c>
      <c r="R1078" t="s">
        <v>8335</v>
      </c>
      <c r="S1078" s="8">
        <f t="shared" si="66"/>
        <v>41838.377893518518</v>
      </c>
      <c r="T1078" s="8">
        <f t="shared" si="67"/>
        <v>41893.377893518518</v>
      </c>
    </row>
    <row r="1079" spans="1:20" ht="51"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7">
        <f t="shared" si="65"/>
        <v>43.976047904191617</v>
      </c>
      <c r="Q1079" t="s">
        <v>8334</v>
      </c>
      <c r="R1079" t="s">
        <v>8335</v>
      </c>
      <c r="S1079" s="8">
        <f t="shared" si="66"/>
        <v>42353.16679398148</v>
      </c>
      <c r="T1079" s="8">
        <f t="shared" si="67"/>
        <v>42383.16679398148</v>
      </c>
    </row>
    <row r="1080" spans="1:20" ht="68"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7">
        <f t="shared" si="65"/>
        <v>9</v>
      </c>
      <c r="Q1080" t="s">
        <v>8334</v>
      </c>
      <c r="R1080" t="s">
        <v>8335</v>
      </c>
      <c r="S1080" s="8">
        <f t="shared" si="66"/>
        <v>40701.195844907408</v>
      </c>
      <c r="T1080" s="8">
        <f t="shared" si="67"/>
        <v>40746.195844907408</v>
      </c>
    </row>
    <row r="1081" spans="1:20" ht="51"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7">
        <f t="shared" si="65"/>
        <v>37.666666666666664</v>
      </c>
      <c r="Q1081" t="s">
        <v>8334</v>
      </c>
      <c r="R1081" t="s">
        <v>8335</v>
      </c>
      <c r="S1081" s="8">
        <f t="shared" si="66"/>
        <v>42479.566388888896</v>
      </c>
      <c r="T1081" s="8">
        <f t="shared" si="67"/>
        <v>42504.566388888896</v>
      </c>
    </row>
    <row r="1082" spans="1:20" ht="51"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7">
        <f t="shared" si="65"/>
        <v>18.581632653061224</v>
      </c>
      <c r="Q1082" t="s">
        <v>8334</v>
      </c>
      <c r="R1082" t="s">
        <v>8335</v>
      </c>
      <c r="S1082" s="8">
        <f t="shared" si="66"/>
        <v>41740.138113425928</v>
      </c>
      <c r="T1082" s="8">
        <f t="shared" si="67"/>
        <v>41770.138113425928</v>
      </c>
    </row>
    <row r="1083" spans="1:20" ht="51"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7">
        <f t="shared" si="65"/>
        <v>3</v>
      </c>
      <c r="Q1083" t="s">
        <v>8334</v>
      </c>
      <c r="R1083" t="s">
        <v>8335</v>
      </c>
      <c r="S1083" s="8">
        <f t="shared" si="66"/>
        <v>42002.926990740743</v>
      </c>
      <c r="T1083" s="8">
        <f t="shared" si="67"/>
        <v>42032.926990740743</v>
      </c>
    </row>
    <row r="1084" spans="1:20" ht="51"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7">
        <f t="shared" si="65"/>
        <v>18.666666666666668</v>
      </c>
      <c r="Q1084" t="s">
        <v>8334</v>
      </c>
      <c r="R1084" t="s">
        <v>8335</v>
      </c>
      <c r="S1084" s="8">
        <f t="shared" si="66"/>
        <v>41101.906111111115</v>
      </c>
      <c r="T1084" s="8">
        <f t="shared" si="67"/>
        <v>41131.906111111115</v>
      </c>
    </row>
    <row r="1085" spans="1:20" ht="68"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7">
        <f t="shared" si="65"/>
        <v>410</v>
      </c>
      <c r="Q1085" t="s">
        <v>8334</v>
      </c>
      <c r="R1085" t="s">
        <v>8335</v>
      </c>
      <c r="S1085" s="8">
        <f t="shared" si="66"/>
        <v>41793.659525462965</v>
      </c>
      <c r="T1085" s="8">
        <f t="shared" si="67"/>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t="e">
        <f t="shared" si="65"/>
        <v>#DIV/0!</v>
      </c>
      <c r="Q1086" t="s">
        <v>8334</v>
      </c>
      <c r="R1086" t="s">
        <v>8335</v>
      </c>
      <c r="S1086" s="8">
        <f t="shared" si="66"/>
        <v>41829.912083333329</v>
      </c>
      <c r="T1086" s="8">
        <f t="shared" si="67"/>
        <v>41859.912083333329</v>
      </c>
    </row>
    <row r="1087" spans="1:20" ht="51"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7">
        <f t="shared" si="65"/>
        <v>114</v>
      </c>
      <c r="Q1087" t="s">
        <v>8334</v>
      </c>
      <c r="R1087" t="s">
        <v>8335</v>
      </c>
      <c r="S1087" s="8">
        <f t="shared" si="66"/>
        <v>42413.671006944445</v>
      </c>
      <c r="T1087" s="8">
        <f t="shared" si="67"/>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7">
        <f t="shared" si="65"/>
        <v>7.5</v>
      </c>
      <c r="Q1088" t="s">
        <v>8334</v>
      </c>
      <c r="R1088" t="s">
        <v>8335</v>
      </c>
      <c r="S1088" s="8">
        <f t="shared" si="66"/>
        <v>41845.866793981484</v>
      </c>
      <c r="T1088" s="8">
        <f t="shared" si="67"/>
        <v>41875.866793981484</v>
      </c>
    </row>
    <row r="1089" spans="1:20" ht="51"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t="e">
        <f t="shared" si="65"/>
        <v>#DIV/0!</v>
      </c>
      <c r="Q1089" t="s">
        <v>8334</v>
      </c>
      <c r="R1089" t="s">
        <v>8335</v>
      </c>
      <c r="S1089" s="8">
        <f t="shared" si="66"/>
        <v>41775.713969907411</v>
      </c>
      <c r="T1089" s="8">
        <f t="shared" si="67"/>
        <v>41805.713969907411</v>
      </c>
    </row>
    <row r="1090" spans="1:20" ht="34"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7">
        <f t="shared" si="65"/>
        <v>43.41727891156463</v>
      </c>
      <c r="Q1090" t="s">
        <v>8334</v>
      </c>
      <c r="R1090" t="s">
        <v>8335</v>
      </c>
      <c r="S1090" s="8">
        <f t="shared" si="66"/>
        <v>41723.799386574072</v>
      </c>
      <c r="T1090" s="8">
        <f t="shared" si="67"/>
        <v>41753.799386574072</v>
      </c>
    </row>
    <row r="1091" spans="1:20" ht="34"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7">
        <f t="shared" ref="P1091:P1154" si="69">E1091/L1091</f>
        <v>23.959183673469386</v>
      </c>
      <c r="Q1091" t="s">
        <v>8334</v>
      </c>
      <c r="R1091" t="s">
        <v>8335</v>
      </c>
      <c r="S1091" s="8">
        <f t="shared" ref="S1091:S1154" si="70">(((J1091/60)/60)/24)+DATE(1970,1,1)</f>
        <v>42151.189525462964</v>
      </c>
      <c r="T1091" s="8">
        <f t="shared" ref="T1091:T1154" si="71">(((I1091/60)/60)/24)+DATE(1970,1,1)</f>
        <v>42181.189525462964</v>
      </c>
    </row>
    <row r="1092" spans="1:20" ht="51"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7">
        <f t="shared" si="69"/>
        <v>5</v>
      </c>
      <c r="Q1092" t="s">
        <v>8334</v>
      </c>
      <c r="R1092" t="s">
        <v>8335</v>
      </c>
      <c r="S1092" s="8">
        <f t="shared" si="70"/>
        <v>42123.185798611114</v>
      </c>
      <c r="T1092" s="8">
        <f t="shared" si="71"/>
        <v>42153.185798611114</v>
      </c>
    </row>
    <row r="1093" spans="1:20" ht="51"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7">
        <f t="shared" si="69"/>
        <v>12.5</v>
      </c>
      <c r="Q1093" t="s">
        <v>8334</v>
      </c>
      <c r="R1093" t="s">
        <v>8335</v>
      </c>
      <c r="S1093" s="8">
        <f t="shared" si="70"/>
        <v>42440.820277777777</v>
      </c>
      <c r="T1093" s="8">
        <f t="shared" si="71"/>
        <v>42470.778611111105</v>
      </c>
    </row>
    <row r="1094" spans="1:20" ht="68"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7">
        <f t="shared" si="69"/>
        <v>3</v>
      </c>
      <c r="Q1094" t="s">
        <v>8334</v>
      </c>
      <c r="R1094" t="s">
        <v>8335</v>
      </c>
      <c r="S1094" s="8">
        <f t="shared" si="70"/>
        <v>41250.025902777779</v>
      </c>
      <c r="T1094" s="8">
        <f t="shared" si="71"/>
        <v>41280.025902777779</v>
      </c>
    </row>
    <row r="1095" spans="1:20" ht="51"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7">
        <f t="shared" si="69"/>
        <v>10.5625</v>
      </c>
      <c r="Q1095" t="s">
        <v>8334</v>
      </c>
      <c r="R1095" t="s">
        <v>8335</v>
      </c>
      <c r="S1095" s="8">
        <f t="shared" si="70"/>
        <v>42396.973807870367</v>
      </c>
      <c r="T1095" s="8">
        <f t="shared" si="71"/>
        <v>42411.973807870367</v>
      </c>
    </row>
    <row r="1096" spans="1:20" ht="51"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7">
        <f t="shared" si="69"/>
        <v>122.00037037037038</v>
      </c>
      <c r="Q1096" t="s">
        <v>8334</v>
      </c>
      <c r="R1096" t="s">
        <v>8335</v>
      </c>
      <c r="S1096" s="8">
        <f t="shared" si="70"/>
        <v>40795.713344907403</v>
      </c>
      <c r="T1096" s="8">
        <f t="shared" si="71"/>
        <v>40825.713344907403</v>
      </c>
    </row>
    <row r="1097" spans="1:20" ht="51"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7">
        <f t="shared" si="69"/>
        <v>267.80851063829789</v>
      </c>
      <c r="Q1097" t="s">
        <v>8334</v>
      </c>
      <c r="R1097" t="s">
        <v>8335</v>
      </c>
      <c r="S1097" s="8">
        <f t="shared" si="70"/>
        <v>41486.537268518521</v>
      </c>
      <c r="T1097" s="8">
        <f t="shared" si="71"/>
        <v>41516.537268518521</v>
      </c>
    </row>
    <row r="1098" spans="1:20" ht="51"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7">
        <f t="shared" si="69"/>
        <v>74.206896551724142</v>
      </c>
      <c r="Q1098" t="s">
        <v>8334</v>
      </c>
      <c r="R1098" t="s">
        <v>8335</v>
      </c>
      <c r="S1098" s="8">
        <f t="shared" si="70"/>
        <v>41885.51798611111</v>
      </c>
      <c r="T1098" s="8">
        <f t="shared" si="71"/>
        <v>41916.145833333336</v>
      </c>
    </row>
    <row r="1099" spans="1:20" ht="51"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7">
        <f t="shared" si="69"/>
        <v>6.7142857142857144</v>
      </c>
      <c r="Q1099" t="s">
        <v>8334</v>
      </c>
      <c r="R1099" t="s">
        <v>8335</v>
      </c>
      <c r="S1099" s="8">
        <f t="shared" si="70"/>
        <v>41660.792557870373</v>
      </c>
      <c r="T1099" s="8">
        <f t="shared" si="71"/>
        <v>41700.792557870373</v>
      </c>
    </row>
    <row r="1100" spans="1:20" ht="34"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7">
        <f t="shared" si="69"/>
        <v>81.954545454545453</v>
      </c>
      <c r="Q1100" t="s">
        <v>8334</v>
      </c>
      <c r="R1100" t="s">
        <v>8335</v>
      </c>
      <c r="S1100" s="8">
        <f t="shared" si="70"/>
        <v>41712.762673611112</v>
      </c>
      <c r="T1100" s="8">
        <f t="shared" si="71"/>
        <v>41742.762673611112</v>
      </c>
    </row>
    <row r="1101" spans="1:20" ht="68"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7">
        <f t="shared" si="69"/>
        <v>25</v>
      </c>
      <c r="Q1101" t="s">
        <v>8334</v>
      </c>
      <c r="R1101" t="s">
        <v>8335</v>
      </c>
      <c r="S1101" s="8">
        <f t="shared" si="70"/>
        <v>42107.836435185185</v>
      </c>
      <c r="T1101" s="8">
        <f t="shared" si="71"/>
        <v>42137.836435185185</v>
      </c>
    </row>
    <row r="1102" spans="1:20" ht="51"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7">
        <f t="shared" si="69"/>
        <v>10</v>
      </c>
      <c r="Q1102" t="s">
        <v>8334</v>
      </c>
      <c r="R1102" t="s">
        <v>8335</v>
      </c>
      <c r="S1102" s="8">
        <f t="shared" si="70"/>
        <v>42384.110775462963</v>
      </c>
      <c r="T1102" s="8">
        <f t="shared" si="71"/>
        <v>42414.110775462963</v>
      </c>
    </row>
    <row r="1103" spans="1:20" ht="34"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7">
        <f t="shared" si="69"/>
        <v>6.833333333333333</v>
      </c>
      <c r="Q1103" t="s">
        <v>8334</v>
      </c>
      <c r="R1103" t="s">
        <v>8335</v>
      </c>
      <c r="S1103" s="8">
        <f t="shared" si="70"/>
        <v>42538.77243055556</v>
      </c>
      <c r="T1103" s="8">
        <f t="shared" si="71"/>
        <v>42565.758333333331</v>
      </c>
    </row>
    <row r="1104" spans="1:20" ht="68"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7">
        <f t="shared" si="69"/>
        <v>17.708333333333332</v>
      </c>
      <c r="Q1104" t="s">
        <v>8334</v>
      </c>
      <c r="R1104" t="s">
        <v>8335</v>
      </c>
      <c r="S1104" s="8">
        <f t="shared" si="70"/>
        <v>41577.045428240745</v>
      </c>
      <c r="T1104" s="8">
        <f t="shared" si="71"/>
        <v>41617.249305555553</v>
      </c>
    </row>
    <row r="1105" spans="1:20" ht="51"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7">
        <f t="shared" si="69"/>
        <v>16.2</v>
      </c>
      <c r="Q1105" t="s">
        <v>8334</v>
      </c>
      <c r="R1105" t="s">
        <v>8335</v>
      </c>
      <c r="S1105" s="8">
        <f t="shared" si="70"/>
        <v>42479.22210648148</v>
      </c>
      <c r="T1105" s="8">
        <f t="shared" si="71"/>
        <v>42539.22210648148</v>
      </c>
    </row>
    <row r="1106" spans="1:20" ht="51"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7">
        <f t="shared" si="69"/>
        <v>80.297297297297291</v>
      </c>
      <c r="Q1106" t="s">
        <v>8334</v>
      </c>
      <c r="R1106" t="s">
        <v>8335</v>
      </c>
      <c r="S1106" s="8">
        <f t="shared" si="70"/>
        <v>41771.40996527778</v>
      </c>
      <c r="T1106" s="8">
        <f t="shared" si="71"/>
        <v>41801.40996527778</v>
      </c>
    </row>
    <row r="1107" spans="1:20" ht="68"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7">
        <f t="shared" si="69"/>
        <v>71.55</v>
      </c>
      <c r="Q1107" t="s">
        <v>8334</v>
      </c>
      <c r="R1107" t="s">
        <v>8335</v>
      </c>
      <c r="S1107" s="8">
        <f t="shared" si="70"/>
        <v>41692.135729166665</v>
      </c>
      <c r="T1107" s="8">
        <f t="shared" si="71"/>
        <v>41722.0940625</v>
      </c>
    </row>
    <row r="1108" spans="1:20" ht="51"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7">
        <f t="shared" si="69"/>
        <v>23.571428571428573</v>
      </c>
      <c r="Q1108" t="s">
        <v>8334</v>
      </c>
      <c r="R1108" t="s">
        <v>8335</v>
      </c>
      <c r="S1108" s="8">
        <f t="shared" si="70"/>
        <v>40973.740451388891</v>
      </c>
      <c r="T1108" s="8">
        <f t="shared" si="71"/>
        <v>41003.698784722219</v>
      </c>
    </row>
    <row r="1109" spans="1:20" ht="68"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t="e">
        <f t="shared" si="69"/>
        <v>#DIV/0!</v>
      </c>
      <c r="Q1109" t="s">
        <v>8334</v>
      </c>
      <c r="R1109" t="s">
        <v>8335</v>
      </c>
      <c r="S1109" s="8">
        <f t="shared" si="70"/>
        <v>41813.861388888887</v>
      </c>
      <c r="T1109" s="8">
        <f t="shared" si="71"/>
        <v>41843.861388888887</v>
      </c>
    </row>
    <row r="1110" spans="1:20" ht="68"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7">
        <f t="shared" si="69"/>
        <v>34.88095238095238</v>
      </c>
      <c r="Q1110" t="s">
        <v>8334</v>
      </c>
      <c r="R1110" t="s">
        <v>8335</v>
      </c>
      <c r="S1110" s="8">
        <f t="shared" si="70"/>
        <v>40952.636979166666</v>
      </c>
      <c r="T1110" s="8">
        <f t="shared" si="71"/>
        <v>41012.595312500001</v>
      </c>
    </row>
    <row r="1111" spans="1:20" ht="68"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7">
        <f t="shared" si="69"/>
        <v>15</v>
      </c>
      <c r="Q1111" t="s">
        <v>8334</v>
      </c>
      <c r="R1111" t="s">
        <v>8335</v>
      </c>
      <c r="S1111" s="8">
        <f t="shared" si="70"/>
        <v>42662.752199074079</v>
      </c>
      <c r="T1111" s="8">
        <f t="shared" si="71"/>
        <v>42692.793865740736</v>
      </c>
    </row>
    <row r="1112" spans="1:20" ht="51"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7">
        <f t="shared" si="69"/>
        <v>23.181818181818183</v>
      </c>
      <c r="Q1112" t="s">
        <v>8334</v>
      </c>
      <c r="R1112" t="s">
        <v>8335</v>
      </c>
      <c r="S1112" s="8">
        <f t="shared" si="70"/>
        <v>41220.933124999996</v>
      </c>
      <c r="T1112" s="8">
        <f t="shared" si="71"/>
        <v>41250.933124999996</v>
      </c>
    </row>
    <row r="1113" spans="1:20" ht="51"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7">
        <f t="shared" si="69"/>
        <v>1</v>
      </c>
      <c r="Q1113" t="s">
        <v>8334</v>
      </c>
      <c r="R1113" t="s">
        <v>8335</v>
      </c>
      <c r="S1113" s="8">
        <f t="shared" si="70"/>
        <v>42347.203587962969</v>
      </c>
      <c r="T1113" s="8">
        <f t="shared" si="71"/>
        <v>42377.203587962969</v>
      </c>
    </row>
    <row r="1114" spans="1:20" ht="51"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7">
        <f t="shared" si="69"/>
        <v>100.23371794871794</v>
      </c>
      <c r="Q1114" t="s">
        <v>8334</v>
      </c>
      <c r="R1114" t="s">
        <v>8335</v>
      </c>
      <c r="S1114" s="8">
        <f t="shared" si="70"/>
        <v>41963.759386574078</v>
      </c>
      <c r="T1114" s="8">
        <f t="shared" si="71"/>
        <v>42023.354166666672</v>
      </c>
    </row>
    <row r="1115" spans="1:20" ht="51"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7">
        <f t="shared" si="69"/>
        <v>5</v>
      </c>
      <c r="Q1115" t="s">
        <v>8334</v>
      </c>
      <c r="R1115" t="s">
        <v>8335</v>
      </c>
      <c r="S1115" s="8">
        <f t="shared" si="70"/>
        <v>41835.977083333331</v>
      </c>
      <c r="T1115" s="8">
        <f t="shared" si="71"/>
        <v>41865.977083333331</v>
      </c>
    </row>
    <row r="1116" spans="1:20" ht="51"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7">
        <f t="shared" si="69"/>
        <v>3.3333333333333335</v>
      </c>
      <c r="Q1116" t="s">
        <v>8334</v>
      </c>
      <c r="R1116" t="s">
        <v>8335</v>
      </c>
      <c r="S1116" s="8">
        <f t="shared" si="70"/>
        <v>41526.345914351856</v>
      </c>
      <c r="T1116" s="8">
        <f t="shared" si="71"/>
        <v>41556.345914351856</v>
      </c>
    </row>
    <row r="1117" spans="1:20" ht="51"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7">
        <f t="shared" si="69"/>
        <v>13.25</v>
      </c>
      <c r="Q1117" t="s">
        <v>8334</v>
      </c>
      <c r="R1117" t="s">
        <v>8335</v>
      </c>
      <c r="S1117" s="8">
        <f t="shared" si="70"/>
        <v>42429.695543981477</v>
      </c>
      <c r="T1117" s="8">
        <f t="shared" si="71"/>
        <v>42459.653877314813</v>
      </c>
    </row>
    <row r="1118" spans="1:20" ht="51"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7">
        <f t="shared" si="69"/>
        <v>17.852</v>
      </c>
      <c r="Q1118" t="s">
        <v>8334</v>
      </c>
      <c r="R1118" t="s">
        <v>8335</v>
      </c>
      <c r="S1118" s="8">
        <f t="shared" si="70"/>
        <v>41009.847314814811</v>
      </c>
      <c r="T1118" s="8">
        <f t="shared" si="71"/>
        <v>41069.847314814811</v>
      </c>
    </row>
    <row r="1119" spans="1:20" ht="51"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7">
        <f t="shared" si="69"/>
        <v>10.375</v>
      </c>
      <c r="Q1119" t="s">
        <v>8334</v>
      </c>
      <c r="R1119" t="s">
        <v>8335</v>
      </c>
      <c r="S1119" s="8">
        <f t="shared" si="70"/>
        <v>42333.598530092597</v>
      </c>
      <c r="T1119" s="8">
        <f t="shared" si="71"/>
        <v>42363.598530092597</v>
      </c>
    </row>
    <row r="1120" spans="1:20" ht="51"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7">
        <f t="shared" si="69"/>
        <v>36.333333333333336</v>
      </c>
      <c r="Q1120" t="s">
        <v>8334</v>
      </c>
      <c r="R1120" t="s">
        <v>8335</v>
      </c>
      <c r="S1120" s="8">
        <f t="shared" si="70"/>
        <v>41704.16642361111</v>
      </c>
      <c r="T1120" s="8">
        <f t="shared" si="71"/>
        <v>41734.124756944446</v>
      </c>
    </row>
    <row r="1121" spans="1:20" ht="68"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7">
        <f t="shared" si="69"/>
        <v>5</v>
      </c>
      <c r="Q1121" t="s">
        <v>8334</v>
      </c>
      <c r="R1121" t="s">
        <v>8335</v>
      </c>
      <c r="S1121" s="8">
        <f t="shared" si="70"/>
        <v>41722.792407407411</v>
      </c>
      <c r="T1121" s="8">
        <f t="shared" si="71"/>
        <v>41735.792407407411</v>
      </c>
    </row>
    <row r="1122" spans="1:20" ht="51"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t="e">
        <f t="shared" si="69"/>
        <v>#DIV/0!</v>
      </c>
      <c r="Q1122" t="s">
        <v>8334</v>
      </c>
      <c r="R1122" t="s">
        <v>8335</v>
      </c>
      <c r="S1122" s="8">
        <f t="shared" si="70"/>
        <v>40799.872685185182</v>
      </c>
      <c r="T1122" s="8">
        <f t="shared" si="71"/>
        <v>40844.872685185182</v>
      </c>
    </row>
    <row r="1123" spans="1:20" ht="51"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7">
        <f t="shared" si="69"/>
        <v>5.8</v>
      </c>
      <c r="Q1123" t="s">
        <v>8334</v>
      </c>
      <c r="R1123" t="s">
        <v>8335</v>
      </c>
      <c r="S1123" s="8">
        <f t="shared" si="70"/>
        <v>42412.934212962966</v>
      </c>
      <c r="T1123" s="8">
        <f t="shared" si="71"/>
        <v>42442.892546296294</v>
      </c>
    </row>
    <row r="1124" spans="1:20" ht="68"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t="e">
        <f t="shared" si="69"/>
        <v>#DIV/0!</v>
      </c>
      <c r="Q1124" t="s">
        <v>8334</v>
      </c>
      <c r="R1124" t="s">
        <v>8335</v>
      </c>
      <c r="S1124" s="8">
        <f t="shared" si="70"/>
        <v>41410.703993055555</v>
      </c>
      <c r="T1124" s="8">
        <f t="shared" si="71"/>
        <v>41424.703993055555</v>
      </c>
    </row>
    <row r="1125" spans="1:20" ht="51"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7">
        <f t="shared" si="69"/>
        <v>3.6666666666666665</v>
      </c>
      <c r="Q1125" t="s">
        <v>8334</v>
      </c>
      <c r="R1125" t="s">
        <v>8335</v>
      </c>
      <c r="S1125" s="8">
        <f t="shared" si="70"/>
        <v>41718.5237037037</v>
      </c>
      <c r="T1125" s="8">
        <f t="shared" si="71"/>
        <v>41748.5237037037</v>
      </c>
    </row>
    <row r="1126" spans="1:20" ht="51"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7">
        <f t="shared" si="69"/>
        <v>60.714285714285715</v>
      </c>
      <c r="Q1126" t="s">
        <v>8334</v>
      </c>
      <c r="R1126" t="s">
        <v>8336</v>
      </c>
      <c r="S1126" s="8">
        <f t="shared" si="70"/>
        <v>42094.667256944449</v>
      </c>
      <c r="T1126" s="8">
        <f t="shared" si="71"/>
        <v>42124.667256944449</v>
      </c>
    </row>
    <row r="1127" spans="1:20" ht="68"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t="e">
        <f t="shared" si="69"/>
        <v>#DIV/0!</v>
      </c>
      <c r="Q1127" t="s">
        <v>8334</v>
      </c>
      <c r="R1127" t="s">
        <v>8336</v>
      </c>
      <c r="S1127" s="8">
        <f t="shared" si="70"/>
        <v>42212.624189814815</v>
      </c>
      <c r="T1127" s="8">
        <f t="shared" si="71"/>
        <v>42272.624189814815</v>
      </c>
    </row>
    <row r="1128" spans="1:20" ht="51"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7">
        <f t="shared" si="69"/>
        <v>5</v>
      </c>
      <c r="Q1128" t="s">
        <v>8334</v>
      </c>
      <c r="R1128" t="s">
        <v>8336</v>
      </c>
      <c r="S1128" s="8">
        <f t="shared" si="70"/>
        <v>42535.327476851846</v>
      </c>
      <c r="T1128" s="8">
        <f t="shared" si="71"/>
        <v>42565.327476851846</v>
      </c>
    </row>
    <row r="1129" spans="1:20" ht="68"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7">
        <f t="shared" si="69"/>
        <v>25.434782608695652</v>
      </c>
      <c r="Q1129" t="s">
        <v>8334</v>
      </c>
      <c r="R1129" t="s">
        <v>8336</v>
      </c>
      <c r="S1129" s="8">
        <f t="shared" si="70"/>
        <v>41926.854166666664</v>
      </c>
      <c r="T1129" s="8">
        <f t="shared" si="71"/>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7">
        <f t="shared" si="69"/>
        <v>1</v>
      </c>
      <c r="Q1130" t="s">
        <v>8334</v>
      </c>
      <c r="R1130" t="s">
        <v>8336</v>
      </c>
      <c r="S1130" s="8">
        <f t="shared" si="70"/>
        <v>41828.649502314816</v>
      </c>
      <c r="T1130" s="8">
        <f t="shared" si="71"/>
        <v>41858.649502314816</v>
      </c>
    </row>
    <row r="1131" spans="1:20" ht="51"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7">
        <f t="shared" si="69"/>
        <v>10.5</v>
      </c>
      <c r="Q1131" t="s">
        <v>8334</v>
      </c>
      <c r="R1131" t="s">
        <v>8336</v>
      </c>
      <c r="S1131" s="8">
        <f t="shared" si="70"/>
        <v>42496.264965277776</v>
      </c>
      <c r="T1131" s="8">
        <f t="shared" si="71"/>
        <v>42526.264965277776</v>
      </c>
    </row>
    <row r="1132" spans="1:20" ht="51"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7">
        <f t="shared" si="69"/>
        <v>3.6666666666666665</v>
      </c>
      <c r="Q1132" t="s">
        <v>8334</v>
      </c>
      <c r="R1132" t="s">
        <v>8336</v>
      </c>
      <c r="S1132" s="8">
        <f t="shared" si="70"/>
        <v>41908.996527777781</v>
      </c>
      <c r="T1132" s="8">
        <f t="shared" si="71"/>
        <v>41969.038194444445</v>
      </c>
    </row>
    <row r="1133" spans="1:20" ht="68"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t="e">
        <f t="shared" si="69"/>
        <v>#DIV/0!</v>
      </c>
      <c r="Q1133" t="s">
        <v>8334</v>
      </c>
      <c r="R1133" t="s">
        <v>8336</v>
      </c>
      <c r="S1133" s="8">
        <f t="shared" si="70"/>
        <v>42332.908194444448</v>
      </c>
      <c r="T1133" s="8">
        <f t="shared" si="71"/>
        <v>42362.908194444448</v>
      </c>
    </row>
    <row r="1134" spans="1:20" ht="51"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7">
        <f t="shared" si="69"/>
        <v>110.61538461538461</v>
      </c>
      <c r="Q1134" t="s">
        <v>8334</v>
      </c>
      <c r="R1134" t="s">
        <v>8336</v>
      </c>
      <c r="S1134" s="8">
        <f t="shared" si="70"/>
        <v>42706.115405092598</v>
      </c>
      <c r="T1134" s="8">
        <f t="shared" si="71"/>
        <v>42736.115405092598</v>
      </c>
    </row>
    <row r="1135" spans="1:20" ht="51"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7">
        <f t="shared" si="69"/>
        <v>20</v>
      </c>
      <c r="Q1135" t="s">
        <v>8334</v>
      </c>
      <c r="R1135" t="s">
        <v>8336</v>
      </c>
      <c r="S1135" s="8">
        <f t="shared" si="70"/>
        <v>41821.407187500001</v>
      </c>
      <c r="T1135" s="8">
        <f t="shared" si="71"/>
        <v>41851.407187500001</v>
      </c>
    </row>
    <row r="1136" spans="1:20" ht="51"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7">
        <f t="shared" si="69"/>
        <v>1</v>
      </c>
      <c r="Q1136" t="s">
        <v>8334</v>
      </c>
      <c r="R1136" t="s">
        <v>8336</v>
      </c>
      <c r="S1136" s="8">
        <f t="shared" si="70"/>
        <v>41958.285046296296</v>
      </c>
      <c r="T1136" s="8">
        <f t="shared" si="71"/>
        <v>41972.189583333333</v>
      </c>
    </row>
    <row r="1137" spans="1:20" ht="68"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7">
        <f t="shared" si="69"/>
        <v>50</v>
      </c>
      <c r="Q1137" t="s">
        <v>8334</v>
      </c>
      <c r="R1137" t="s">
        <v>8336</v>
      </c>
      <c r="S1137" s="8">
        <f t="shared" si="70"/>
        <v>42558.989513888882</v>
      </c>
      <c r="T1137" s="8">
        <f t="shared" si="71"/>
        <v>42588.989513888882</v>
      </c>
    </row>
    <row r="1138" spans="1:20" ht="51"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7">
        <f t="shared" si="69"/>
        <v>45</v>
      </c>
      <c r="Q1138" t="s">
        <v>8334</v>
      </c>
      <c r="R1138" t="s">
        <v>8336</v>
      </c>
      <c r="S1138" s="8">
        <f t="shared" si="70"/>
        <v>42327.671631944439</v>
      </c>
      <c r="T1138" s="8">
        <f t="shared" si="71"/>
        <v>42357.671631944439</v>
      </c>
    </row>
    <row r="1139" spans="1:20" ht="51"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7">
        <f t="shared" si="69"/>
        <v>253.2051282051282</v>
      </c>
      <c r="Q1139" t="s">
        <v>8334</v>
      </c>
      <c r="R1139" t="s">
        <v>8336</v>
      </c>
      <c r="S1139" s="8">
        <f t="shared" si="70"/>
        <v>42453.819687499999</v>
      </c>
      <c r="T1139" s="8">
        <f t="shared" si="71"/>
        <v>42483.819687499999</v>
      </c>
    </row>
    <row r="1140" spans="1:20" ht="51"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7">
        <f t="shared" si="69"/>
        <v>31.25</v>
      </c>
      <c r="Q1140" t="s">
        <v>8334</v>
      </c>
      <c r="R1140" t="s">
        <v>8336</v>
      </c>
      <c r="S1140" s="8">
        <f t="shared" si="70"/>
        <v>42736.9066087963</v>
      </c>
      <c r="T1140" s="8">
        <f t="shared" si="71"/>
        <v>42756.9066087963</v>
      </c>
    </row>
    <row r="1141" spans="1:20" ht="68"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7">
        <f t="shared" si="69"/>
        <v>5</v>
      </c>
      <c r="Q1141" t="s">
        <v>8334</v>
      </c>
      <c r="R1141" t="s">
        <v>8336</v>
      </c>
      <c r="S1141" s="8">
        <f t="shared" si="70"/>
        <v>41975.347523148142</v>
      </c>
      <c r="T1141" s="8">
        <f t="shared" si="71"/>
        <v>42005.347523148142</v>
      </c>
    </row>
    <row r="1142" spans="1:20" ht="51"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t="e">
        <f t="shared" si="69"/>
        <v>#DIV/0!</v>
      </c>
      <c r="Q1142" t="s">
        <v>8334</v>
      </c>
      <c r="R1142" t="s">
        <v>8336</v>
      </c>
      <c r="S1142" s="8">
        <f t="shared" si="70"/>
        <v>42192.462048611109</v>
      </c>
      <c r="T1142" s="8">
        <f t="shared" si="71"/>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t="e">
        <f t="shared" si="69"/>
        <v>#DIV/0!</v>
      </c>
      <c r="Q1143" t="s">
        <v>8334</v>
      </c>
      <c r="R1143" t="s">
        <v>8336</v>
      </c>
      <c r="S1143" s="8">
        <f t="shared" si="70"/>
        <v>42164.699652777781</v>
      </c>
      <c r="T1143" s="8">
        <f t="shared" si="71"/>
        <v>42194.699652777781</v>
      </c>
    </row>
    <row r="1144" spans="1:20" ht="51"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t="e">
        <f t="shared" si="69"/>
        <v>#DIV/0!</v>
      </c>
      <c r="Q1144" t="s">
        <v>8334</v>
      </c>
      <c r="R1144" t="s">
        <v>8336</v>
      </c>
      <c r="S1144" s="8">
        <f t="shared" si="70"/>
        <v>42022.006099537044</v>
      </c>
      <c r="T1144" s="8">
        <f t="shared" si="71"/>
        <v>42052.006099537044</v>
      </c>
    </row>
    <row r="1145" spans="1:20" ht="51"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7">
        <f t="shared" si="69"/>
        <v>23.25</v>
      </c>
      <c r="Q1145" t="s">
        <v>8334</v>
      </c>
      <c r="R1145" t="s">
        <v>8336</v>
      </c>
      <c r="S1145" s="8">
        <f t="shared" si="70"/>
        <v>42325.19358796296</v>
      </c>
      <c r="T1145" s="8">
        <f t="shared" si="71"/>
        <v>42355.19358796296</v>
      </c>
    </row>
    <row r="1146" spans="1:20" ht="51"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t="e">
        <f t="shared" si="69"/>
        <v>#DIV/0!</v>
      </c>
      <c r="Q1146" t="s">
        <v>8337</v>
      </c>
      <c r="R1146" t="s">
        <v>8338</v>
      </c>
      <c r="S1146" s="8">
        <f t="shared" si="70"/>
        <v>42093.181944444441</v>
      </c>
      <c r="T1146" s="8">
        <f t="shared" si="71"/>
        <v>42123.181944444441</v>
      </c>
    </row>
    <row r="1147" spans="1:20" ht="51"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7">
        <f t="shared" si="69"/>
        <v>100</v>
      </c>
      <c r="Q1147" t="s">
        <v>8337</v>
      </c>
      <c r="R1147" t="s">
        <v>8338</v>
      </c>
      <c r="S1147" s="8">
        <f t="shared" si="70"/>
        <v>41854.747592592597</v>
      </c>
      <c r="T1147" s="8">
        <f t="shared" si="71"/>
        <v>41914.747592592597</v>
      </c>
    </row>
    <row r="1148" spans="1:20" ht="51"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7">
        <f t="shared" si="69"/>
        <v>44.166666666666664</v>
      </c>
      <c r="Q1148" t="s">
        <v>8337</v>
      </c>
      <c r="R1148" t="s">
        <v>8338</v>
      </c>
      <c r="S1148" s="8">
        <f t="shared" si="70"/>
        <v>41723.9533912037</v>
      </c>
      <c r="T1148" s="8">
        <f t="shared" si="71"/>
        <v>41761.9533912037</v>
      </c>
    </row>
    <row r="1149" spans="1:20" ht="51"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t="e">
        <f t="shared" si="69"/>
        <v>#DIV/0!</v>
      </c>
      <c r="Q1149" t="s">
        <v>8337</v>
      </c>
      <c r="R1149" t="s">
        <v>8338</v>
      </c>
      <c r="S1149" s="8">
        <f t="shared" si="70"/>
        <v>41871.972025462965</v>
      </c>
      <c r="T1149" s="8">
        <f t="shared" si="71"/>
        <v>41931.972025462965</v>
      </c>
    </row>
    <row r="1150" spans="1:20" ht="34"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7">
        <f t="shared" si="69"/>
        <v>24.333333333333332</v>
      </c>
      <c r="Q1150" t="s">
        <v>8337</v>
      </c>
      <c r="R1150" t="s">
        <v>8338</v>
      </c>
      <c r="S1150" s="8">
        <f t="shared" si="70"/>
        <v>42675.171076388884</v>
      </c>
      <c r="T1150" s="8">
        <f t="shared" si="71"/>
        <v>42705.212743055556</v>
      </c>
    </row>
    <row r="1151" spans="1:20" ht="34"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7">
        <f t="shared" si="69"/>
        <v>37.5</v>
      </c>
      <c r="Q1151" t="s">
        <v>8337</v>
      </c>
      <c r="R1151" t="s">
        <v>8338</v>
      </c>
      <c r="S1151" s="8">
        <f t="shared" si="70"/>
        <v>42507.71025462963</v>
      </c>
      <c r="T1151" s="8">
        <f t="shared" si="71"/>
        <v>42537.71025462963</v>
      </c>
    </row>
    <row r="1152" spans="1:20" ht="34"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7">
        <f t="shared" si="69"/>
        <v>42</v>
      </c>
      <c r="Q1152" t="s">
        <v>8337</v>
      </c>
      <c r="R1152" t="s">
        <v>8338</v>
      </c>
      <c r="S1152" s="8">
        <f t="shared" si="70"/>
        <v>42317.954571759255</v>
      </c>
      <c r="T1152" s="8">
        <f t="shared" si="71"/>
        <v>42377.954571759255</v>
      </c>
    </row>
    <row r="1153" spans="1:20" ht="68"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t="e">
        <f t="shared" si="69"/>
        <v>#DIV/0!</v>
      </c>
      <c r="Q1153" t="s">
        <v>8337</v>
      </c>
      <c r="R1153" t="s">
        <v>8338</v>
      </c>
      <c r="S1153" s="8">
        <f t="shared" si="70"/>
        <v>42224.102581018517</v>
      </c>
      <c r="T1153" s="8">
        <f t="shared" si="71"/>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7">
        <f t="shared" si="69"/>
        <v>60.733333333333334</v>
      </c>
      <c r="Q1154" t="s">
        <v>8337</v>
      </c>
      <c r="R1154" t="s">
        <v>8338</v>
      </c>
      <c r="S1154" s="8">
        <f t="shared" si="70"/>
        <v>42109.709629629629</v>
      </c>
      <c r="T1154" s="8">
        <f t="shared" si="71"/>
        <v>42139.709629629629</v>
      </c>
    </row>
    <row r="1155" spans="1:20" ht="34"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7">
        <f t="shared" ref="P1155:P1218" si="73">E1155/L1155</f>
        <v>50</v>
      </c>
      <c r="Q1155" t="s">
        <v>8337</v>
      </c>
      <c r="R1155" t="s">
        <v>8338</v>
      </c>
      <c r="S1155" s="8">
        <f t="shared" ref="S1155:S1218" si="74">(((J1155/60)/60)/24)+DATE(1970,1,1)</f>
        <v>42143.714178240742</v>
      </c>
      <c r="T1155" s="8">
        <f t="shared" ref="T1155:T1218" si="75">(((I1155/60)/60)/24)+DATE(1970,1,1)</f>
        <v>42173.714178240742</v>
      </c>
    </row>
    <row r="1156" spans="1:20" ht="51"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7">
        <f t="shared" si="73"/>
        <v>108.33333333333333</v>
      </c>
      <c r="Q1156" t="s">
        <v>8337</v>
      </c>
      <c r="R1156" t="s">
        <v>8338</v>
      </c>
      <c r="S1156" s="8">
        <f t="shared" si="74"/>
        <v>42223.108865740738</v>
      </c>
      <c r="T1156" s="8">
        <f t="shared" si="75"/>
        <v>42253.108865740738</v>
      </c>
    </row>
    <row r="1157" spans="1:20" ht="51"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7">
        <f t="shared" si="73"/>
        <v>23.5</v>
      </c>
      <c r="Q1157" t="s">
        <v>8337</v>
      </c>
      <c r="R1157" t="s">
        <v>8338</v>
      </c>
      <c r="S1157" s="8">
        <f t="shared" si="74"/>
        <v>41835.763981481483</v>
      </c>
      <c r="T1157" s="8">
        <f t="shared" si="75"/>
        <v>41865.763981481483</v>
      </c>
    </row>
    <row r="1158" spans="1:20" ht="51"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t="e">
        <f t="shared" si="73"/>
        <v>#DIV/0!</v>
      </c>
      <c r="Q1158" t="s">
        <v>8337</v>
      </c>
      <c r="R1158" t="s">
        <v>8338</v>
      </c>
      <c r="S1158" s="8">
        <f t="shared" si="74"/>
        <v>42029.07131944444</v>
      </c>
      <c r="T1158" s="8">
        <f t="shared" si="75"/>
        <v>42059.07131944444</v>
      </c>
    </row>
    <row r="1159" spans="1:20" ht="51"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7">
        <f t="shared" si="73"/>
        <v>50.333333333333336</v>
      </c>
      <c r="Q1159" t="s">
        <v>8337</v>
      </c>
      <c r="R1159" t="s">
        <v>8338</v>
      </c>
      <c r="S1159" s="8">
        <f t="shared" si="74"/>
        <v>41918.628240740742</v>
      </c>
      <c r="T1159" s="8">
        <f t="shared" si="75"/>
        <v>41978.669907407413</v>
      </c>
    </row>
    <row r="1160" spans="1:20" ht="51"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7">
        <f t="shared" si="73"/>
        <v>11.666666666666666</v>
      </c>
      <c r="Q1160" t="s">
        <v>8337</v>
      </c>
      <c r="R1160" t="s">
        <v>8338</v>
      </c>
      <c r="S1160" s="8">
        <f t="shared" si="74"/>
        <v>41952.09175925926</v>
      </c>
      <c r="T1160" s="8">
        <f t="shared" si="75"/>
        <v>41982.09175925926</v>
      </c>
    </row>
    <row r="1161" spans="1:20" ht="51"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t="e">
        <f t="shared" si="73"/>
        <v>#DIV/0!</v>
      </c>
      <c r="Q1161" t="s">
        <v>8337</v>
      </c>
      <c r="R1161" t="s">
        <v>8338</v>
      </c>
      <c r="S1161" s="8">
        <f t="shared" si="74"/>
        <v>42154.726446759261</v>
      </c>
      <c r="T1161" s="8">
        <f t="shared" si="75"/>
        <v>42185.65625</v>
      </c>
    </row>
    <row r="1162" spans="1:20" ht="51"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7">
        <f t="shared" si="73"/>
        <v>60.789473684210527</v>
      </c>
      <c r="Q1162" t="s">
        <v>8337</v>
      </c>
      <c r="R1162" t="s">
        <v>8338</v>
      </c>
      <c r="S1162" s="8">
        <f t="shared" si="74"/>
        <v>42061.154930555553</v>
      </c>
      <c r="T1162" s="8">
        <f t="shared" si="75"/>
        <v>42091.113263888896</v>
      </c>
    </row>
    <row r="1163" spans="1:20" ht="51"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t="e">
        <f t="shared" si="73"/>
        <v>#DIV/0!</v>
      </c>
      <c r="Q1163" t="s">
        <v>8337</v>
      </c>
      <c r="R1163" t="s">
        <v>8338</v>
      </c>
      <c r="S1163" s="8">
        <f t="shared" si="74"/>
        <v>42122.629502314812</v>
      </c>
      <c r="T1163" s="8">
        <f t="shared" si="75"/>
        <v>42143.629502314812</v>
      </c>
    </row>
    <row r="1164" spans="1:20" ht="68"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7">
        <f t="shared" si="73"/>
        <v>17.5</v>
      </c>
      <c r="Q1164" t="s">
        <v>8337</v>
      </c>
      <c r="R1164" t="s">
        <v>8338</v>
      </c>
      <c r="S1164" s="8">
        <f t="shared" si="74"/>
        <v>41876.683611111112</v>
      </c>
      <c r="T1164" s="8">
        <f t="shared" si="75"/>
        <v>41907.683611111112</v>
      </c>
    </row>
    <row r="1165" spans="1:20" ht="51"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t="e">
        <f t="shared" si="73"/>
        <v>#DIV/0!</v>
      </c>
      <c r="Q1165" t="s">
        <v>8337</v>
      </c>
      <c r="R1165" t="s">
        <v>8338</v>
      </c>
      <c r="S1165" s="8">
        <f t="shared" si="74"/>
        <v>41830.723611111112</v>
      </c>
      <c r="T1165" s="8">
        <f t="shared" si="75"/>
        <v>41860.723611111112</v>
      </c>
    </row>
    <row r="1166" spans="1:20" ht="68"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t="e">
        <f t="shared" si="73"/>
        <v>#DIV/0!</v>
      </c>
      <c r="Q1166" t="s">
        <v>8337</v>
      </c>
      <c r="R1166" t="s">
        <v>8338</v>
      </c>
      <c r="S1166" s="8">
        <f t="shared" si="74"/>
        <v>42509.724328703705</v>
      </c>
      <c r="T1166" s="8">
        <f t="shared" si="75"/>
        <v>42539.724328703705</v>
      </c>
    </row>
    <row r="1167" spans="1:20" ht="68"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7">
        <f t="shared" si="73"/>
        <v>82.82</v>
      </c>
      <c r="Q1167" t="s">
        <v>8337</v>
      </c>
      <c r="R1167" t="s">
        <v>8338</v>
      </c>
      <c r="S1167" s="8">
        <f t="shared" si="74"/>
        <v>41792.214467592588</v>
      </c>
      <c r="T1167" s="8">
        <f t="shared" si="75"/>
        <v>41826.214467592588</v>
      </c>
    </row>
    <row r="1168" spans="1:20" ht="51"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7">
        <f t="shared" si="73"/>
        <v>358.875</v>
      </c>
      <c r="Q1168" t="s">
        <v>8337</v>
      </c>
      <c r="R1168" t="s">
        <v>8338</v>
      </c>
      <c r="S1168" s="8">
        <f t="shared" si="74"/>
        <v>42150.485439814816</v>
      </c>
      <c r="T1168" s="8">
        <f t="shared" si="75"/>
        <v>42181.166666666672</v>
      </c>
    </row>
    <row r="1169" spans="1:20" ht="51"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7">
        <f t="shared" si="73"/>
        <v>61.1875</v>
      </c>
      <c r="Q1169" t="s">
        <v>8337</v>
      </c>
      <c r="R1169" t="s">
        <v>8338</v>
      </c>
      <c r="S1169" s="8">
        <f t="shared" si="74"/>
        <v>41863.734895833331</v>
      </c>
      <c r="T1169" s="8">
        <f t="shared" si="75"/>
        <v>41894.734895833331</v>
      </c>
    </row>
    <row r="1170" spans="1:20" ht="51"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7">
        <f t="shared" si="73"/>
        <v>340</v>
      </c>
      <c r="Q1170" t="s">
        <v>8337</v>
      </c>
      <c r="R1170" t="s">
        <v>8338</v>
      </c>
      <c r="S1170" s="8">
        <f t="shared" si="74"/>
        <v>42605.053993055553</v>
      </c>
      <c r="T1170" s="8">
        <f t="shared" si="75"/>
        <v>42635.053993055553</v>
      </c>
    </row>
    <row r="1171" spans="1:20" ht="51"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7">
        <f t="shared" si="73"/>
        <v>5.666666666666667</v>
      </c>
      <c r="Q1171" t="s">
        <v>8337</v>
      </c>
      <c r="R1171" t="s">
        <v>8338</v>
      </c>
      <c r="S1171" s="8">
        <f t="shared" si="74"/>
        <v>42027.353738425925</v>
      </c>
      <c r="T1171" s="8">
        <f t="shared" si="75"/>
        <v>42057.353738425925</v>
      </c>
    </row>
    <row r="1172" spans="1:20" ht="51"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7">
        <f t="shared" si="73"/>
        <v>50</v>
      </c>
      <c r="Q1172" t="s">
        <v>8337</v>
      </c>
      <c r="R1172" t="s">
        <v>8338</v>
      </c>
      <c r="S1172" s="8">
        <f t="shared" si="74"/>
        <v>42124.893182870372</v>
      </c>
      <c r="T1172" s="8">
        <f t="shared" si="75"/>
        <v>42154.893182870372</v>
      </c>
    </row>
    <row r="1173" spans="1:20" ht="51"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7">
        <f t="shared" si="73"/>
        <v>25</v>
      </c>
      <c r="Q1173" t="s">
        <v>8337</v>
      </c>
      <c r="R1173" t="s">
        <v>8338</v>
      </c>
      <c r="S1173" s="8">
        <f t="shared" si="74"/>
        <v>41938.804710648146</v>
      </c>
      <c r="T1173" s="8">
        <f t="shared" si="75"/>
        <v>41956.846377314811</v>
      </c>
    </row>
    <row r="1174" spans="1:20" ht="34"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t="e">
        <f t="shared" si="73"/>
        <v>#DIV/0!</v>
      </c>
      <c r="Q1174" t="s">
        <v>8337</v>
      </c>
      <c r="R1174" t="s">
        <v>8338</v>
      </c>
      <c r="S1174" s="8">
        <f t="shared" si="74"/>
        <v>41841.682314814818</v>
      </c>
      <c r="T1174" s="8">
        <f t="shared" si="75"/>
        <v>41871.682314814818</v>
      </c>
    </row>
    <row r="1175" spans="1:20" ht="51"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7">
        <f t="shared" si="73"/>
        <v>30</v>
      </c>
      <c r="Q1175" t="s">
        <v>8337</v>
      </c>
      <c r="R1175" t="s">
        <v>8338</v>
      </c>
      <c r="S1175" s="8">
        <f t="shared" si="74"/>
        <v>42184.185844907406</v>
      </c>
      <c r="T1175" s="8">
        <f t="shared" si="75"/>
        <v>42219.185844907406</v>
      </c>
    </row>
    <row r="1176" spans="1:20" ht="51"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7">
        <f t="shared" si="73"/>
        <v>46.631578947368418</v>
      </c>
      <c r="Q1176" t="s">
        <v>8337</v>
      </c>
      <c r="R1176" t="s">
        <v>8338</v>
      </c>
      <c r="S1176" s="8">
        <f t="shared" si="74"/>
        <v>42468.84174768519</v>
      </c>
      <c r="T1176" s="8">
        <f t="shared" si="75"/>
        <v>42498.84174768519</v>
      </c>
    </row>
    <row r="1177" spans="1:20" ht="51"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7">
        <f t="shared" si="73"/>
        <v>65</v>
      </c>
      <c r="Q1177" t="s">
        <v>8337</v>
      </c>
      <c r="R1177" t="s">
        <v>8338</v>
      </c>
      <c r="S1177" s="8">
        <f t="shared" si="74"/>
        <v>42170.728460648148</v>
      </c>
      <c r="T1177" s="8">
        <f t="shared" si="75"/>
        <v>42200.728460648148</v>
      </c>
    </row>
    <row r="1178" spans="1:20" ht="68"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7">
        <f t="shared" si="73"/>
        <v>10</v>
      </c>
      <c r="Q1178" t="s">
        <v>8337</v>
      </c>
      <c r="R1178" t="s">
        <v>8338</v>
      </c>
      <c r="S1178" s="8">
        <f t="shared" si="74"/>
        <v>42746.019652777773</v>
      </c>
      <c r="T1178" s="8">
        <f t="shared" si="75"/>
        <v>42800.541666666672</v>
      </c>
    </row>
    <row r="1179" spans="1:20" ht="51"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t="e">
        <f t="shared" si="73"/>
        <v>#DIV/0!</v>
      </c>
      <c r="Q1179" t="s">
        <v>8337</v>
      </c>
      <c r="R1179" t="s">
        <v>8338</v>
      </c>
      <c r="S1179" s="8">
        <f t="shared" si="74"/>
        <v>41897.660833333335</v>
      </c>
      <c r="T1179" s="8">
        <f t="shared" si="75"/>
        <v>41927.660833333335</v>
      </c>
    </row>
    <row r="1180" spans="1:20" ht="51"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7">
        <f t="shared" si="73"/>
        <v>5</v>
      </c>
      <c r="Q1180" t="s">
        <v>8337</v>
      </c>
      <c r="R1180" t="s">
        <v>8338</v>
      </c>
      <c r="S1180" s="8">
        <f t="shared" si="74"/>
        <v>41837.905694444446</v>
      </c>
      <c r="T1180" s="8">
        <f t="shared" si="75"/>
        <v>41867.905694444446</v>
      </c>
    </row>
    <row r="1181" spans="1:20" ht="51"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7">
        <f t="shared" si="73"/>
        <v>640</v>
      </c>
      <c r="Q1181" t="s">
        <v>8337</v>
      </c>
      <c r="R1181" t="s">
        <v>8338</v>
      </c>
      <c r="S1181" s="8">
        <f t="shared" si="74"/>
        <v>42275.720219907409</v>
      </c>
      <c r="T1181" s="8">
        <f t="shared" si="75"/>
        <v>42305.720219907409</v>
      </c>
    </row>
    <row r="1182" spans="1:20" ht="51"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7">
        <f t="shared" si="73"/>
        <v>69.117647058823536</v>
      </c>
      <c r="Q1182" t="s">
        <v>8337</v>
      </c>
      <c r="R1182" t="s">
        <v>8338</v>
      </c>
      <c r="S1182" s="8">
        <f t="shared" si="74"/>
        <v>41781.806875000002</v>
      </c>
      <c r="T1182" s="8">
        <f t="shared" si="75"/>
        <v>41818.806875000002</v>
      </c>
    </row>
    <row r="1183" spans="1:20" ht="34"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7">
        <f t="shared" si="73"/>
        <v>1.3333333333333333</v>
      </c>
      <c r="Q1183" t="s">
        <v>8337</v>
      </c>
      <c r="R1183" t="s">
        <v>8338</v>
      </c>
      <c r="S1183" s="8">
        <f t="shared" si="74"/>
        <v>42034.339363425926</v>
      </c>
      <c r="T1183" s="8">
        <f t="shared" si="75"/>
        <v>42064.339363425926</v>
      </c>
    </row>
    <row r="1184" spans="1:20" ht="68"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7">
        <f t="shared" si="73"/>
        <v>10.5</v>
      </c>
      <c r="Q1184" t="s">
        <v>8337</v>
      </c>
      <c r="R1184" t="s">
        <v>8338</v>
      </c>
      <c r="S1184" s="8">
        <f t="shared" si="74"/>
        <v>42728.827407407407</v>
      </c>
      <c r="T1184" s="8">
        <f t="shared" si="75"/>
        <v>42747.695833333331</v>
      </c>
    </row>
    <row r="1185" spans="1:20" ht="51"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7">
        <f t="shared" si="73"/>
        <v>33.333333333333336</v>
      </c>
      <c r="Q1185" t="s">
        <v>8337</v>
      </c>
      <c r="R1185" t="s">
        <v>8338</v>
      </c>
      <c r="S1185" s="8">
        <f t="shared" si="74"/>
        <v>42656.86137731481</v>
      </c>
      <c r="T1185" s="8">
        <f t="shared" si="75"/>
        <v>42676.165972222225</v>
      </c>
    </row>
    <row r="1186" spans="1:20" ht="51"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7">
        <f t="shared" si="73"/>
        <v>61.562666666666665</v>
      </c>
      <c r="Q1186" t="s">
        <v>8339</v>
      </c>
      <c r="R1186" t="s">
        <v>8340</v>
      </c>
      <c r="S1186" s="8">
        <f t="shared" si="74"/>
        <v>42741.599664351852</v>
      </c>
      <c r="T1186" s="8">
        <f t="shared" si="75"/>
        <v>42772.599664351852</v>
      </c>
    </row>
    <row r="1187" spans="1:20" ht="68"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8339</v>
      </c>
      <c r="R1187" t="s">
        <v>8340</v>
      </c>
      <c r="S1187" s="8">
        <f t="shared" si="74"/>
        <v>42130.865150462967</v>
      </c>
      <c r="T1187" s="8">
        <f t="shared" si="75"/>
        <v>42163.166666666672</v>
      </c>
    </row>
    <row r="1188" spans="1:20" ht="51"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8339</v>
      </c>
      <c r="R1188" t="s">
        <v>8340</v>
      </c>
      <c r="S1188" s="8">
        <f t="shared" si="74"/>
        <v>42123.86336805555</v>
      </c>
      <c r="T1188" s="8">
        <f t="shared" si="75"/>
        <v>42156.945833333331</v>
      </c>
    </row>
    <row r="1189" spans="1:20" ht="51"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7">
        <f t="shared" si="73"/>
        <v>130.15714285714284</v>
      </c>
      <c r="Q1189" t="s">
        <v>8339</v>
      </c>
      <c r="R1189" t="s">
        <v>8340</v>
      </c>
      <c r="S1189" s="8">
        <f t="shared" si="74"/>
        <v>42109.894942129627</v>
      </c>
      <c r="T1189" s="8">
        <f t="shared" si="75"/>
        <v>42141.75</v>
      </c>
    </row>
    <row r="1190" spans="1:20" ht="51"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7">
        <f t="shared" si="73"/>
        <v>37.776470588235291</v>
      </c>
      <c r="Q1190" t="s">
        <v>8339</v>
      </c>
      <c r="R1190" t="s">
        <v>8340</v>
      </c>
      <c r="S1190" s="8">
        <f t="shared" si="74"/>
        <v>42711.700694444444</v>
      </c>
      <c r="T1190" s="8">
        <f t="shared" si="75"/>
        <v>42732.700694444444</v>
      </c>
    </row>
    <row r="1191" spans="1:20" ht="51"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8339</v>
      </c>
      <c r="R1191" t="s">
        <v>8340</v>
      </c>
      <c r="S1191" s="8">
        <f t="shared" si="74"/>
        <v>42529.979108796295</v>
      </c>
      <c r="T1191" s="8">
        <f t="shared" si="75"/>
        <v>42550.979108796295</v>
      </c>
    </row>
    <row r="1192" spans="1:20" ht="51"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8339</v>
      </c>
      <c r="R1192" t="s">
        <v>8340</v>
      </c>
      <c r="S1192" s="8">
        <f t="shared" si="74"/>
        <v>41852.665798611109</v>
      </c>
      <c r="T1192" s="8">
        <f t="shared" si="75"/>
        <v>41882.665798611109</v>
      </c>
    </row>
    <row r="1193" spans="1:20" ht="68"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8339</v>
      </c>
      <c r="R1193" t="s">
        <v>8340</v>
      </c>
      <c r="S1193" s="8">
        <f t="shared" si="74"/>
        <v>42419.603703703702</v>
      </c>
      <c r="T1193" s="8">
        <f t="shared" si="75"/>
        <v>42449.562037037031</v>
      </c>
    </row>
    <row r="1194" spans="1:20" ht="34"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7">
        <f t="shared" si="73"/>
        <v>19.333333333333332</v>
      </c>
      <c r="Q1194" t="s">
        <v>8339</v>
      </c>
      <c r="R1194" t="s">
        <v>8340</v>
      </c>
      <c r="S1194" s="8">
        <f t="shared" si="74"/>
        <v>42747.506689814814</v>
      </c>
      <c r="T1194" s="8">
        <f t="shared" si="75"/>
        <v>42777.506689814814</v>
      </c>
    </row>
    <row r="1195" spans="1:20" ht="68"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8339</v>
      </c>
      <c r="R1195" t="s">
        <v>8340</v>
      </c>
      <c r="S1195" s="8">
        <f t="shared" si="74"/>
        <v>42409.776076388895</v>
      </c>
      <c r="T1195" s="8">
        <f t="shared" si="75"/>
        <v>42469.734409722223</v>
      </c>
    </row>
    <row r="1196" spans="1:20" ht="51"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7">
        <f t="shared" si="73"/>
        <v>56.414565826330531</v>
      </c>
      <c r="Q1196" t="s">
        <v>8339</v>
      </c>
      <c r="R1196" t="s">
        <v>8340</v>
      </c>
      <c r="S1196" s="8">
        <f t="shared" si="74"/>
        <v>42072.488182870366</v>
      </c>
      <c r="T1196" s="8">
        <f t="shared" si="75"/>
        <v>42102.488182870366</v>
      </c>
    </row>
    <row r="1197" spans="1:20" ht="68"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8339</v>
      </c>
      <c r="R1197" t="s">
        <v>8340</v>
      </c>
      <c r="S1197" s="8">
        <f t="shared" si="74"/>
        <v>42298.34783564815</v>
      </c>
      <c r="T1197" s="8">
        <f t="shared" si="75"/>
        <v>42358.375</v>
      </c>
    </row>
    <row r="1198" spans="1:20" ht="34"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7">
        <f t="shared" si="73"/>
        <v>76.439453125</v>
      </c>
      <c r="Q1198" t="s">
        <v>8339</v>
      </c>
      <c r="R1198" t="s">
        <v>8340</v>
      </c>
      <c r="S1198" s="8">
        <f t="shared" si="74"/>
        <v>42326.818738425922</v>
      </c>
      <c r="T1198" s="8">
        <f t="shared" si="75"/>
        <v>42356.818738425922</v>
      </c>
    </row>
    <row r="1199" spans="1:20" ht="68"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7">
        <f t="shared" si="73"/>
        <v>121</v>
      </c>
      <c r="Q1199" t="s">
        <v>8339</v>
      </c>
      <c r="R1199" t="s">
        <v>8340</v>
      </c>
      <c r="S1199" s="8">
        <f t="shared" si="74"/>
        <v>42503.66474537037</v>
      </c>
      <c r="T1199" s="8">
        <f t="shared" si="75"/>
        <v>42534.249305555553</v>
      </c>
    </row>
    <row r="1200" spans="1:20" ht="51"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7">
        <f t="shared" si="73"/>
        <v>54.616766467065865</v>
      </c>
      <c r="Q1200" t="s">
        <v>8339</v>
      </c>
      <c r="R1200" t="s">
        <v>8340</v>
      </c>
      <c r="S1200" s="8">
        <f t="shared" si="74"/>
        <v>42333.619050925925</v>
      </c>
      <c r="T1200" s="8">
        <f t="shared" si="75"/>
        <v>42369.125</v>
      </c>
    </row>
    <row r="1201" spans="1:20" ht="51"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8339</v>
      </c>
      <c r="R1201" t="s">
        <v>8340</v>
      </c>
      <c r="S1201" s="8">
        <f t="shared" si="74"/>
        <v>42161.770833333328</v>
      </c>
      <c r="T1201" s="8">
        <f t="shared" si="75"/>
        <v>42193.770833333328</v>
      </c>
    </row>
    <row r="1202" spans="1:20" ht="51"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8339</v>
      </c>
      <c r="R1202" t="s">
        <v>8340</v>
      </c>
      <c r="S1202" s="8">
        <f t="shared" si="74"/>
        <v>42089.477500000001</v>
      </c>
      <c r="T1202" s="8">
        <f t="shared" si="75"/>
        <v>42110.477500000001</v>
      </c>
    </row>
    <row r="1203" spans="1:20" ht="51"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8339</v>
      </c>
      <c r="R1203" t="s">
        <v>8340</v>
      </c>
      <c r="S1203" s="8">
        <f t="shared" si="74"/>
        <v>42536.60701388889</v>
      </c>
      <c r="T1203" s="8">
        <f t="shared" si="75"/>
        <v>42566.60701388889</v>
      </c>
    </row>
    <row r="1204" spans="1:20" ht="68"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8339</v>
      </c>
      <c r="R1204" t="s">
        <v>8340</v>
      </c>
      <c r="S1204" s="8">
        <f t="shared" si="74"/>
        <v>42152.288819444439</v>
      </c>
      <c r="T1204" s="8">
        <f t="shared" si="75"/>
        <v>42182.288819444439</v>
      </c>
    </row>
    <row r="1205" spans="1:20" ht="51"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8339</v>
      </c>
      <c r="R1205" t="s">
        <v>8340</v>
      </c>
      <c r="S1205" s="8">
        <f t="shared" si="74"/>
        <v>42125.614895833336</v>
      </c>
      <c r="T1205" s="8">
        <f t="shared" si="75"/>
        <v>42155.614895833336</v>
      </c>
    </row>
    <row r="1206" spans="1:20" ht="51"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7">
        <f t="shared" si="73"/>
        <v>234.78947368421052</v>
      </c>
      <c r="Q1206" t="s">
        <v>8339</v>
      </c>
      <c r="R1206" t="s">
        <v>8340</v>
      </c>
      <c r="S1206" s="8">
        <f t="shared" si="74"/>
        <v>42297.748067129629</v>
      </c>
      <c r="T1206" s="8">
        <f t="shared" si="75"/>
        <v>42342.208333333328</v>
      </c>
    </row>
    <row r="1207" spans="1:20" ht="51"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8339</v>
      </c>
      <c r="R1207" t="s">
        <v>8340</v>
      </c>
      <c r="S1207" s="8">
        <f t="shared" si="74"/>
        <v>42138.506377314814</v>
      </c>
      <c r="T1207" s="8">
        <f t="shared" si="75"/>
        <v>42168.506377314814</v>
      </c>
    </row>
    <row r="1208" spans="1:20" ht="51"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8339</v>
      </c>
      <c r="R1208" t="s">
        <v>8340</v>
      </c>
      <c r="S1208" s="8">
        <f t="shared" si="74"/>
        <v>42772.776076388895</v>
      </c>
      <c r="T1208" s="8">
        <f t="shared" si="75"/>
        <v>42805.561805555553</v>
      </c>
    </row>
    <row r="1209" spans="1:20" ht="34"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8339</v>
      </c>
      <c r="R1209" t="s">
        <v>8340</v>
      </c>
      <c r="S1209" s="8">
        <f t="shared" si="74"/>
        <v>42430.430243055554</v>
      </c>
      <c r="T1209" s="8">
        <f t="shared" si="75"/>
        <v>42460.416666666672</v>
      </c>
    </row>
    <row r="1210" spans="1:20" ht="68"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7">
        <f t="shared" si="73"/>
        <v>207.06666666666666</v>
      </c>
      <c r="Q1210" t="s">
        <v>8339</v>
      </c>
      <c r="R1210" t="s">
        <v>8340</v>
      </c>
      <c r="S1210" s="8">
        <f t="shared" si="74"/>
        <v>42423.709074074075</v>
      </c>
      <c r="T1210" s="8">
        <f t="shared" si="75"/>
        <v>42453.667407407411</v>
      </c>
    </row>
    <row r="1211" spans="1:20" ht="51"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8339</v>
      </c>
      <c r="R1211" t="s">
        <v>8340</v>
      </c>
      <c r="S1211" s="8">
        <f t="shared" si="74"/>
        <v>42761.846122685187</v>
      </c>
      <c r="T1211" s="8">
        <f t="shared" si="75"/>
        <v>42791.846122685187</v>
      </c>
    </row>
    <row r="1212" spans="1:20" ht="34"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7">
        <f t="shared" si="73"/>
        <v>493.81553398058253</v>
      </c>
      <c r="Q1212" t="s">
        <v>8339</v>
      </c>
      <c r="R1212" t="s">
        <v>8340</v>
      </c>
      <c r="S1212" s="8">
        <f t="shared" si="74"/>
        <v>42132.941805555558</v>
      </c>
      <c r="T1212" s="8">
        <f t="shared" si="75"/>
        <v>42155.875</v>
      </c>
    </row>
    <row r="1213" spans="1:20" ht="51"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7">
        <f t="shared" si="73"/>
        <v>168.5</v>
      </c>
      <c r="Q1213" t="s">
        <v>8339</v>
      </c>
      <c r="R1213" t="s">
        <v>8340</v>
      </c>
      <c r="S1213" s="8">
        <f t="shared" si="74"/>
        <v>42515.866446759261</v>
      </c>
      <c r="T1213" s="8">
        <f t="shared" si="75"/>
        <v>42530.866446759261</v>
      </c>
    </row>
    <row r="1214" spans="1:20" ht="68"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8339</v>
      </c>
      <c r="R1214" t="s">
        <v>8340</v>
      </c>
      <c r="S1214" s="8">
        <f t="shared" si="74"/>
        <v>42318.950173611112</v>
      </c>
      <c r="T1214" s="8">
        <f t="shared" si="75"/>
        <v>42335.041666666672</v>
      </c>
    </row>
    <row r="1215" spans="1:20" ht="68"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8339</v>
      </c>
      <c r="R1215" t="s">
        <v>8340</v>
      </c>
      <c r="S1215" s="8">
        <f t="shared" si="74"/>
        <v>42731.755787037036</v>
      </c>
      <c r="T1215" s="8">
        <f t="shared" si="75"/>
        <v>42766.755787037036</v>
      </c>
    </row>
    <row r="1216" spans="1:20" ht="68"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8339</v>
      </c>
      <c r="R1216" t="s">
        <v>8340</v>
      </c>
      <c r="S1216" s="8">
        <f t="shared" si="74"/>
        <v>42104.840335648143</v>
      </c>
      <c r="T1216" s="8">
        <f t="shared" si="75"/>
        <v>42164.840335648143</v>
      </c>
    </row>
    <row r="1217" spans="1:20" ht="51"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7">
        <f t="shared" si="73"/>
        <v>71.592003642987251</v>
      </c>
      <c r="Q1217" t="s">
        <v>8339</v>
      </c>
      <c r="R1217" t="s">
        <v>8340</v>
      </c>
      <c r="S1217" s="8">
        <f t="shared" si="74"/>
        <v>41759.923101851848</v>
      </c>
      <c r="T1217" s="8">
        <f t="shared" si="75"/>
        <v>41789.923101851848</v>
      </c>
    </row>
    <row r="1218" spans="1:20" ht="34"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7">
        <f t="shared" si="73"/>
        <v>91.882882882882882</v>
      </c>
      <c r="Q1218" t="s">
        <v>8339</v>
      </c>
      <c r="R1218" t="s">
        <v>8340</v>
      </c>
      <c r="S1218" s="8">
        <f t="shared" si="74"/>
        <v>42247.616400462968</v>
      </c>
      <c r="T1218" s="8">
        <f t="shared" si="75"/>
        <v>42279.960416666669</v>
      </c>
    </row>
    <row r="1219" spans="1:20" ht="51"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7">
        <f t="shared" ref="P1219:P1282" si="77">E1219/L1219</f>
        <v>148.57377049180329</v>
      </c>
      <c r="Q1219" t="s">
        <v>8339</v>
      </c>
      <c r="R1219" t="s">
        <v>8340</v>
      </c>
      <c r="S1219" s="8">
        <f t="shared" ref="S1219:S1282" si="78">(((J1219/60)/60)/24)+DATE(1970,1,1)</f>
        <v>42535.809490740736</v>
      </c>
      <c r="T1219" s="8">
        <f t="shared" ref="T1219:T1282" si="79">(((I1219/60)/60)/24)+DATE(1970,1,1)</f>
        <v>42565.809490740736</v>
      </c>
    </row>
    <row r="1220" spans="1:20" ht="68"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8339</v>
      </c>
      <c r="R1220" t="s">
        <v>8340</v>
      </c>
      <c r="S1220" s="8">
        <f t="shared" si="78"/>
        <v>42278.662037037036</v>
      </c>
      <c r="T1220" s="8">
        <f t="shared" si="79"/>
        <v>42309.125</v>
      </c>
    </row>
    <row r="1221" spans="1:20" ht="34"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7">
        <f t="shared" si="77"/>
        <v>102.86166007905139</v>
      </c>
      <c r="Q1221" t="s">
        <v>8339</v>
      </c>
      <c r="R1221" t="s">
        <v>8340</v>
      </c>
      <c r="S1221" s="8">
        <f t="shared" si="78"/>
        <v>42633.461956018517</v>
      </c>
      <c r="T1221" s="8">
        <f t="shared" si="79"/>
        <v>42663.461956018517</v>
      </c>
    </row>
    <row r="1222" spans="1:20" ht="51"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7">
        <f t="shared" si="77"/>
        <v>111.17857142857143</v>
      </c>
      <c r="Q1222" t="s">
        <v>8339</v>
      </c>
      <c r="R1222" t="s">
        <v>8340</v>
      </c>
      <c r="S1222" s="8">
        <f t="shared" si="78"/>
        <v>42211.628611111111</v>
      </c>
      <c r="T1222" s="8">
        <f t="shared" si="79"/>
        <v>42241.628611111111</v>
      </c>
    </row>
    <row r="1223" spans="1:20" ht="51"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8339</v>
      </c>
      <c r="R1223" t="s">
        <v>8340</v>
      </c>
      <c r="S1223" s="8">
        <f t="shared" si="78"/>
        <v>42680.47555555556</v>
      </c>
      <c r="T1223" s="8">
        <f t="shared" si="79"/>
        <v>42708</v>
      </c>
    </row>
    <row r="1224" spans="1:20" ht="34"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8339</v>
      </c>
      <c r="R1224" t="s">
        <v>8340</v>
      </c>
      <c r="S1224" s="8">
        <f t="shared" si="78"/>
        <v>42430.720451388886</v>
      </c>
      <c r="T1224" s="8">
        <f t="shared" si="79"/>
        <v>42461.166666666672</v>
      </c>
    </row>
    <row r="1225" spans="1:20" ht="51"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8339</v>
      </c>
      <c r="R1225" t="s">
        <v>8340</v>
      </c>
      <c r="S1225" s="8">
        <f t="shared" si="78"/>
        <v>42654.177187499998</v>
      </c>
      <c r="T1225" s="8">
        <f t="shared" si="79"/>
        <v>42684.218854166669</v>
      </c>
    </row>
    <row r="1226" spans="1:20" ht="34"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7">
        <f t="shared" si="77"/>
        <v>58.888888888888886</v>
      </c>
      <c r="Q1226" t="s">
        <v>8326</v>
      </c>
      <c r="R1226" t="s">
        <v>8341</v>
      </c>
      <c r="S1226" s="8">
        <f t="shared" si="78"/>
        <v>41736.549791666665</v>
      </c>
      <c r="T1226" s="8">
        <f t="shared" si="79"/>
        <v>41796.549791666665</v>
      </c>
    </row>
    <row r="1227" spans="1:20" ht="51"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7">
        <f t="shared" si="77"/>
        <v>44</v>
      </c>
      <c r="Q1227" t="s">
        <v>8326</v>
      </c>
      <c r="R1227" t="s">
        <v>8341</v>
      </c>
      <c r="S1227" s="8">
        <f t="shared" si="78"/>
        <v>41509.905995370369</v>
      </c>
      <c r="T1227" s="8">
        <f t="shared" si="79"/>
        <v>41569.905995370369</v>
      </c>
    </row>
    <row r="1228" spans="1:20" ht="51"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7">
        <f t="shared" si="77"/>
        <v>48.424999999999997</v>
      </c>
      <c r="Q1228" t="s">
        <v>8326</v>
      </c>
      <c r="R1228" t="s">
        <v>8341</v>
      </c>
      <c r="S1228" s="8">
        <f t="shared" si="78"/>
        <v>41715.874780092592</v>
      </c>
      <c r="T1228" s="8">
        <f t="shared" si="79"/>
        <v>41750.041666666664</v>
      </c>
    </row>
    <row r="1229" spans="1:20" ht="51"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t="e">
        <f t="shared" si="77"/>
        <v>#DIV/0!</v>
      </c>
      <c r="Q1229" t="s">
        <v>8326</v>
      </c>
      <c r="R1229" t="s">
        <v>8341</v>
      </c>
      <c r="S1229" s="8">
        <f t="shared" si="78"/>
        <v>41827.919166666667</v>
      </c>
      <c r="T1229" s="8">
        <f t="shared" si="79"/>
        <v>41858.291666666664</v>
      </c>
    </row>
    <row r="1230" spans="1:20" ht="51"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7">
        <f t="shared" si="77"/>
        <v>61.041666666666664</v>
      </c>
      <c r="Q1230" t="s">
        <v>8326</v>
      </c>
      <c r="R1230" t="s">
        <v>8341</v>
      </c>
      <c r="S1230" s="8">
        <f t="shared" si="78"/>
        <v>40754.729259259257</v>
      </c>
      <c r="T1230" s="8">
        <f t="shared" si="79"/>
        <v>40814.729259259257</v>
      </c>
    </row>
    <row r="1231" spans="1:20" ht="68"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7">
        <f t="shared" si="77"/>
        <v>25</v>
      </c>
      <c r="Q1231" t="s">
        <v>8326</v>
      </c>
      <c r="R1231" t="s">
        <v>8341</v>
      </c>
      <c r="S1231" s="8">
        <f t="shared" si="78"/>
        <v>40985.459803240738</v>
      </c>
      <c r="T1231" s="8">
        <f t="shared" si="79"/>
        <v>41015.666666666664</v>
      </c>
    </row>
    <row r="1232" spans="1:20" ht="51"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t="e">
        <f t="shared" si="77"/>
        <v>#DIV/0!</v>
      </c>
      <c r="Q1232" t="s">
        <v>8326</v>
      </c>
      <c r="R1232" t="s">
        <v>8341</v>
      </c>
      <c r="S1232" s="8">
        <f t="shared" si="78"/>
        <v>40568.972569444442</v>
      </c>
      <c r="T1232" s="8">
        <f t="shared" si="79"/>
        <v>40598.972569444442</v>
      </c>
    </row>
    <row r="1233" spans="1:20" ht="51"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t="e">
        <f t="shared" si="77"/>
        <v>#DIV/0!</v>
      </c>
      <c r="Q1233" t="s">
        <v>8326</v>
      </c>
      <c r="R1233" t="s">
        <v>8341</v>
      </c>
      <c r="S1233" s="8">
        <f t="shared" si="78"/>
        <v>42193.941759259258</v>
      </c>
      <c r="T1233" s="8">
        <f t="shared" si="79"/>
        <v>42244.041666666672</v>
      </c>
    </row>
    <row r="1234" spans="1:20" ht="51"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7">
        <f t="shared" si="77"/>
        <v>40</v>
      </c>
      <c r="Q1234" t="s">
        <v>8326</v>
      </c>
      <c r="R1234" t="s">
        <v>8341</v>
      </c>
      <c r="S1234" s="8">
        <f t="shared" si="78"/>
        <v>41506.848032407412</v>
      </c>
      <c r="T1234" s="8">
        <f t="shared" si="79"/>
        <v>41553.848032407412</v>
      </c>
    </row>
    <row r="1235" spans="1:20" ht="51"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7">
        <f t="shared" si="77"/>
        <v>19.333333333333332</v>
      </c>
      <c r="Q1235" t="s">
        <v>8326</v>
      </c>
      <c r="R1235" t="s">
        <v>8341</v>
      </c>
      <c r="S1235" s="8">
        <f t="shared" si="78"/>
        <v>40939.948773148149</v>
      </c>
      <c r="T1235" s="8">
        <f t="shared" si="79"/>
        <v>40960.948773148149</v>
      </c>
    </row>
    <row r="1236" spans="1:20" ht="51"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t="e">
        <f t="shared" si="77"/>
        <v>#DIV/0!</v>
      </c>
      <c r="Q1236" t="s">
        <v>8326</v>
      </c>
      <c r="R1236" t="s">
        <v>8341</v>
      </c>
      <c r="S1236" s="8">
        <f t="shared" si="78"/>
        <v>42007.788680555561</v>
      </c>
      <c r="T1236" s="8">
        <f t="shared" si="79"/>
        <v>42037.788680555561</v>
      </c>
    </row>
    <row r="1237" spans="1:20" ht="51"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7">
        <f t="shared" si="77"/>
        <v>35</v>
      </c>
      <c r="Q1237" t="s">
        <v>8326</v>
      </c>
      <c r="R1237" t="s">
        <v>8341</v>
      </c>
      <c r="S1237" s="8">
        <f t="shared" si="78"/>
        <v>41583.135405092595</v>
      </c>
      <c r="T1237" s="8">
        <f t="shared" si="79"/>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t="e">
        <f t="shared" si="77"/>
        <v>#DIV/0!</v>
      </c>
      <c r="Q1238" t="s">
        <v>8326</v>
      </c>
      <c r="R1238" t="s">
        <v>8341</v>
      </c>
      <c r="S1238" s="8">
        <f t="shared" si="78"/>
        <v>41110.680138888885</v>
      </c>
      <c r="T1238" s="8">
        <f t="shared" si="79"/>
        <v>41118.666666666664</v>
      </c>
    </row>
    <row r="1239" spans="1:20" ht="68"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t="e">
        <f t="shared" si="77"/>
        <v>#DIV/0!</v>
      </c>
      <c r="Q1239" t="s">
        <v>8326</v>
      </c>
      <c r="R1239" t="s">
        <v>8341</v>
      </c>
      <c r="S1239" s="8">
        <f t="shared" si="78"/>
        <v>41125.283159722225</v>
      </c>
      <c r="T1239" s="8">
        <f t="shared" si="79"/>
        <v>41145.283159722225</v>
      </c>
    </row>
    <row r="1240" spans="1:20" ht="68"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7">
        <f t="shared" si="77"/>
        <v>59.333333333333336</v>
      </c>
      <c r="Q1240" t="s">
        <v>8326</v>
      </c>
      <c r="R1240" t="s">
        <v>8341</v>
      </c>
      <c r="S1240" s="8">
        <f t="shared" si="78"/>
        <v>40731.61037037037</v>
      </c>
      <c r="T1240" s="8">
        <f t="shared" si="79"/>
        <v>40761.61037037037</v>
      </c>
    </row>
    <row r="1241" spans="1:20" ht="34"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t="e">
        <f t="shared" si="77"/>
        <v>#DIV/0!</v>
      </c>
      <c r="Q1241" t="s">
        <v>8326</v>
      </c>
      <c r="R1241" t="s">
        <v>8341</v>
      </c>
      <c r="S1241" s="8">
        <f t="shared" si="78"/>
        <v>40883.962581018517</v>
      </c>
      <c r="T1241" s="8">
        <f t="shared" si="79"/>
        <v>40913.962581018517</v>
      </c>
    </row>
    <row r="1242" spans="1:20" ht="51"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7">
        <f t="shared" si="77"/>
        <v>30.125</v>
      </c>
      <c r="Q1242" t="s">
        <v>8326</v>
      </c>
      <c r="R1242" t="s">
        <v>8341</v>
      </c>
      <c r="S1242" s="8">
        <f t="shared" si="78"/>
        <v>41409.040011574078</v>
      </c>
      <c r="T1242" s="8">
        <f t="shared" si="79"/>
        <v>41467.910416666666</v>
      </c>
    </row>
    <row r="1243" spans="1:20" ht="68"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7">
        <f t="shared" si="77"/>
        <v>74.617647058823536</v>
      </c>
      <c r="Q1243" t="s">
        <v>8326</v>
      </c>
      <c r="R1243" t="s">
        <v>8341</v>
      </c>
      <c r="S1243" s="8">
        <f t="shared" si="78"/>
        <v>41923.837731481479</v>
      </c>
      <c r="T1243" s="8">
        <f t="shared" si="79"/>
        <v>41946.249305555553</v>
      </c>
    </row>
    <row r="1244" spans="1:20" ht="51"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7">
        <f t="shared" si="77"/>
        <v>5</v>
      </c>
      <c r="Q1244" t="s">
        <v>8326</v>
      </c>
      <c r="R1244" t="s">
        <v>8341</v>
      </c>
      <c r="S1244" s="8">
        <f t="shared" si="78"/>
        <v>40782.165532407409</v>
      </c>
      <c r="T1244" s="8">
        <f t="shared" si="79"/>
        <v>40797.554166666669</v>
      </c>
    </row>
    <row r="1245" spans="1:20" ht="51"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7">
        <f t="shared" si="77"/>
        <v>44.5</v>
      </c>
      <c r="Q1245" t="s">
        <v>8326</v>
      </c>
      <c r="R1245" t="s">
        <v>8341</v>
      </c>
      <c r="S1245" s="8">
        <f t="shared" si="78"/>
        <v>40671.879293981481</v>
      </c>
      <c r="T1245" s="8">
        <f t="shared" si="79"/>
        <v>40732.875</v>
      </c>
    </row>
    <row r="1246" spans="1:20" ht="51"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8326</v>
      </c>
      <c r="R1246" t="s">
        <v>8327</v>
      </c>
      <c r="S1246" s="8">
        <f t="shared" si="78"/>
        <v>41355.825497685182</v>
      </c>
      <c r="T1246" s="8">
        <f t="shared" si="79"/>
        <v>41386.875</v>
      </c>
    </row>
    <row r="1247" spans="1:20" ht="51"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8326</v>
      </c>
      <c r="R1247" t="s">
        <v>8327</v>
      </c>
      <c r="S1247" s="8">
        <f t="shared" si="78"/>
        <v>41774.599930555552</v>
      </c>
      <c r="T1247" s="8">
        <f t="shared" si="79"/>
        <v>41804.599930555552</v>
      </c>
    </row>
    <row r="1248" spans="1:20" ht="51"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8326</v>
      </c>
      <c r="R1248" t="s">
        <v>8327</v>
      </c>
      <c r="S1248" s="8">
        <f t="shared" si="78"/>
        <v>40838.043391203704</v>
      </c>
      <c r="T1248" s="8">
        <f t="shared" si="79"/>
        <v>40883.085057870368</v>
      </c>
    </row>
    <row r="1249" spans="1:20" ht="34"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8326</v>
      </c>
      <c r="R1249" t="s">
        <v>8327</v>
      </c>
      <c r="S1249" s="8">
        <f t="shared" si="78"/>
        <v>41370.292303240742</v>
      </c>
      <c r="T1249" s="8">
        <f t="shared" si="79"/>
        <v>41400.292303240742</v>
      </c>
    </row>
    <row r="1250" spans="1:20" ht="51"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7">
        <f t="shared" si="77"/>
        <v>64.254237288135599</v>
      </c>
      <c r="Q1250" t="s">
        <v>8326</v>
      </c>
      <c r="R1250" t="s">
        <v>8327</v>
      </c>
      <c r="S1250" s="8">
        <f t="shared" si="78"/>
        <v>41767.656863425924</v>
      </c>
      <c r="T1250" s="8">
        <f t="shared" si="79"/>
        <v>41803.290972222225</v>
      </c>
    </row>
    <row r="1251" spans="1:20" ht="51"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8326</v>
      </c>
      <c r="R1251" t="s">
        <v>8327</v>
      </c>
      <c r="S1251" s="8">
        <f t="shared" si="78"/>
        <v>41067.74086805556</v>
      </c>
      <c r="T1251" s="8">
        <f t="shared" si="79"/>
        <v>41097.74086805556</v>
      </c>
    </row>
    <row r="1252" spans="1:20" ht="68"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7">
        <f t="shared" si="77"/>
        <v>118.2007874015748</v>
      </c>
      <c r="Q1252" t="s">
        <v>8326</v>
      </c>
      <c r="R1252" t="s">
        <v>8327</v>
      </c>
      <c r="S1252" s="8">
        <f t="shared" si="78"/>
        <v>41843.64271990741</v>
      </c>
      <c r="T1252" s="8">
        <f t="shared" si="79"/>
        <v>41888.64271990741</v>
      </c>
    </row>
    <row r="1253" spans="1:20" ht="34"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8326</v>
      </c>
      <c r="R1253" t="s">
        <v>8327</v>
      </c>
      <c r="S1253" s="8">
        <f t="shared" si="78"/>
        <v>40751.814432870371</v>
      </c>
      <c r="T1253" s="8">
        <f t="shared" si="79"/>
        <v>40811.814432870371</v>
      </c>
    </row>
    <row r="1254" spans="1:20" ht="51"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7">
        <f t="shared" si="77"/>
        <v>34.170212765957444</v>
      </c>
      <c r="Q1254" t="s">
        <v>8326</v>
      </c>
      <c r="R1254" t="s">
        <v>8327</v>
      </c>
      <c r="S1254" s="8">
        <f t="shared" si="78"/>
        <v>41543.988067129627</v>
      </c>
      <c r="T1254" s="8">
        <f t="shared" si="79"/>
        <v>41571.988067129627</v>
      </c>
    </row>
    <row r="1255" spans="1:20" ht="68"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7">
        <f t="shared" si="77"/>
        <v>42.73322081575246</v>
      </c>
      <c r="Q1255" t="s">
        <v>8326</v>
      </c>
      <c r="R1255" t="s">
        <v>8327</v>
      </c>
      <c r="S1255" s="8">
        <f t="shared" si="78"/>
        <v>41855.783645833333</v>
      </c>
      <c r="T1255" s="8">
        <f t="shared" si="79"/>
        <v>41885.783645833333</v>
      </c>
    </row>
    <row r="1256" spans="1:20" ht="68"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8326</v>
      </c>
      <c r="R1256" t="s">
        <v>8327</v>
      </c>
      <c r="S1256" s="8">
        <f t="shared" si="78"/>
        <v>40487.621365740742</v>
      </c>
      <c r="T1256" s="8">
        <f t="shared" si="79"/>
        <v>40544.207638888889</v>
      </c>
    </row>
    <row r="1257" spans="1:20" ht="51"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8326</v>
      </c>
      <c r="R1257" t="s">
        <v>8327</v>
      </c>
      <c r="S1257" s="8">
        <f t="shared" si="78"/>
        <v>41579.845509259263</v>
      </c>
      <c r="T1257" s="8">
        <f t="shared" si="79"/>
        <v>41609.887175925927</v>
      </c>
    </row>
    <row r="1258" spans="1:20" ht="68"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8326</v>
      </c>
      <c r="R1258" t="s">
        <v>8327</v>
      </c>
      <c r="S1258" s="8">
        <f t="shared" si="78"/>
        <v>40921.919340277782</v>
      </c>
      <c r="T1258" s="8">
        <f t="shared" si="79"/>
        <v>40951.919340277782</v>
      </c>
    </row>
    <row r="1259" spans="1:20" ht="51"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7">
        <f t="shared" si="77"/>
        <v>92.102272727272734</v>
      </c>
      <c r="Q1259" t="s">
        <v>8326</v>
      </c>
      <c r="R1259" t="s">
        <v>8327</v>
      </c>
      <c r="S1259" s="8">
        <f t="shared" si="78"/>
        <v>40587.085532407407</v>
      </c>
      <c r="T1259" s="8">
        <f t="shared" si="79"/>
        <v>40636.043865740743</v>
      </c>
    </row>
    <row r="1260" spans="1:20" ht="51"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7">
        <f t="shared" si="77"/>
        <v>38.175462686567165</v>
      </c>
      <c r="Q1260" t="s">
        <v>8326</v>
      </c>
      <c r="R1260" t="s">
        <v>8327</v>
      </c>
      <c r="S1260" s="8">
        <f t="shared" si="78"/>
        <v>41487.611250000002</v>
      </c>
      <c r="T1260" s="8">
        <f t="shared" si="79"/>
        <v>41517.611250000002</v>
      </c>
    </row>
    <row r="1261" spans="1:20" ht="51"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8326</v>
      </c>
      <c r="R1261" t="s">
        <v>8327</v>
      </c>
      <c r="S1261" s="8">
        <f t="shared" si="78"/>
        <v>41766.970648148148</v>
      </c>
      <c r="T1261" s="8">
        <f t="shared" si="79"/>
        <v>41799.165972222225</v>
      </c>
    </row>
    <row r="1262" spans="1:20" ht="51"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8326</v>
      </c>
      <c r="R1262" t="s">
        <v>8327</v>
      </c>
      <c r="S1262" s="8">
        <f t="shared" si="78"/>
        <v>41666.842824074076</v>
      </c>
      <c r="T1262" s="8">
        <f t="shared" si="79"/>
        <v>41696.842824074076</v>
      </c>
    </row>
    <row r="1263" spans="1:20" ht="51"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8326</v>
      </c>
      <c r="R1263" t="s">
        <v>8327</v>
      </c>
      <c r="S1263" s="8">
        <f t="shared" si="78"/>
        <v>41638.342905092592</v>
      </c>
      <c r="T1263" s="8">
        <f t="shared" si="79"/>
        <v>41668.342905092592</v>
      </c>
    </row>
    <row r="1264" spans="1:20" ht="51"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8326</v>
      </c>
      <c r="R1264" t="s">
        <v>8327</v>
      </c>
      <c r="S1264" s="8">
        <f t="shared" si="78"/>
        <v>41656.762638888889</v>
      </c>
      <c r="T1264" s="8">
        <f t="shared" si="79"/>
        <v>41686.762638888889</v>
      </c>
    </row>
    <row r="1265" spans="1:20" ht="34"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8326</v>
      </c>
      <c r="R1265" t="s">
        <v>8327</v>
      </c>
      <c r="S1265" s="8">
        <f t="shared" si="78"/>
        <v>41692.084143518521</v>
      </c>
      <c r="T1265" s="8">
        <f t="shared" si="79"/>
        <v>41727.041666666664</v>
      </c>
    </row>
    <row r="1266" spans="1:20" ht="51"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7">
        <f t="shared" si="77"/>
        <v>31.823529411764707</v>
      </c>
      <c r="Q1266" t="s">
        <v>8326</v>
      </c>
      <c r="R1266" t="s">
        <v>8327</v>
      </c>
      <c r="S1266" s="8">
        <f t="shared" si="78"/>
        <v>41547.662997685184</v>
      </c>
      <c r="T1266" s="8">
        <f t="shared" si="79"/>
        <v>41576.662997685184</v>
      </c>
    </row>
    <row r="1267" spans="1:20" ht="68"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8326</v>
      </c>
      <c r="R1267" t="s">
        <v>8327</v>
      </c>
      <c r="S1267" s="8">
        <f t="shared" si="78"/>
        <v>40465.655266203699</v>
      </c>
      <c r="T1267" s="8">
        <f t="shared" si="79"/>
        <v>40512.655266203699</v>
      </c>
    </row>
    <row r="1268" spans="1:20" ht="51"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8326</v>
      </c>
      <c r="R1268" t="s">
        <v>8327</v>
      </c>
      <c r="S1268" s="8">
        <f t="shared" si="78"/>
        <v>41620.87667824074</v>
      </c>
      <c r="T1268" s="8">
        <f t="shared" si="79"/>
        <v>41650.87667824074</v>
      </c>
    </row>
    <row r="1269" spans="1:20" ht="51"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8326</v>
      </c>
      <c r="R1269" t="s">
        <v>8327</v>
      </c>
      <c r="S1269" s="8">
        <f t="shared" si="78"/>
        <v>41449.585162037038</v>
      </c>
      <c r="T1269" s="8">
        <f t="shared" si="79"/>
        <v>41479.585162037038</v>
      </c>
    </row>
    <row r="1270" spans="1:20" ht="51"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8326</v>
      </c>
      <c r="R1270" t="s">
        <v>8327</v>
      </c>
      <c r="S1270" s="8">
        <f t="shared" si="78"/>
        <v>41507.845451388886</v>
      </c>
      <c r="T1270" s="8">
        <f t="shared" si="79"/>
        <v>41537.845451388886</v>
      </c>
    </row>
    <row r="1271" spans="1:20" ht="68"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8326</v>
      </c>
      <c r="R1271" t="s">
        <v>8327</v>
      </c>
      <c r="S1271" s="8">
        <f t="shared" si="78"/>
        <v>42445.823055555549</v>
      </c>
      <c r="T1271" s="8">
        <f t="shared" si="79"/>
        <v>42476</v>
      </c>
    </row>
    <row r="1272" spans="1:20" ht="34"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8326</v>
      </c>
      <c r="R1272" t="s">
        <v>8327</v>
      </c>
      <c r="S1272" s="8">
        <f t="shared" si="78"/>
        <v>40933.856967592597</v>
      </c>
      <c r="T1272" s="8">
        <f t="shared" si="79"/>
        <v>40993.815300925926</v>
      </c>
    </row>
    <row r="1273" spans="1:20" ht="51"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8326</v>
      </c>
      <c r="R1273" t="s">
        <v>8327</v>
      </c>
      <c r="S1273" s="8">
        <f t="shared" si="78"/>
        <v>41561.683553240742</v>
      </c>
      <c r="T1273" s="8">
        <f t="shared" si="79"/>
        <v>41591.725219907406</v>
      </c>
    </row>
    <row r="1274" spans="1:20" ht="68"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8326</v>
      </c>
      <c r="R1274" t="s">
        <v>8327</v>
      </c>
      <c r="S1274" s="8">
        <f t="shared" si="78"/>
        <v>40274.745127314818</v>
      </c>
      <c r="T1274" s="8">
        <f t="shared" si="79"/>
        <v>40344.166666666664</v>
      </c>
    </row>
    <row r="1275" spans="1:20" ht="51"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8326</v>
      </c>
      <c r="R1275" t="s">
        <v>8327</v>
      </c>
      <c r="S1275" s="8">
        <f t="shared" si="78"/>
        <v>41852.730219907404</v>
      </c>
      <c r="T1275" s="8">
        <f t="shared" si="79"/>
        <v>41882.730219907404</v>
      </c>
    </row>
    <row r="1276" spans="1:20" ht="51"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7">
        <f t="shared" si="77"/>
        <v>82.963254817987149</v>
      </c>
      <c r="Q1276" t="s">
        <v>8326</v>
      </c>
      <c r="R1276" t="s">
        <v>8327</v>
      </c>
      <c r="S1276" s="8">
        <f t="shared" si="78"/>
        <v>41116.690104166664</v>
      </c>
      <c r="T1276" s="8">
        <f t="shared" si="79"/>
        <v>41151.690104166664</v>
      </c>
    </row>
    <row r="1277" spans="1:20" ht="51"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7">
        <f t="shared" si="77"/>
        <v>62.522107969151669</v>
      </c>
      <c r="Q1277" t="s">
        <v>8326</v>
      </c>
      <c r="R1277" t="s">
        <v>8327</v>
      </c>
      <c r="S1277" s="8">
        <f t="shared" si="78"/>
        <v>41458.867905092593</v>
      </c>
      <c r="T1277" s="8">
        <f t="shared" si="79"/>
        <v>41493.867905092593</v>
      </c>
    </row>
    <row r="1278" spans="1:20" ht="34"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8326</v>
      </c>
      <c r="R1278" t="s">
        <v>8327</v>
      </c>
      <c r="S1278" s="8">
        <f t="shared" si="78"/>
        <v>40007.704247685186</v>
      </c>
      <c r="T1278" s="8">
        <f t="shared" si="79"/>
        <v>40057.166666666664</v>
      </c>
    </row>
    <row r="1279" spans="1:20" ht="68"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8326</v>
      </c>
      <c r="R1279" t="s">
        <v>8327</v>
      </c>
      <c r="S1279" s="8">
        <f t="shared" si="78"/>
        <v>41121.561886574076</v>
      </c>
      <c r="T1279" s="8">
        <f t="shared" si="79"/>
        <v>41156.561886574076</v>
      </c>
    </row>
    <row r="1280" spans="1:20" ht="51"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7">
        <f t="shared" si="77"/>
        <v>53.005263157894738</v>
      </c>
      <c r="Q1280" t="s">
        <v>8326</v>
      </c>
      <c r="R1280" t="s">
        <v>8327</v>
      </c>
      <c r="S1280" s="8">
        <f t="shared" si="78"/>
        <v>41786.555162037039</v>
      </c>
      <c r="T1280" s="8">
        <f t="shared" si="79"/>
        <v>41815.083333333336</v>
      </c>
    </row>
    <row r="1281" spans="1:20" ht="51"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8326</v>
      </c>
      <c r="R1281" t="s">
        <v>8327</v>
      </c>
      <c r="S1281" s="8">
        <f t="shared" si="78"/>
        <v>41682.099189814813</v>
      </c>
      <c r="T1281" s="8">
        <f t="shared" si="79"/>
        <v>41722.057523148149</v>
      </c>
    </row>
    <row r="1282" spans="1:20" ht="51"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7">
        <f t="shared" si="77"/>
        <v>127.97523076923076</v>
      </c>
      <c r="Q1282" t="s">
        <v>8326</v>
      </c>
      <c r="R1282" t="s">
        <v>8327</v>
      </c>
      <c r="S1282" s="8">
        <f t="shared" si="78"/>
        <v>40513.757569444446</v>
      </c>
      <c r="T1282" s="8">
        <f t="shared" si="79"/>
        <v>40603.757569444446</v>
      </c>
    </row>
    <row r="1283" spans="1:20" ht="68"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7">
        <f t="shared" ref="P1283:P1346" si="81">E1283/L1283</f>
        <v>104.72972972972973</v>
      </c>
      <c r="Q1283" t="s">
        <v>8326</v>
      </c>
      <c r="R1283" t="s">
        <v>8327</v>
      </c>
      <c r="S1283" s="8">
        <f t="shared" ref="S1283:S1346" si="82">(((J1283/60)/60)/24)+DATE(1970,1,1)</f>
        <v>41463.743472222224</v>
      </c>
      <c r="T1283" s="8">
        <f t="shared" ref="T1283:T1346" si="83">(((I1283/60)/60)/24)+DATE(1970,1,1)</f>
        <v>41483.743472222224</v>
      </c>
    </row>
    <row r="1284" spans="1:20" ht="68"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8326</v>
      </c>
      <c r="R1284" t="s">
        <v>8327</v>
      </c>
      <c r="S1284" s="8">
        <f t="shared" si="82"/>
        <v>41586.475173611114</v>
      </c>
      <c r="T1284" s="8">
        <f t="shared" si="83"/>
        <v>41617.207638888889</v>
      </c>
    </row>
    <row r="1285" spans="1:20" ht="51"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8326</v>
      </c>
      <c r="R1285" t="s">
        <v>8327</v>
      </c>
      <c r="S1285" s="8">
        <f t="shared" si="82"/>
        <v>41320.717465277776</v>
      </c>
      <c r="T1285" s="8">
        <f t="shared" si="83"/>
        <v>41344.166666666664</v>
      </c>
    </row>
    <row r="1286" spans="1:20" ht="51"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8318</v>
      </c>
      <c r="R1286" t="s">
        <v>8319</v>
      </c>
      <c r="S1286" s="8">
        <f t="shared" si="82"/>
        <v>42712.23474537037</v>
      </c>
      <c r="T1286" s="8">
        <f t="shared" si="83"/>
        <v>42735.707638888889</v>
      </c>
    </row>
    <row r="1287" spans="1:20" ht="51"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7">
        <f t="shared" si="81"/>
        <v>32.269841269841272</v>
      </c>
      <c r="Q1287" t="s">
        <v>8318</v>
      </c>
      <c r="R1287" t="s">
        <v>8319</v>
      </c>
      <c r="S1287" s="8">
        <f t="shared" si="82"/>
        <v>42160.583043981482</v>
      </c>
      <c r="T1287" s="8">
        <f t="shared" si="83"/>
        <v>42175.583043981482</v>
      </c>
    </row>
    <row r="1288" spans="1:20" ht="51"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8318</v>
      </c>
      <c r="R1288" t="s">
        <v>8319</v>
      </c>
      <c r="S1288" s="8">
        <f t="shared" si="82"/>
        <v>42039.384571759263</v>
      </c>
      <c r="T1288" s="8">
        <f t="shared" si="83"/>
        <v>42052.583333333328</v>
      </c>
    </row>
    <row r="1289" spans="1:20" ht="85"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8318</v>
      </c>
      <c r="R1289" t="s">
        <v>8319</v>
      </c>
      <c r="S1289" s="8">
        <f t="shared" si="82"/>
        <v>42107.621018518519</v>
      </c>
      <c r="T1289" s="8">
        <f t="shared" si="83"/>
        <v>42167.621018518519</v>
      </c>
    </row>
    <row r="1290" spans="1:20" ht="68"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8318</v>
      </c>
      <c r="R1290" t="s">
        <v>8319</v>
      </c>
      <c r="S1290" s="8">
        <f t="shared" si="82"/>
        <v>42561.154664351852</v>
      </c>
      <c r="T1290" s="8">
        <f t="shared" si="83"/>
        <v>42592.166666666672</v>
      </c>
    </row>
    <row r="1291" spans="1:20" ht="51"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8318</v>
      </c>
      <c r="R1291" t="s">
        <v>8319</v>
      </c>
      <c r="S1291" s="8">
        <f t="shared" si="82"/>
        <v>42709.134780092587</v>
      </c>
      <c r="T1291" s="8">
        <f t="shared" si="83"/>
        <v>42739.134780092587</v>
      </c>
    </row>
    <row r="1292" spans="1:20" ht="34"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7">
        <f t="shared" si="81"/>
        <v>44.186046511627907</v>
      </c>
      <c r="Q1292" t="s">
        <v>8318</v>
      </c>
      <c r="R1292" t="s">
        <v>8319</v>
      </c>
      <c r="S1292" s="8">
        <f t="shared" si="82"/>
        <v>42086.614942129629</v>
      </c>
      <c r="T1292" s="8">
        <f t="shared" si="83"/>
        <v>42117.290972222225</v>
      </c>
    </row>
    <row r="1293" spans="1:20" ht="51"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7">
        <f t="shared" si="81"/>
        <v>104.07142857142857</v>
      </c>
      <c r="Q1293" t="s">
        <v>8318</v>
      </c>
      <c r="R1293" t="s">
        <v>8319</v>
      </c>
      <c r="S1293" s="8">
        <f t="shared" si="82"/>
        <v>42064.652673611112</v>
      </c>
      <c r="T1293" s="8">
        <f t="shared" si="83"/>
        <v>42101.291666666672</v>
      </c>
    </row>
    <row r="1294" spans="1:20" ht="68"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8318</v>
      </c>
      <c r="R1294" t="s">
        <v>8319</v>
      </c>
      <c r="S1294" s="8">
        <f t="shared" si="82"/>
        <v>42256.764212962968</v>
      </c>
      <c r="T1294" s="8">
        <f t="shared" si="83"/>
        <v>42283.957638888889</v>
      </c>
    </row>
    <row r="1295" spans="1:20" ht="68"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8318</v>
      </c>
      <c r="R1295" t="s">
        <v>8319</v>
      </c>
      <c r="S1295" s="8">
        <f t="shared" si="82"/>
        <v>42292.701053240744</v>
      </c>
      <c r="T1295" s="8">
        <f t="shared" si="83"/>
        <v>42322.742719907401</v>
      </c>
    </row>
    <row r="1296" spans="1:20" ht="51"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8318</v>
      </c>
      <c r="R1296" t="s">
        <v>8319</v>
      </c>
      <c r="S1296" s="8">
        <f t="shared" si="82"/>
        <v>42278.453668981485</v>
      </c>
      <c r="T1296" s="8">
        <f t="shared" si="83"/>
        <v>42296.458333333328</v>
      </c>
    </row>
    <row r="1297" spans="1:20" ht="51"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8318</v>
      </c>
      <c r="R1297" t="s">
        <v>8319</v>
      </c>
      <c r="S1297" s="8">
        <f t="shared" si="82"/>
        <v>42184.572881944448</v>
      </c>
      <c r="T1297" s="8">
        <f t="shared" si="83"/>
        <v>42214.708333333328</v>
      </c>
    </row>
    <row r="1298" spans="1:20" ht="68"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8318</v>
      </c>
      <c r="R1298" t="s">
        <v>8319</v>
      </c>
      <c r="S1298" s="8">
        <f t="shared" si="82"/>
        <v>42423.050613425927</v>
      </c>
      <c r="T1298" s="8">
        <f t="shared" si="83"/>
        <v>42443.008946759262</v>
      </c>
    </row>
    <row r="1299" spans="1:20" ht="51"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8318</v>
      </c>
      <c r="R1299" t="s">
        <v>8319</v>
      </c>
      <c r="S1299" s="8">
        <f t="shared" si="82"/>
        <v>42461.747199074074</v>
      </c>
      <c r="T1299" s="8">
        <f t="shared" si="83"/>
        <v>42491.747199074074</v>
      </c>
    </row>
    <row r="1300" spans="1:20" ht="51"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8318</v>
      </c>
      <c r="R1300" t="s">
        <v>8319</v>
      </c>
      <c r="S1300" s="8">
        <f t="shared" si="82"/>
        <v>42458.680925925932</v>
      </c>
      <c r="T1300" s="8">
        <f t="shared" si="83"/>
        <v>42488.680925925932</v>
      </c>
    </row>
    <row r="1301" spans="1:20" ht="51"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8318</v>
      </c>
      <c r="R1301" t="s">
        <v>8319</v>
      </c>
      <c r="S1301" s="8">
        <f t="shared" si="82"/>
        <v>42169.814340277779</v>
      </c>
      <c r="T1301" s="8">
        <f t="shared" si="83"/>
        <v>42199.814340277779</v>
      </c>
    </row>
    <row r="1302" spans="1:20" ht="51"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8318</v>
      </c>
      <c r="R1302" t="s">
        <v>8319</v>
      </c>
      <c r="S1302" s="8">
        <f t="shared" si="82"/>
        <v>42483.675208333334</v>
      </c>
      <c r="T1302" s="8">
        <f t="shared" si="83"/>
        <v>42522.789583333331</v>
      </c>
    </row>
    <row r="1303" spans="1:20" ht="51"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8318</v>
      </c>
      <c r="R1303" t="s">
        <v>8319</v>
      </c>
      <c r="S1303" s="8">
        <f t="shared" si="82"/>
        <v>42195.749745370369</v>
      </c>
      <c r="T1303" s="8">
        <f t="shared" si="83"/>
        <v>42206.125</v>
      </c>
    </row>
    <row r="1304" spans="1:20" ht="51"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7">
        <f t="shared" si="81"/>
        <v>50</v>
      </c>
      <c r="Q1304" t="s">
        <v>8318</v>
      </c>
      <c r="R1304" t="s">
        <v>8319</v>
      </c>
      <c r="S1304" s="8">
        <f t="shared" si="82"/>
        <v>42675.057997685188</v>
      </c>
      <c r="T1304" s="8">
        <f t="shared" si="83"/>
        <v>42705.099664351852</v>
      </c>
    </row>
    <row r="1305" spans="1:20" ht="34"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8318</v>
      </c>
      <c r="R1305" t="s">
        <v>8319</v>
      </c>
      <c r="S1305" s="8">
        <f t="shared" si="82"/>
        <v>42566.441203703704</v>
      </c>
      <c r="T1305" s="8">
        <f t="shared" si="83"/>
        <v>42582.458333333328</v>
      </c>
    </row>
    <row r="1306" spans="1:20" ht="51"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7">
        <f t="shared" si="81"/>
        <v>152.41346153846155</v>
      </c>
      <c r="Q1306" t="s">
        <v>8320</v>
      </c>
      <c r="R1306" t="s">
        <v>8322</v>
      </c>
      <c r="S1306" s="8">
        <f t="shared" si="82"/>
        <v>42747.194502314815</v>
      </c>
      <c r="T1306" s="8">
        <f t="shared" si="83"/>
        <v>42807.152835648143</v>
      </c>
    </row>
    <row r="1307" spans="1:20" ht="51"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7">
        <f t="shared" si="81"/>
        <v>90.616279069767444</v>
      </c>
      <c r="Q1307" t="s">
        <v>8320</v>
      </c>
      <c r="R1307" t="s">
        <v>8322</v>
      </c>
      <c r="S1307" s="8">
        <f t="shared" si="82"/>
        <v>42543.665601851855</v>
      </c>
      <c r="T1307" s="8">
        <f t="shared" si="83"/>
        <v>42572.729166666672</v>
      </c>
    </row>
    <row r="1308" spans="1:20" ht="68"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7">
        <f t="shared" si="81"/>
        <v>201.60393258426967</v>
      </c>
      <c r="Q1308" t="s">
        <v>8320</v>
      </c>
      <c r="R1308" t="s">
        <v>8322</v>
      </c>
      <c r="S1308" s="8">
        <f t="shared" si="82"/>
        <v>41947.457569444443</v>
      </c>
      <c r="T1308" s="8">
        <f t="shared" si="83"/>
        <v>41977.457569444443</v>
      </c>
    </row>
    <row r="1309" spans="1:20" ht="34"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7">
        <f t="shared" si="81"/>
        <v>127.93333333333334</v>
      </c>
      <c r="Q1309" t="s">
        <v>8320</v>
      </c>
      <c r="R1309" t="s">
        <v>8322</v>
      </c>
      <c r="S1309" s="8">
        <f t="shared" si="82"/>
        <v>42387.503229166665</v>
      </c>
      <c r="T1309" s="8">
        <f t="shared" si="83"/>
        <v>42417.503229166665</v>
      </c>
    </row>
    <row r="1310" spans="1:20" ht="34"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7">
        <f t="shared" si="81"/>
        <v>29.894736842105264</v>
      </c>
      <c r="Q1310" t="s">
        <v>8320</v>
      </c>
      <c r="R1310" t="s">
        <v>8322</v>
      </c>
      <c r="S1310" s="8">
        <f t="shared" si="82"/>
        <v>42611.613564814819</v>
      </c>
      <c r="T1310" s="8">
        <f t="shared" si="83"/>
        <v>42651.613564814819</v>
      </c>
    </row>
    <row r="1311" spans="1:20" ht="51"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8320</v>
      </c>
      <c r="R1311" t="s">
        <v>8322</v>
      </c>
      <c r="S1311" s="8">
        <f t="shared" si="82"/>
        <v>42257.882731481484</v>
      </c>
      <c r="T1311" s="8">
        <f t="shared" si="83"/>
        <v>42292.882731481484</v>
      </c>
    </row>
    <row r="1312" spans="1:20" ht="51"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7">
        <f t="shared" si="81"/>
        <v>129.16666666666666</v>
      </c>
      <c r="Q1312" t="s">
        <v>8320</v>
      </c>
      <c r="R1312" t="s">
        <v>8322</v>
      </c>
      <c r="S1312" s="8">
        <f t="shared" si="82"/>
        <v>42556.667245370365</v>
      </c>
      <c r="T1312" s="8">
        <f t="shared" si="83"/>
        <v>42601.667245370365</v>
      </c>
    </row>
    <row r="1313" spans="1:20" ht="51"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7">
        <f t="shared" si="81"/>
        <v>800.7</v>
      </c>
      <c r="Q1313" t="s">
        <v>8320</v>
      </c>
      <c r="R1313" t="s">
        <v>8322</v>
      </c>
      <c r="S1313" s="8">
        <f t="shared" si="82"/>
        <v>42669.802303240736</v>
      </c>
      <c r="T1313" s="8">
        <f t="shared" si="83"/>
        <v>42704.843969907408</v>
      </c>
    </row>
    <row r="1314" spans="1:20" ht="51"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7">
        <f t="shared" si="81"/>
        <v>28</v>
      </c>
      <c r="Q1314" t="s">
        <v>8320</v>
      </c>
      <c r="R1314" t="s">
        <v>8322</v>
      </c>
      <c r="S1314" s="8">
        <f t="shared" si="82"/>
        <v>42082.702800925923</v>
      </c>
      <c r="T1314" s="8">
        <f t="shared" si="83"/>
        <v>42112.702800925923</v>
      </c>
    </row>
    <row r="1315" spans="1:20" ht="51"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7">
        <f t="shared" si="81"/>
        <v>102.01639344262296</v>
      </c>
      <c r="Q1315" t="s">
        <v>8320</v>
      </c>
      <c r="R1315" t="s">
        <v>8322</v>
      </c>
      <c r="S1315" s="8">
        <f t="shared" si="82"/>
        <v>42402.709652777776</v>
      </c>
      <c r="T1315" s="8">
        <f t="shared" si="83"/>
        <v>42432.709652777776</v>
      </c>
    </row>
    <row r="1316" spans="1:20" ht="68"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7">
        <f t="shared" si="81"/>
        <v>184.36363636363637</v>
      </c>
      <c r="Q1316" t="s">
        <v>8320</v>
      </c>
      <c r="R1316" t="s">
        <v>8322</v>
      </c>
      <c r="S1316" s="8">
        <f t="shared" si="82"/>
        <v>42604.669675925921</v>
      </c>
      <c r="T1316" s="8">
        <f t="shared" si="83"/>
        <v>42664.669675925921</v>
      </c>
    </row>
    <row r="1317" spans="1:20" ht="34"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7">
        <f t="shared" si="81"/>
        <v>162.91935483870967</v>
      </c>
      <c r="Q1317" t="s">
        <v>8320</v>
      </c>
      <c r="R1317" t="s">
        <v>8322</v>
      </c>
      <c r="S1317" s="8">
        <f t="shared" si="82"/>
        <v>42278.498240740737</v>
      </c>
      <c r="T1317" s="8">
        <f t="shared" si="83"/>
        <v>42314.041666666672</v>
      </c>
    </row>
    <row r="1318" spans="1:20" ht="51"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7">
        <f t="shared" si="81"/>
        <v>1</v>
      </c>
      <c r="Q1318" t="s">
        <v>8320</v>
      </c>
      <c r="R1318" t="s">
        <v>8322</v>
      </c>
      <c r="S1318" s="8">
        <f t="shared" si="82"/>
        <v>42393.961909722217</v>
      </c>
      <c r="T1318" s="8">
        <f t="shared" si="83"/>
        <v>42428.961909722217</v>
      </c>
    </row>
    <row r="1319" spans="1:20" ht="68"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7">
        <f t="shared" si="81"/>
        <v>603.52631578947364</v>
      </c>
      <c r="Q1319" t="s">
        <v>8320</v>
      </c>
      <c r="R1319" t="s">
        <v>8322</v>
      </c>
      <c r="S1319" s="8">
        <f t="shared" si="82"/>
        <v>42520.235486111109</v>
      </c>
      <c r="T1319" s="8">
        <f t="shared" si="83"/>
        <v>42572.583333333328</v>
      </c>
    </row>
    <row r="1320" spans="1:20" ht="51"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7">
        <f t="shared" si="81"/>
        <v>45.407407407407405</v>
      </c>
      <c r="Q1320" t="s">
        <v>8320</v>
      </c>
      <c r="R1320" t="s">
        <v>8322</v>
      </c>
      <c r="S1320" s="8">
        <f t="shared" si="82"/>
        <v>41985.043657407412</v>
      </c>
      <c r="T1320" s="8">
        <f t="shared" si="83"/>
        <v>42015.043657407412</v>
      </c>
    </row>
    <row r="1321" spans="1:20" ht="51"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7">
        <f t="shared" si="81"/>
        <v>97.333333333333329</v>
      </c>
      <c r="Q1321" t="s">
        <v>8320</v>
      </c>
      <c r="R1321" t="s">
        <v>8322</v>
      </c>
      <c r="S1321" s="8">
        <f t="shared" si="82"/>
        <v>41816.812094907407</v>
      </c>
      <c r="T1321" s="8">
        <f t="shared" si="83"/>
        <v>41831.666666666664</v>
      </c>
    </row>
    <row r="1322" spans="1:20" ht="51"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7">
        <f t="shared" si="81"/>
        <v>167.66666666666666</v>
      </c>
      <c r="Q1322" t="s">
        <v>8320</v>
      </c>
      <c r="R1322" t="s">
        <v>8322</v>
      </c>
      <c r="S1322" s="8">
        <f t="shared" si="82"/>
        <v>42705.690347222218</v>
      </c>
      <c r="T1322" s="8">
        <f t="shared" si="83"/>
        <v>42734.958333333328</v>
      </c>
    </row>
    <row r="1323" spans="1:20" ht="68"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7">
        <f t="shared" si="81"/>
        <v>859.85714285714289</v>
      </c>
      <c r="Q1323" t="s">
        <v>8320</v>
      </c>
      <c r="R1323" t="s">
        <v>8322</v>
      </c>
      <c r="S1323" s="8">
        <f t="shared" si="82"/>
        <v>42697.74927083333</v>
      </c>
      <c r="T1323" s="8">
        <f t="shared" si="83"/>
        <v>42727.74927083333</v>
      </c>
    </row>
    <row r="1324" spans="1:20" ht="51"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7">
        <f t="shared" si="81"/>
        <v>26.5</v>
      </c>
      <c r="Q1324" t="s">
        <v>8320</v>
      </c>
      <c r="R1324" t="s">
        <v>8322</v>
      </c>
      <c r="S1324" s="8">
        <f t="shared" si="82"/>
        <v>42115.656539351854</v>
      </c>
      <c r="T1324" s="8">
        <f t="shared" si="83"/>
        <v>42145.656539351854</v>
      </c>
    </row>
    <row r="1325" spans="1:20" ht="51"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7">
        <f t="shared" si="81"/>
        <v>30.272727272727273</v>
      </c>
      <c r="Q1325" t="s">
        <v>8320</v>
      </c>
      <c r="R1325" t="s">
        <v>8322</v>
      </c>
      <c r="S1325" s="8">
        <f t="shared" si="82"/>
        <v>42451.698449074072</v>
      </c>
      <c r="T1325" s="8">
        <f t="shared" si="83"/>
        <v>42486.288194444445</v>
      </c>
    </row>
    <row r="1326" spans="1:20" ht="51"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7">
        <f t="shared" si="81"/>
        <v>54.666666666666664</v>
      </c>
      <c r="Q1326" t="s">
        <v>8320</v>
      </c>
      <c r="R1326" t="s">
        <v>8322</v>
      </c>
      <c r="S1326" s="8">
        <f t="shared" si="82"/>
        <v>42626.633703703701</v>
      </c>
      <c r="T1326" s="8">
        <f t="shared" si="83"/>
        <v>42656.633703703701</v>
      </c>
    </row>
    <row r="1327" spans="1:20" ht="51"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7">
        <f t="shared" si="81"/>
        <v>60.75</v>
      </c>
      <c r="Q1327" t="s">
        <v>8320</v>
      </c>
      <c r="R1327" t="s">
        <v>8322</v>
      </c>
      <c r="S1327" s="8">
        <f t="shared" si="82"/>
        <v>42704.086053240739</v>
      </c>
      <c r="T1327" s="8">
        <f t="shared" si="83"/>
        <v>42734.086053240739</v>
      </c>
    </row>
    <row r="1328" spans="1:20" ht="51"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7">
        <f t="shared" si="81"/>
        <v>102.72727272727273</v>
      </c>
      <c r="Q1328" t="s">
        <v>8320</v>
      </c>
      <c r="R1328" t="s">
        <v>8322</v>
      </c>
      <c r="S1328" s="8">
        <f t="shared" si="82"/>
        <v>41974.791990740734</v>
      </c>
      <c r="T1328" s="8">
        <f t="shared" si="83"/>
        <v>42019.791990740734</v>
      </c>
    </row>
    <row r="1329" spans="1:20" ht="51"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7">
        <f t="shared" si="81"/>
        <v>41.585365853658537</v>
      </c>
      <c r="Q1329" t="s">
        <v>8320</v>
      </c>
      <c r="R1329" t="s">
        <v>8322</v>
      </c>
      <c r="S1329" s="8">
        <f t="shared" si="82"/>
        <v>42123.678645833337</v>
      </c>
      <c r="T1329" s="8">
        <f t="shared" si="83"/>
        <v>42153.678645833337</v>
      </c>
    </row>
    <row r="1330" spans="1:20" ht="68"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7">
        <f t="shared" si="81"/>
        <v>116.53333333333333</v>
      </c>
      <c r="Q1330" t="s">
        <v>8320</v>
      </c>
      <c r="R1330" t="s">
        <v>8322</v>
      </c>
      <c r="S1330" s="8">
        <f t="shared" si="82"/>
        <v>42612.642754629633</v>
      </c>
      <c r="T1330" s="8">
        <f t="shared" si="83"/>
        <v>42657.642754629633</v>
      </c>
    </row>
    <row r="1331" spans="1:20" ht="51"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7">
        <f t="shared" si="81"/>
        <v>45.333333333333336</v>
      </c>
      <c r="Q1331" t="s">
        <v>8320</v>
      </c>
      <c r="R1331" t="s">
        <v>8322</v>
      </c>
      <c r="S1331" s="8">
        <f t="shared" si="82"/>
        <v>41935.221585648149</v>
      </c>
      <c r="T1331" s="8">
        <f t="shared" si="83"/>
        <v>41975.263252314813</v>
      </c>
    </row>
    <row r="1332" spans="1:20" ht="51"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7">
        <f t="shared" si="81"/>
        <v>157.46</v>
      </c>
      <c r="Q1332" t="s">
        <v>8320</v>
      </c>
      <c r="R1332" t="s">
        <v>8322</v>
      </c>
      <c r="S1332" s="8">
        <f t="shared" si="82"/>
        <v>42522.276724537034</v>
      </c>
      <c r="T1332" s="8">
        <f t="shared" si="83"/>
        <v>42553.166666666672</v>
      </c>
    </row>
    <row r="1333" spans="1:20" ht="51"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7">
        <f t="shared" si="81"/>
        <v>100.5</v>
      </c>
      <c r="Q1333" t="s">
        <v>8320</v>
      </c>
      <c r="R1333" t="s">
        <v>8322</v>
      </c>
      <c r="S1333" s="8">
        <f t="shared" si="82"/>
        <v>42569.50409722222</v>
      </c>
      <c r="T1333" s="8">
        <f t="shared" si="83"/>
        <v>42599.50409722222</v>
      </c>
    </row>
    <row r="1334" spans="1:20" ht="68"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t="e">
        <f t="shared" si="81"/>
        <v>#DIV/0!</v>
      </c>
      <c r="Q1334" t="s">
        <v>8320</v>
      </c>
      <c r="R1334" t="s">
        <v>8322</v>
      </c>
      <c r="S1334" s="8">
        <f t="shared" si="82"/>
        <v>42732.060277777782</v>
      </c>
      <c r="T1334" s="8">
        <f t="shared" si="83"/>
        <v>42762.060277777782</v>
      </c>
    </row>
    <row r="1335" spans="1:20" ht="51"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t="e">
        <f t="shared" si="81"/>
        <v>#DIV/0!</v>
      </c>
      <c r="Q1335" t="s">
        <v>8320</v>
      </c>
      <c r="R1335" t="s">
        <v>8322</v>
      </c>
      <c r="S1335" s="8">
        <f t="shared" si="82"/>
        <v>41806.106770833336</v>
      </c>
      <c r="T1335" s="8">
        <f t="shared" si="83"/>
        <v>41836.106770833336</v>
      </c>
    </row>
    <row r="1336" spans="1:20" ht="51"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7">
        <f t="shared" si="81"/>
        <v>51.822463768115945</v>
      </c>
      <c r="Q1336" t="s">
        <v>8320</v>
      </c>
      <c r="R1336" t="s">
        <v>8322</v>
      </c>
      <c r="S1336" s="8">
        <f t="shared" si="82"/>
        <v>42410.774155092593</v>
      </c>
      <c r="T1336" s="8">
        <f t="shared" si="83"/>
        <v>42440.774155092593</v>
      </c>
    </row>
    <row r="1337" spans="1:20" ht="51"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7">
        <f t="shared" si="81"/>
        <v>308.75</v>
      </c>
      <c r="Q1337" t="s">
        <v>8320</v>
      </c>
      <c r="R1337" t="s">
        <v>8322</v>
      </c>
      <c r="S1337" s="8">
        <f t="shared" si="82"/>
        <v>42313.936365740738</v>
      </c>
      <c r="T1337" s="8">
        <f t="shared" si="83"/>
        <v>42343.936365740738</v>
      </c>
    </row>
    <row r="1338" spans="1:20" ht="51"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7">
        <f t="shared" si="81"/>
        <v>379.22767857142856</v>
      </c>
      <c r="Q1338" t="s">
        <v>8320</v>
      </c>
      <c r="R1338" t="s">
        <v>8322</v>
      </c>
      <c r="S1338" s="8">
        <f t="shared" si="82"/>
        <v>41955.863750000004</v>
      </c>
      <c r="T1338" s="8">
        <f t="shared" si="83"/>
        <v>41990.863750000004</v>
      </c>
    </row>
    <row r="1339" spans="1:20" ht="51"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7">
        <f t="shared" si="81"/>
        <v>176.36428571428573</v>
      </c>
      <c r="Q1339" t="s">
        <v>8320</v>
      </c>
      <c r="R1339" t="s">
        <v>8322</v>
      </c>
      <c r="S1339" s="8">
        <f t="shared" si="82"/>
        <v>42767.577303240745</v>
      </c>
      <c r="T1339" s="8">
        <f t="shared" si="83"/>
        <v>42797.577303240745</v>
      </c>
    </row>
    <row r="1340" spans="1:20" ht="68"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7">
        <f t="shared" si="81"/>
        <v>66.066666666666663</v>
      </c>
      <c r="Q1340" t="s">
        <v>8320</v>
      </c>
      <c r="R1340" t="s">
        <v>8322</v>
      </c>
      <c r="S1340" s="8">
        <f t="shared" si="82"/>
        <v>42188.803622685184</v>
      </c>
      <c r="T1340" s="8">
        <f t="shared" si="83"/>
        <v>42218.803622685184</v>
      </c>
    </row>
    <row r="1341" spans="1:20" ht="34"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7">
        <f t="shared" si="81"/>
        <v>89.648648648648646</v>
      </c>
      <c r="Q1341" t="s">
        <v>8320</v>
      </c>
      <c r="R1341" t="s">
        <v>8322</v>
      </c>
      <c r="S1341" s="8">
        <f t="shared" si="82"/>
        <v>41936.647164351853</v>
      </c>
      <c r="T1341" s="8">
        <f t="shared" si="83"/>
        <v>41981.688831018517</v>
      </c>
    </row>
    <row r="1342" spans="1:20" ht="51"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t="e">
        <f t="shared" si="81"/>
        <v>#DIV/0!</v>
      </c>
      <c r="Q1342" t="s">
        <v>8320</v>
      </c>
      <c r="R1342" t="s">
        <v>8322</v>
      </c>
      <c r="S1342" s="8">
        <f t="shared" si="82"/>
        <v>41836.595520833333</v>
      </c>
      <c r="T1342" s="8">
        <f t="shared" si="83"/>
        <v>41866.595520833333</v>
      </c>
    </row>
    <row r="1343" spans="1:20" ht="68"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7">
        <f t="shared" si="81"/>
        <v>382.39130434782606</v>
      </c>
      <c r="Q1343" t="s">
        <v>8320</v>
      </c>
      <c r="R1343" t="s">
        <v>8322</v>
      </c>
      <c r="S1343" s="8">
        <f t="shared" si="82"/>
        <v>42612.624039351853</v>
      </c>
      <c r="T1343" s="8">
        <f t="shared" si="83"/>
        <v>42644.624039351853</v>
      </c>
    </row>
    <row r="1344" spans="1:20" ht="51"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7">
        <f t="shared" si="81"/>
        <v>100</v>
      </c>
      <c r="Q1344" t="s">
        <v>8320</v>
      </c>
      <c r="R1344" t="s">
        <v>8322</v>
      </c>
      <c r="S1344" s="8">
        <f t="shared" si="82"/>
        <v>42172.816423611104</v>
      </c>
      <c r="T1344" s="8">
        <f t="shared" si="83"/>
        <v>42202.816423611104</v>
      </c>
    </row>
    <row r="1345" spans="1:20" ht="51"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8320</v>
      </c>
      <c r="R1345" t="s">
        <v>8322</v>
      </c>
      <c r="S1345" s="8">
        <f t="shared" si="82"/>
        <v>42542.526423611111</v>
      </c>
      <c r="T1345" s="8">
        <f t="shared" si="83"/>
        <v>42601.165972222225</v>
      </c>
    </row>
    <row r="1346" spans="1:20" ht="51"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7">
        <f t="shared" si="81"/>
        <v>40.762589928057551</v>
      </c>
      <c r="Q1346" t="s">
        <v>8323</v>
      </c>
      <c r="R1346" t="s">
        <v>8324</v>
      </c>
      <c r="S1346" s="8">
        <f t="shared" si="82"/>
        <v>42522.789803240739</v>
      </c>
      <c r="T1346" s="8">
        <f t="shared" si="83"/>
        <v>42551.789803240739</v>
      </c>
    </row>
    <row r="1347" spans="1:20" ht="51"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7">
        <f t="shared" ref="P1347:P1410" si="85">E1347/L1347</f>
        <v>53.571428571428569</v>
      </c>
      <c r="Q1347" t="s">
        <v>8323</v>
      </c>
      <c r="R1347" t="s">
        <v>8324</v>
      </c>
      <c r="S1347" s="8">
        <f t="shared" ref="S1347:S1410" si="86">(((J1347/60)/60)/24)+DATE(1970,1,1)</f>
        <v>41799.814340277779</v>
      </c>
      <c r="T1347" s="8">
        <f t="shared" ref="T1347:T1410" si="87">(((I1347/60)/60)/24)+DATE(1970,1,1)</f>
        <v>41834.814340277779</v>
      </c>
    </row>
    <row r="1348" spans="1:20" ht="51"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7">
        <f t="shared" si="85"/>
        <v>48.449664429530202</v>
      </c>
      <c r="Q1348" t="s">
        <v>8323</v>
      </c>
      <c r="R1348" t="s">
        <v>8324</v>
      </c>
      <c r="S1348" s="8">
        <f t="shared" si="86"/>
        <v>41422.075821759259</v>
      </c>
      <c r="T1348" s="8">
        <f t="shared" si="87"/>
        <v>41452.075821759259</v>
      </c>
    </row>
    <row r="1349" spans="1:20" ht="51"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8323</v>
      </c>
      <c r="R1349" t="s">
        <v>8324</v>
      </c>
      <c r="S1349" s="8">
        <f t="shared" si="86"/>
        <v>42040.638020833328</v>
      </c>
      <c r="T1349" s="8">
        <f t="shared" si="87"/>
        <v>42070.638020833328</v>
      </c>
    </row>
    <row r="1350" spans="1:20" ht="51"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8323</v>
      </c>
      <c r="R1350" t="s">
        <v>8324</v>
      </c>
      <c r="S1350" s="8">
        <f t="shared" si="86"/>
        <v>41963.506168981476</v>
      </c>
      <c r="T1350" s="8">
        <f t="shared" si="87"/>
        <v>41991.506168981476</v>
      </c>
    </row>
    <row r="1351" spans="1:20" ht="51"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7">
        <f t="shared" si="85"/>
        <v>59.360465116279073</v>
      </c>
      <c r="Q1351" t="s">
        <v>8323</v>
      </c>
      <c r="R1351" t="s">
        <v>8324</v>
      </c>
      <c r="S1351" s="8">
        <f t="shared" si="86"/>
        <v>42317.33258101852</v>
      </c>
      <c r="T1351" s="8">
        <f t="shared" si="87"/>
        <v>42354.290972222225</v>
      </c>
    </row>
    <row r="1352" spans="1:20" ht="51"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8323</v>
      </c>
      <c r="R1352" t="s">
        <v>8324</v>
      </c>
      <c r="S1352" s="8">
        <f t="shared" si="86"/>
        <v>42334.013124999998</v>
      </c>
      <c r="T1352" s="8">
        <f t="shared" si="87"/>
        <v>42364.013124999998</v>
      </c>
    </row>
    <row r="1353" spans="1:20" ht="34"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7">
        <f t="shared" si="85"/>
        <v>168.77500000000001</v>
      </c>
      <c r="Q1353" t="s">
        <v>8323</v>
      </c>
      <c r="R1353" t="s">
        <v>8324</v>
      </c>
      <c r="S1353" s="8">
        <f t="shared" si="86"/>
        <v>42382.74009259259</v>
      </c>
      <c r="T1353" s="8">
        <f t="shared" si="87"/>
        <v>42412.74009259259</v>
      </c>
    </row>
    <row r="1354" spans="1:20" ht="68"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8323</v>
      </c>
      <c r="R1354" t="s">
        <v>8324</v>
      </c>
      <c r="S1354" s="8">
        <f t="shared" si="86"/>
        <v>42200.578310185185</v>
      </c>
      <c r="T1354" s="8">
        <f t="shared" si="87"/>
        <v>42252.165972222225</v>
      </c>
    </row>
    <row r="1355" spans="1:20" ht="51"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7">
        <f t="shared" si="85"/>
        <v>31.80952380952381</v>
      </c>
      <c r="Q1355" t="s">
        <v>8323</v>
      </c>
      <c r="R1355" t="s">
        <v>8324</v>
      </c>
      <c r="S1355" s="8">
        <f t="shared" si="86"/>
        <v>41309.11791666667</v>
      </c>
      <c r="T1355" s="8">
        <f t="shared" si="87"/>
        <v>41344</v>
      </c>
    </row>
    <row r="1356" spans="1:20" ht="51"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8323</v>
      </c>
      <c r="R1356" t="s">
        <v>8324</v>
      </c>
      <c r="S1356" s="8">
        <f t="shared" si="86"/>
        <v>42502.807627314818</v>
      </c>
      <c r="T1356" s="8">
        <f t="shared" si="87"/>
        <v>42532.807627314818</v>
      </c>
    </row>
    <row r="1357" spans="1:20" ht="68"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8323</v>
      </c>
      <c r="R1357" t="s">
        <v>8324</v>
      </c>
      <c r="S1357" s="8">
        <f t="shared" si="86"/>
        <v>41213.254687499997</v>
      </c>
      <c r="T1357" s="8">
        <f t="shared" si="87"/>
        <v>41243.416666666664</v>
      </c>
    </row>
    <row r="1358" spans="1:20" ht="51"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8323</v>
      </c>
      <c r="R1358" t="s">
        <v>8324</v>
      </c>
      <c r="S1358" s="8">
        <f t="shared" si="86"/>
        <v>41430.038888888892</v>
      </c>
      <c r="T1358" s="8">
        <f t="shared" si="87"/>
        <v>41460.038888888892</v>
      </c>
    </row>
    <row r="1359" spans="1:20" ht="51"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7">
        <f t="shared" si="85"/>
        <v>38.553846153846152</v>
      </c>
      <c r="Q1359" t="s">
        <v>8323</v>
      </c>
      <c r="R1359" t="s">
        <v>8324</v>
      </c>
      <c r="S1359" s="8">
        <f t="shared" si="86"/>
        <v>41304.962233796294</v>
      </c>
      <c r="T1359" s="8">
        <f t="shared" si="87"/>
        <v>41334.249305555553</v>
      </c>
    </row>
    <row r="1360" spans="1:20" ht="51"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8323</v>
      </c>
      <c r="R1360" t="s">
        <v>8324</v>
      </c>
      <c r="S1360" s="8">
        <f t="shared" si="86"/>
        <v>40689.570868055554</v>
      </c>
      <c r="T1360" s="8">
        <f t="shared" si="87"/>
        <v>40719.570868055554</v>
      </c>
    </row>
    <row r="1361" spans="1:20" ht="51"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8323</v>
      </c>
      <c r="R1361" t="s">
        <v>8324</v>
      </c>
      <c r="S1361" s="8">
        <f t="shared" si="86"/>
        <v>40668.814699074072</v>
      </c>
      <c r="T1361" s="8">
        <f t="shared" si="87"/>
        <v>40730.814699074072</v>
      </c>
    </row>
    <row r="1362" spans="1:20" ht="34"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8323</v>
      </c>
      <c r="R1362" t="s">
        <v>8324</v>
      </c>
      <c r="S1362" s="8">
        <f t="shared" si="86"/>
        <v>41095.900694444441</v>
      </c>
      <c r="T1362" s="8">
        <f t="shared" si="87"/>
        <v>41123.900694444441</v>
      </c>
    </row>
    <row r="1363" spans="1:20" ht="51"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7">
        <f t="shared" si="85"/>
        <v>28.632575757575758</v>
      </c>
      <c r="Q1363" t="s">
        <v>8323</v>
      </c>
      <c r="R1363" t="s">
        <v>8324</v>
      </c>
      <c r="S1363" s="8">
        <f t="shared" si="86"/>
        <v>41781.717268518521</v>
      </c>
      <c r="T1363" s="8">
        <f t="shared" si="87"/>
        <v>41811.717268518521</v>
      </c>
    </row>
    <row r="1364" spans="1:20" ht="51"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8323</v>
      </c>
      <c r="R1364" t="s">
        <v>8324</v>
      </c>
      <c r="S1364" s="8">
        <f t="shared" si="86"/>
        <v>41464.934386574074</v>
      </c>
      <c r="T1364" s="8">
        <f t="shared" si="87"/>
        <v>41524.934386574074</v>
      </c>
    </row>
    <row r="1365" spans="1:20" ht="51"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7">
        <f t="shared" si="85"/>
        <v>40</v>
      </c>
      <c r="Q1365" t="s">
        <v>8323</v>
      </c>
      <c r="R1365" t="s">
        <v>8324</v>
      </c>
      <c r="S1365" s="8">
        <f t="shared" si="86"/>
        <v>42396.8440625</v>
      </c>
      <c r="T1365" s="8">
        <f t="shared" si="87"/>
        <v>42415.332638888889</v>
      </c>
    </row>
    <row r="1366" spans="1:20" ht="68"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8326</v>
      </c>
      <c r="R1366" t="s">
        <v>8327</v>
      </c>
      <c r="S1366" s="8">
        <f t="shared" si="86"/>
        <v>41951.695671296293</v>
      </c>
      <c r="T1366" s="8">
        <f t="shared" si="87"/>
        <v>42011.6956712963</v>
      </c>
    </row>
    <row r="1367" spans="1:20" ht="51"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7">
        <f t="shared" si="85"/>
        <v>81.739130434782609</v>
      </c>
      <c r="Q1367" t="s">
        <v>8326</v>
      </c>
      <c r="R1367" t="s">
        <v>8327</v>
      </c>
      <c r="S1367" s="8">
        <f t="shared" si="86"/>
        <v>42049.733240740738</v>
      </c>
      <c r="T1367" s="8">
        <f t="shared" si="87"/>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8326</v>
      </c>
      <c r="R1368" t="s">
        <v>8327</v>
      </c>
      <c r="S1368" s="8">
        <f t="shared" si="86"/>
        <v>41924.996099537035</v>
      </c>
      <c r="T1368" s="8">
        <f t="shared" si="87"/>
        <v>41970.037766203706</v>
      </c>
    </row>
    <row r="1369" spans="1:20" ht="51"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7">
        <f t="shared" si="85"/>
        <v>63.477777777777774</v>
      </c>
      <c r="Q1369" t="s">
        <v>8326</v>
      </c>
      <c r="R1369" t="s">
        <v>8327</v>
      </c>
      <c r="S1369" s="8">
        <f t="shared" si="86"/>
        <v>42292.002893518518</v>
      </c>
      <c r="T1369" s="8">
        <f t="shared" si="87"/>
        <v>42322.044560185182</v>
      </c>
    </row>
    <row r="1370" spans="1:20" ht="51"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8326</v>
      </c>
      <c r="R1370" t="s">
        <v>8327</v>
      </c>
      <c r="S1370" s="8">
        <f t="shared" si="86"/>
        <v>42146.190902777773</v>
      </c>
      <c r="T1370" s="8">
        <f t="shared" si="87"/>
        <v>42170.190902777773</v>
      </c>
    </row>
    <row r="1371" spans="1:20" ht="51"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8326</v>
      </c>
      <c r="R1371" t="s">
        <v>8327</v>
      </c>
      <c r="S1371" s="8">
        <f t="shared" si="86"/>
        <v>41710.594282407408</v>
      </c>
      <c r="T1371" s="8">
        <f t="shared" si="87"/>
        <v>41740.594282407408</v>
      </c>
    </row>
    <row r="1372" spans="1:20" ht="34"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8326</v>
      </c>
      <c r="R1372" t="s">
        <v>8327</v>
      </c>
      <c r="S1372" s="8">
        <f t="shared" si="86"/>
        <v>41548.00335648148</v>
      </c>
      <c r="T1372" s="8">
        <f t="shared" si="87"/>
        <v>41563.00335648148</v>
      </c>
    </row>
    <row r="1373" spans="1:20" ht="68"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8326</v>
      </c>
      <c r="R1373" t="s">
        <v>8327</v>
      </c>
      <c r="S1373" s="8">
        <f t="shared" si="86"/>
        <v>42101.758587962962</v>
      </c>
      <c r="T1373" s="8">
        <f t="shared" si="87"/>
        <v>42131.758587962962</v>
      </c>
    </row>
    <row r="1374" spans="1:20" ht="34"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8326</v>
      </c>
      <c r="R1374" t="s">
        <v>8327</v>
      </c>
      <c r="S1374" s="8">
        <f t="shared" si="86"/>
        <v>41072.739953703705</v>
      </c>
      <c r="T1374" s="8">
        <f t="shared" si="87"/>
        <v>41102.739953703705</v>
      </c>
    </row>
    <row r="1375" spans="1:20" ht="34"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8326</v>
      </c>
      <c r="R1375" t="s">
        <v>8327</v>
      </c>
      <c r="S1375" s="8">
        <f t="shared" si="86"/>
        <v>42704.95177083333</v>
      </c>
      <c r="T1375" s="8">
        <f t="shared" si="87"/>
        <v>42734.95177083333</v>
      </c>
    </row>
    <row r="1376" spans="1:20" ht="51"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8326</v>
      </c>
      <c r="R1376" t="s">
        <v>8327</v>
      </c>
      <c r="S1376" s="8">
        <f t="shared" si="86"/>
        <v>42424.161898148144</v>
      </c>
      <c r="T1376" s="8">
        <f t="shared" si="87"/>
        <v>42454.12023148148</v>
      </c>
    </row>
    <row r="1377" spans="1:20" ht="68"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8326</v>
      </c>
      <c r="R1377" t="s">
        <v>8327</v>
      </c>
      <c r="S1377" s="8">
        <f t="shared" si="86"/>
        <v>42720.066192129627</v>
      </c>
      <c r="T1377" s="8">
        <f t="shared" si="87"/>
        <v>42750.066192129627</v>
      </c>
    </row>
    <row r="1378" spans="1:20" ht="34"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8326</v>
      </c>
      <c r="R1378" t="s">
        <v>8327</v>
      </c>
      <c r="S1378" s="8">
        <f t="shared" si="86"/>
        <v>42677.669050925921</v>
      </c>
      <c r="T1378" s="8">
        <f t="shared" si="87"/>
        <v>42707.710717592592</v>
      </c>
    </row>
    <row r="1379" spans="1:20" ht="51"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8326</v>
      </c>
      <c r="R1379" t="s">
        <v>8327</v>
      </c>
      <c r="S1379" s="8">
        <f t="shared" si="86"/>
        <v>42747.219560185185</v>
      </c>
      <c r="T1379" s="8">
        <f t="shared" si="87"/>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7">
        <f t="shared" si="85"/>
        <v>30.578947368421051</v>
      </c>
      <c r="Q1380" t="s">
        <v>8326</v>
      </c>
      <c r="R1380" t="s">
        <v>8327</v>
      </c>
      <c r="S1380" s="8">
        <f t="shared" si="86"/>
        <v>42568.759374999994</v>
      </c>
      <c r="T1380" s="8">
        <f t="shared" si="87"/>
        <v>42583.759374999994</v>
      </c>
    </row>
    <row r="1381" spans="1:20" ht="34"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8326</v>
      </c>
      <c r="R1381" t="s">
        <v>8327</v>
      </c>
      <c r="S1381" s="8">
        <f t="shared" si="86"/>
        <v>42130.491620370376</v>
      </c>
      <c r="T1381" s="8">
        <f t="shared" si="87"/>
        <v>42160.491620370376</v>
      </c>
    </row>
    <row r="1382" spans="1:20" ht="51"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8326</v>
      </c>
      <c r="R1382" t="s">
        <v>8327</v>
      </c>
      <c r="S1382" s="8">
        <f t="shared" si="86"/>
        <v>42141.762800925921</v>
      </c>
      <c r="T1382" s="8">
        <f t="shared" si="87"/>
        <v>42164.083333333328</v>
      </c>
    </row>
    <row r="1383" spans="1:20" ht="68"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8326</v>
      </c>
      <c r="R1383" t="s">
        <v>8327</v>
      </c>
      <c r="S1383" s="8">
        <f t="shared" si="86"/>
        <v>42703.214409722219</v>
      </c>
      <c r="T1383" s="8">
        <f t="shared" si="87"/>
        <v>42733.214409722219</v>
      </c>
    </row>
    <row r="1384" spans="1:20" ht="51"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8326</v>
      </c>
      <c r="R1384" t="s">
        <v>8327</v>
      </c>
      <c r="S1384" s="8">
        <f t="shared" si="86"/>
        <v>41370.800185185188</v>
      </c>
      <c r="T1384" s="8">
        <f t="shared" si="87"/>
        <v>41400.800185185188</v>
      </c>
    </row>
    <row r="1385" spans="1:20" ht="51"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7">
        <f t="shared" si="85"/>
        <v>50.247311827956992</v>
      </c>
      <c r="Q1385" t="s">
        <v>8326</v>
      </c>
      <c r="R1385" t="s">
        <v>8327</v>
      </c>
      <c r="S1385" s="8">
        <f t="shared" si="86"/>
        <v>42707.074976851851</v>
      </c>
      <c r="T1385" s="8">
        <f t="shared" si="87"/>
        <v>42727.074976851851</v>
      </c>
    </row>
    <row r="1386" spans="1:20" ht="51"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8326</v>
      </c>
      <c r="R1386" t="s">
        <v>8327</v>
      </c>
      <c r="S1386" s="8">
        <f t="shared" si="86"/>
        <v>42160.735208333332</v>
      </c>
      <c r="T1386" s="8">
        <f t="shared" si="87"/>
        <v>42190.735208333332</v>
      </c>
    </row>
    <row r="1387" spans="1:20" ht="51"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8326</v>
      </c>
      <c r="R1387" t="s">
        <v>8327</v>
      </c>
      <c r="S1387" s="8">
        <f t="shared" si="86"/>
        <v>42433.688900462963</v>
      </c>
      <c r="T1387" s="8">
        <f t="shared" si="87"/>
        <v>42489.507638888885</v>
      </c>
    </row>
    <row r="1388" spans="1:20" ht="34"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8326</v>
      </c>
      <c r="R1388" t="s">
        <v>8327</v>
      </c>
      <c r="S1388" s="8">
        <f t="shared" si="86"/>
        <v>42184.646863425922</v>
      </c>
      <c r="T1388" s="8">
        <f t="shared" si="87"/>
        <v>42214.646863425922</v>
      </c>
    </row>
    <row r="1389" spans="1:20" ht="68"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8326</v>
      </c>
      <c r="R1389" t="s">
        <v>8327</v>
      </c>
      <c r="S1389" s="8">
        <f t="shared" si="86"/>
        <v>42126.92123842593</v>
      </c>
      <c r="T1389" s="8">
        <f t="shared" si="87"/>
        <v>42158.1875</v>
      </c>
    </row>
    <row r="1390" spans="1:20" ht="51"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8326</v>
      </c>
      <c r="R1390" t="s">
        <v>8327</v>
      </c>
      <c r="S1390" s="8">
        <f t="shared" si="86"/>
        <v>42634.614780092597</v>
      </c>
      <c r="T1390" s="8">
        <f t="shared" si="87"/>
        <v>42660.676388888889</v>
      </c>
    </row>
    <row r="1391" spans="1:20" ht="34"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8326</v>
      </c>
      <c r="R1391" t="s">
        <v>8327</v>
      </c>
      <c r="S1391" s="8">
        <f t="shared" si="86"/>
        <v>42565.480983796297</v>
      </c>
      <c r="T1391" s="8">
        <f t="shared" si="87"/>
        <v>42595.480983796297</v>
      </c>
    </row>
    <row r="1392" spans="1:20" ht="51"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8326</v>
      </c>
      <c r="R1392" t="s">
        <v>8327</v>
      </c>
      <c r="S1392" s="8">
        <f t="shared" si="86"/>
        <v>42087.803310185183</v>
      </c>
      <c r="T1392" s="8">
        <f t="shared" si="87"/>
        <v>42121.716666666667</v>
      </c>
    </row>
    <row r="1393" spans="1:20" ht="51"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7">
        <f t="shared" si="85"/>
        <v>42.384615384615387</v>
      </c>
      <c r="Q1393" t="s">
        <v>8326</v>
      </c>
      <c r="R1393" t="s">
        <v>8327</v>
      </c>
      <c r="S1393" s="8">
        <f t="shared" si="86"/>
        <v>42193.650671296295</v>
      </c>
      <c r="T1393" s="8">
        <f t="shared" si="87"/>
        <v>42238.207638888889</v>
      </c>
    </row>
    <row r="1394" spans="1:20" ht="51"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8326</v>
      </c>
      <c r="R1394" t="s">
        <v>8327</v>
      </c>
      <c r="S1394" s="8">
        <f t="shared" si="86"/>
        <v>42401.154930555553</v>
      </c>
      <c r="T1394" s="8">
        <f t="shared" si="87"/>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8326</v>
      </c>
      <c r="R1395" t="s">
        <v>8327</v>
      </c>
      <c r="S1395" s="8">
        <f t="shared" si="86"/>
        <v>42553.681979166664</v>
      </c>
      <c r="T1395" s="8">
        <f t="shared" si="87"/>
        <v>42583.681979166664</v>
      </c>
    </row>
    <row r="1396" spans="1:20" ht="51"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8326</v>
      </c>
      <c r="R1396" t="s">
        <v>8327</v>
      </c>
      <c r="S1396" s="8">
        <f t="shared" si="86"/>
        <v>42752.144976851851</v>
      </c>
      <c r="T1396" s="8">
        <f t="shared" si="87"/>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7">
        <f t="shared" si="85"/>
        <v>47.756097560975611</v>
      </c>
      <c r="Q1397" t="s">
        <v>8326</v>
      </c>
      <c r="R1397" t="s">
        <v>8327</v>
      </c>
      <c r="S1397" s="8">
        <f t="shared" si="86"/>
        <v>42719.90834490741</v>
      </c>
      <c r="T1397" s="8">
        <f t="shared" si="87"/>
        <v>42749.90834490741</v>
      </c>
    </row>
    <row r="1398" spans="1:20" ht="68"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8326</v>
      </c>
      <c r="R1398" t="s">
        <v>8327</v>
      </c>
      <c r="S1398" s="8">
        <f t="shared" si="86"/>
        <v>42018.99863425926</v>
      </c>
      <c r="T1398" s="8">
        <f t="shared" si="87"/>
        <v>42048.99863425926</v>
      </c>
    </row>
    <row r="1399" spans="1:20" ht="51"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8326</v>
      </c>
      <c r="R1399" t="s">
        <v>8327</v>
      </c>
      <c r="S1399" s="8">
        <f t="shared" si="86"/>
        <v>42640.917939814812</v>
      </c>
      <c r="T1399" s="8">
        <f t="shared" si="87"/>
        <v>42670.888194444444</v>
      </c>
    </row>
    <row r="1400" spans="1:20" ht="51"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8326</v>
      </c>
      <c r="R1400" t="s">
        <v>8327</v>
      </c>
      <c r="S1400" s="8">
        <f t="shared" si="86"/>
        <v>42526.874236111107</v>
      </c>
      <c r="T1400" s="8">
        <f t="shared" si="87"/>
        <v>42556.874236111107</v>
      </c>
    </row>
    <row r="1401" spans="1:20" ht="51"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7">
        <f t="shared" si="85"/>
        <v>61.701086956521742</v>
      </c>
      <c r="Q1401" t="s">
        <v>8326</v>
      </c>
      <c r="R1401" t="s">
        <v>8327</v>
      </c>
      <c r="S1401" s="8">
        <f t="shared" si="86"/>
        <v>41889.004317129627</v>
      </c>
      <c r="T1401" s="8">
        <f t="shared" si="87"/>
        <v>41919.004317129627</v>
      </c>
    </row>
    <row r="1402" spans="1:20" ht="51"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8326</v>
      </c>
      <c r="R1402" t="s">
        <v>8327</v>
      </c>
      <c r="S1402" s="8">
        <f t="shared" si="86"/>
        <v>42498.341122685189</v>
      </c>
      <c r="T1402" s="8">
        <f t="shared" si="87"/>
        <v>42533.229166666672</v>
      </c>
    </row>
    <row r="1403" spans="1:20" ht="68"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7">
        <f t="shared" si="85"/>
        <v>51.720833333333331</v>
      </c>
      <c r="Q1403" t="s">
        <v>8326</v>
      </c>
      <c r="R1403" t="s">
        <v>8327</v>
      </c>
      <c r="S1403" s="8">
        <f t="shared" si="86"/>
        <v>41399.99622685185</v>
      </c>
      <c r="T1403" s="8">
        <f t="shared" si="87"/>
        <v>41420.99622685185</v>
      </c>
    </row>
    <row r="1404" spans="1:20" ht="51"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7">
        <f t="shared" si="85"/>
        <v>24.150442477876105</v>
      </c>
      <c r="Q1404" t="s">
        <v>8326</v>
      </c>
      <c r="R1404" t="s">
        <v>8327</v>
      </c>
      <c r="S1404" s="8">
        <f t="shared" si="86"/>
        <v>42065.053368055553</v>
      </c>
      <c r="T1404" s="8">
        <f t="shared" si="87"/>
        <v>42125.011701388896</v>
      </c>
    </row>
    <row r="1405" spans="1:20" ht="51"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8326</v>
      </c>
      <c r="R1405" t="s">
        <v>8327</v>
      </c>
      <c r="S1405" s="8">
        <f t="shared" si="86"/>
        <v>41451.062905092593</v>
      </c>
      <c r="T1405" s="8">
        <f t="shared" si="87"/>
        <v>41481.062905092593</v>
      </c>
    </row>
    <row r="1406" spans="1:20" ht="51"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7">
        <f t="shared" si="85"/>
        <v>48.2</v>
      </c>
      <c r="Q1406" t="s">
        <v>8323</v>
      </c>
      <c r="R1406" t="s">
        <v>8342</v>
      </c>
      <c r="S1406" s="8">
        <f t="shared" si="86"/>
        <v>42032.510243055556</v>
      </c>
      <c r="T1406" s="8">
        <f t="shared" si="87"/>
        <v>42057.510243055556</v>
      </c>
    </row>
    <row r="1407" spans="1:20" ht="34"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7">
        <f t="shared" si="85"/>
        <v>6.1764705882352944</v>
      </c>
      <c r="Q1407" t="s">
        <v>8323</v>
      </c>
      <c r="R1407" t="s">
        <v>8342</v>
      </c>
      <c r="S1407" s="8">
        <f t="shared" si="86"/>
        <v>41941.680567129632</v>
      </c>
      <c r="T1407" s="8">
        <f t="shared" si="87"/>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7">
        <f t="shared" si="85"/>
        <v>5</v>
      </c>
      <c r="Q1408" t="s">
        <v>8323</v>
      </c>
      <c r="R1408" t="s">
        <v>8342</v>
      </c>
      <c r="S1408" s="8">
        <f t="shared" si="86"/>
        <v>42297.432951388888</v>
      </c>
      <c r="T1408" s="8">
        <f t="shared" si="87"/>
        <v>42350.416666666672</v>
      </c>
    </row>
    <row r="1409" spans="1:20" ht="51"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7">
        <f t="shared" si="85"/>
        <v>7.5</v>
      </c>
      <c r="Q1409" t="s">
        <v>8323</v>
      </c>
      <c r="R1409" t="s">
        <v>8342</v>
      </c>
      <c r="S1409" s="8">
        <f t="shared" si="86"/>
        <v>41838.536782407406</v>
      </c>
      <c r="T1409" s="8">
        <f t="shared" si="87"/>
        <v>41863.536782407406</v>
      </c>
    </row>
    <row r="1410" spans="1:20" ht="51"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7">
        <f t="shared" si="85"/>
        <v>12</v>
      </c>
      <c r="Q1410" t="s">
        <v>8323</v>
      </c>
      <c r="R1410" t="s">
        <v>8342</v>
      </c>
      <c r="S1410" s="8">
        <f t="shared" si="86"/>
        <v>42291.872175925921</v>
      </c>
      <c r="T1410" s="8">
        <f t="shared" si="87"/>
        <v>42321.913842592592</v>
      </c>
    </row>
    <row r="1411" spans="1:20" ht="51"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7" t="e">
        <f t="shared" ref="P1411:P1474" si="89">E1411/L1411</f>
        <v>#DIV/0!</v>
      </c>
      <c r="Q1411" t="s">
        <v>8323</v>
      </c>
      <c r="R1411" t="s">
        <v>8342</v>
      </c>
      <c r="S1411" s="8">
        <f t="shared" ref="S1411:S1474" si="90">(((J1411/60)/60)/24)+DATE(1970,1,1)</f>
        <v>41945.133506944447</v>
      </c>
      <c r="T1411" s="8">
        <f t="shared" ref="T1411:T1474" si="91">(((I1411/60)/60)/24)+DATE(1970,1,1)</f>
        <v>42005.175173611111</v>
      </c>
    </row>
    <row r="1412" spans="1:20" ht="51"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7">
        <f t="shared" si="89"/>
        <v>1</v>
      </c>
      <c r="Q1412" t="s">
        <v>8323</v>
      </c>
      <c r="R1412" t="s">
        <v>8342</v>
      </c>
      <c r="S1412" s="8">
        <f t="shared" si="90"/>
        <v>42479.318518518514</v>
      </c>
      <c r="T1412" s="8">
        <f t="shared" si="91"/>
        <v>42524.318518518514</v>
      </c>
    </row>
    <row r="1413" spans="1:20" ht="68"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7">
        <f t="shared" si="89"/>
        <v>2.3333333333333335</v>
      </c>
      <c r="Q1413" t="s">
        <v>8323</v>
      </c>
      <c r="R1413" t="s">
        <v>8342</v>
      </c>
      <c r="S1413" s="8">
        <f t="shared" si="90"/>
        <v>42013.059027777781</v>
      </c>
      <c r="T1413" s="8">
        <f t="shared" si="91"/>
        <v>42041.059027777781</v>
      </c>
    </row>
    <row r="1414" spans="1:20" ht="34"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7">
        <f t="shared" si="89"/>
        <v>24.615384615384617</v>
      </c>
      <c r="Q1414" t="s">
        <v>8323</v>
      </c>
      <c r="R1414" t="s">
        <v>8342</v>
      </c>
      <c r="S1414" s="8">
        <f t="shared" si="90"/>
        <v>41947.063645833332</v>
      </c>
      <c r="T1414" s="8">
        <f t="shared" si="91"/>
        <v>41977.063645833332</v>
      </c>
    </row>
    <row r="1415" spans="1:20" ht="68"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7">
        <f t="shared" si="89"/>
        <v>100</v>
      </c>
      <c r="Q1415" t="s">
        <v>8323</v>
      </c>
      <c r="R1415" t="s">
        <v>8342</v>
      </c>
      <c r="S1415" s="8">
        <f t="shared" si="90"/>
        <v>42360.437152777777</v>
      </c>
      <c r="T1415" s="8">
        <f t="shared" si="91"/>
        <v>42420.437152777777</v>
      </c>
    </row>
    <row r="1416" spans="1:20" ht="51"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7">
        <f t="shared" si="89"/>
        <v>1</v>
      </c>
      <c r="Q1416" t="s">
        <v>8323</v>
      </c>
      <c r="R1416" t="s">
        <v>8342</v>
      </c>
      <c r="S1416" s="8">
        <f t="shared" si="90"/>
        <v>42708.25309027778</v>
      </c>
      <c r="T1416" s="8">
        <f t="shared" si="91"/>
        <v>42738.25309027778</v>
      </c>
    </row>
    <row r="1417" spans="1:20" ht="51"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7">
        <f t="shared" si="89"/>
        <v>88.888888888888886</v>
      </c>
      <c r="Q1417" t="s">
        <v>8323</v>
      </c>
      <c r="R1417" t="s">
        <v>8342</v>
      </c>
      <c r="S1417" s="8">
        <f t="shared" si="90"/>
        <v>42192.675821759258</v>
      </c>
      <c r="T1417" s="8">
        <f t="shared" si="91"/>
        <v>42232.675821759258</v>
      </c>
    </row>
    <row r="1418" spans="1:20" ht="51"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t="e">
        <f t="shared" si="89"/>
        <v>#DIV/0!</v>
      </c>
      <c r="Q1418" t="s">
        <v>8323</v>
      </c>
      <c r="R1418" t="s">
        <v>8342</v>
      </c>
      <c r="S1418" s="8">
        <f t="shared" si="90"/>
        <v>42299.926145833335</v>
      </c>
      <c r="T1418" s="8">
        <f t="shared" si="91"/>
        <v>42329.967812499999</v>
      </c>
    </row>
    <row r="1419" spans="1:20" ht="51"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7">
        <f t="shared" si="89"/>
        <v>27.5</v>
      </c>
      <c r="Q1419" t="s">
        <v>8323</v>
      </c>
      <c r="R1419" t="s">
        <v>8342</v>
      </c>
      <c r="S1419" s="8">
        <f t="shared" si="90"/>
        <v>42232.15016203704</v>
      </c>
      <c r="T1419" s="8">
        <f t="shared" si="91"/>
        <v>42262.465972222228</v>
      </c>
    </row>
    <row r="1420" spans="1:20" ht="68"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7">
        <f t="shared" si="89"/>
        <v>6</v>
      </c>
      <c r="Q1420" t="s">
        <v>8323</v>
      </c>
      <c r="R1420" t="s">
        <v>8342</v>
      </c>
      <c r="S1420" s="8">
        <f t="shared" si="90"/>
        <v>42395.456412037034</v>
      </c>
      <c r="T1420" s="8">
        <f t="shared" si="91"/>
        <v>42425.456412037034</v>
      </c>
    </row>
    <row r="1421" spans="1:20" ht="68"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7">
        <f t="shared" si="89"/>
        <v>44.5</v>
      </c>
      <c r="Q1421" t="s">
        <v>8323</v>
      </c>
      <c r="R1421" t="s">
        <v>8342</v>
      </c>
      <c r="S1421" s="8">
        <f t="shared" si="90"/>
        <v>42622.456238425926</v>
      </c>
      <c r="T1421" s="8">
        <f t="shared" si="91"/>
        <v>42652.456238425926</v>
      </c>
    </row>
    <row r="1422" spans="1:20" ht="34"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7">
        <f t="shared" si="89"/>
        <v>1</v>
      </c>
      <c r="Q1422" t="s">
        <v>8323</v>
      </c>
      <c r="R1422" t="s">
        <v>8342</v>
      </c>
      <c r="S1422" s="8">
        <f t="shared" si="90"/>
        <v>42524.667662037042</v>
      </c>
      <c r="T1422" s="8">
        <f t="shared" si="91"/>
        <v>42549.667662037042</v>
      </c>
    </row>
    <row r="1423" spans="1:20" ht="68"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7">
        <f t="shared" si="89"/>
        <v>100</v>
      </c>
      <c r="Q1423" t="s">
        <v>8323</v>
      </c>
      <c r="R1423" t="s">
        <v>8342</v>
      </c>
      <c r="S1423" s="8">
        <f t="shared" si="90"/>
        <v>42013.915613425925</v>
      </c>
      <c r="T1423" s="8">
        <f t="shared" si="91"/>
        <v>42043.915613425925</v>
      </c>
    </row>
    <row r="1424" spans="1:20" ht="51"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7">
        <f t="shared" si="89"/>
        <v>13</v>
      </c>
      <c r="Q1424" t="s">
        <v>8323</v>
      </c>
      <c r="R1424" t="s">
        <v>8342</v>
      </c>
      <c r="S1424" s="8">
        <f t="shared" si="90"/>
        <v>42604.239629629628</v>
      </c>
      <c r="T1424" s="8">
        <f t="shared" si="91"/>
        <v>42634.239629629628</v>
      </c>
    </row>
    <row r="1425" spans="1:20" ht="51"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7">
        <f t="shared" si="89"/>
        <v>100</v>
      </c>
      <c r="Q1425" t="s">
        <v>8323</v>
      </c>
      <c r="R1425" t="s">
        <v>8342</v>
      </c>
      <c r="S1425" s="8">
        <f t="shared" si="90"/>
        <v>42340.360312500001</v>
      </c>
      <c r="T1425" s="8">
        <f t="shared" si="91"/>
        <v>42370.360312500001</v>
      </c>
    </row>
    <row r="1426" spans="1:20" ht="51"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7">
        <f t="shared" si="89"/>
        <v>109.07142857142857</v>
      </c>
      <c r="Q1426" t="s">
        <v>8323</v>
      </c>
      <c r="R1426" t="s">
        <v>8342</v>
      </c>
      <c r="S1426" s="8">
        <f t="shared" si="90"/>
        <v>42676.717615740738</v>
      </c>
      <c r="T1426" s="8">
        <f t="shared" si="91"/>
        <v>42689.759282407409</v>
      </c>
    </row>
    <row r="1427" spans="1:20" ht="51"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t="e">
        <f t="shared" si="89"/>
        <v>#DIV/0!</v>
      </c>
      <c r="Q1427" t="s">
        <v>8323</v>
      </c>
      <c r="R1427" t="s">
        <v>8342</v>
      </c>
      <c r="S1427" s="8">
        <f t="shared" si="90"/>
        <v>42093.131469907406</v>
      </c>
      <c r="T1427" s="8">
        <f t="shared" si="91"/>
        <v>42123.131469907406</v>
      </c>
    </row>
    <row r="1428" spans="1:20" ht="51"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t="e">
        <f t="shared" si="89"/>
        <v>#DIV/0!</v>
      </c>
      <c r="Q1428" t="s">
        <v>8323</v>
      </c>
      <c r="R1428" t="s">
        <v>8342</v>
      </c>
      <c r="S1428" s="8">
        <f t="shared" si="90"/>
        <v>42180.390277777777</v>
      </c>
      <c r="T1428" s="8">
        <f t="shared" si="91"/>
        <v>42240.390277777777</v>
      </c>
    </row>
    <row r="1429" spans="1:20" ht="68"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7">
        <f t="shared" si="89"/>
        <v>104.75</v>
      </c>
      <c r="Q1429" t="s">
        <v>8323</v>
      </c>
      <c r="R1429" t="s">
        <v>8342</v>
      </c>
      <c r="S1429" s="8">
        <f t="shared" si="90"/>
        <v>42601.851678240739</v>
      </c>
      <c r="T1429" s="8">
        <f t="shared" si="91"/>
        <v>42631.851678240739</v>
      </c>
    </row>
    <row r="1430" spans="1:20" ht="51"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7">
        <f t="shared" si="89"/>
        <v>15</v>
      </c>
      <c r="Q1430" t="s">
        <v>8323</v>
      </c>
      <c r="R1430" t="s">
        <v>8342</v>
      </c>
      <c r="S1430" s="8">
        <f t="shared" si="90"/>
        <v>42432.379826388889</v>
      </c>
      <c r="T1430" s="8">
        <f t="shared" si="91"/>
        <v>42462.338159722218</v>
      </c>
    </row>
    <row r="1431" spans="1:20" ht="51"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t="e">
        <f t="shared" si="89"/>
        <v>#DIV/0!</v>
      </c>
      <c r="Q1431" t="s">
        <v>8323</v>
      </c>
      <c r="R1431" t="s">
        <v>8342</v>
      </c>
      <c r="S1431" s="8">
        <f t="shared" si="90"/>
        <v>42074.060671296291</v>
      </c>
      <c r="T1431" s="8">
        <f t="shared" si="91"/>
        <v>42104.060671296291</v>
      </c>
    </row>
    <row r="1432" spans="1:20" ht="51"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7">
        <f t="shared" si="89"/>
        <v>80.599999999999994</v>
      </c>
      <c r="Q1432" t="s">
        <v>8323</v>
      </c>
      <c r="R1432" t="s">
        <v>8342</v>
      </c>
      <c r="S1432" s="8">
        <f t="shared" si="90"/>
        <v>41961.813518518517</v>
      </c>
      <c r="T1432" s="8">
        <f t="shared" si="91"/>
        <v>41992.813518518517</v>
      </c>
    </row>
    <row r="1433" spans="1:20" ht="68"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7">
        <f t="shared" si="89"/>
        <v>115.55319148936171</v>
      </c>
      <c r="Q1433" t="s">
        <v>8323</v>
      </c>
      <c r="R1433" t="s">
        <v>8342</v>
      </c>
      <c r="S1433" s="8">
        <f t="shared" si="90"/>
        <v>42304.210833333331</v>
      </c>
      <c r="T1433" s="8">
        <f t="shared" si="91"/>
        <v>42334.252500000002</v>
      </c>
    </row>
    <row r="1434" spans="1:20" ht="68"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t="e">
        <f t="shared" si="89"/>
        <v>#DIV/0!</v>
      </c>
      <c r="Q1434" t="s">
        <v>8323</v>
      </c>
      <c r="R1434" t="s">
        <v>8342</v>
      </c>
      <c r="S1434" s="8">
        <f t="shared" si="90"/>
        <v>42175.780416666668</v>
      </c>
      <c r="T1434" s="8">
        <f t="shared" si="91"/>
        <v>42205.780416666668</v>
      </c>
    </row>
    <row r="1435" spans="1:20" ht="51"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7">
        <f t="shared" si="89"/>
        <v>80.5</v>
      </c>
      <c r="Q1435" t="s">
        <v>8323</v>
      </c>
      <c r="R1435" t="s">
        <v>8342</v>
      </c>
      <c r="S1435" s="8">
        <f t="shared" si="90"/>
        <v>42673.625868055555</v>
      </c>
      <c r="T1435" s="8">
        <f t="shared" si="91"/>
        <v>42714.458333333328</v>
      </c>
    </row>
    <row r="1436" spans="1:20" ht="51"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7">
        <f t="shared" si="89"/>
        <v>744.5454545454545</v>
      </c>
      <c r="Q1436" t="s">
        <v>8323</v>
      </c>
      <c r="R1436" t="s">
        <v>8342</v>
      </c>
      <c r="S1436" s="8">
        <f t="shared" si="90"/>
        <v>42142.767106481479</v>
      </c>
      <c r="T1436" s="8">
        <f t="shared" si="91"/>
        <v>42163.625</v>
      </c>
    </row>
    <row r="1437" spans="1:20" ht="51"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7">
        <f t="shared" si="89"/>
        <v>7.5</v>
      </c>
      <c r="Q1437" t="s">
        <v>8323</v>
      </c>
      <c r="R1437" t="s">
        <v>8342</v>
      </c>
      <c r="S1437" s="8">
        <f t="shared" si="90"/>
        <v>42258.780324074076</v>
      </c>
      <c r="T1437" s="8">
        <f t="shared" si="91"/>
        <v>42288.780324074076</v>
      </c>
    </row>
    <row r="1438" spans="1:20" ht="68"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7">
        <f t="shared" si="89"/>
        <v>38.5</v>
      </c>
      <c r="Q1438" t="s">
        <v>8323</v>
      </c>
      <c r="R1438" t="s">
        <v>8342</v>
      </c>
      <c r="S1438" s="8">
        <f t="shared" si="90"/>
        <v>42391.35019675926</v>
      </c>
      <c r="T1438" s="8">
        <f t="shared" si="91"/>
        <v>42421.35019675926</v>
      </c>
    </row>
    <row r="1439" spans="1:20" ht="68"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7">
        <f t="shared" si="89"/>
        <v>36.68181818181818</v>
      </c>
      <c r="Q1439" t="s">
        <v>8323</v>
      </c>
      <c r="R1439" t="s">
        <v>8342</v>
      </c>
      <c r="S1439" s="8">
        <f t="shared" si="90"/>
        <v>41796.531701388885</v>
      </c>
      <c r="T1439" s="8">
        <f t="shared" si="91"/>
        <v>41833.207638888889</v>
      </c>
    </row>
    <row r="1440" spans="1:20" ht="51"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7">
        <f t="shared" si="89"/>
        <v>75</v>
      </c>
      <c r="Q1440" t="s">
        <v>8323</v>
      </c>
      <c r="R1440" t="s">
        <v>8342</v>
      </c>
      <c r="S1440" s="8">
        <f t="shared" si="90"/>
        <v>42457.871516203704</v>
      </c>
      <c r="T1440" s="8">
        <f t="shared" si="91"/>
        <v>42487.579861111109</v>
      </c>
    </row>
    <row r="1441" spans="1:20" ht="51"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7">
        <f t="shared" si="89"/>
        <v>30</v>
      </c>
      <c r="Q1441" t="s">
        <v>8323</v>
      </c>
      <c r="R1441" t="s">
        <v>8342</v>
      </c>
      <c r="S1441" s="8">
        <f t="shared" si="90"/>
        <v>42040.829872685179</v>
      </c>
      <c r="T1441" s="8">
        <f t="shared" si="91"/>
        <v>42070.829872685179</v>
      </c>
    </row>
    <row r="1442" spans="1:20" ht="51"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7">
        <f t="shared" si="89"/>
        <v>1</v>
      </c>
      <c r="Q1442" t="s">
        <v>8323</v>
      </c>
      <c r="R1442" t="s">
        <v>8342</v>
      </c>
      <c r="S1442" s="8">
        <f t="shared" si="90"/>
        <v>42486.748414351852</v>
      </c>
      <c r="T1442" s="8">
        <f t="shared" si="91"/>
        <v>42516.748414351852</v>
      </c>
    </row>
    <row r="1443" spans="1:20" ht="68"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7">
        <f t="shared" si="89"/>
        <v>673.33333333333337</v>
      </c>
      <c r="Q1443" t="s">
        <v>8323</v>
      </c>
      <c r="R1443" t="s">
        <v>8342</v>
      </c>
      <c r="S1443" s="8">
        <f t="shared" si="90"/>
        <v>42198.765844907408</v>
      </c>
      <c r="T1443" s="8">
        <f t="shared" si="91"/>
        <v>42258.765844907408</v>
      </c>
    </row>
    <row r="1444" spans="1:20" ht="51"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t="e">
        <f t="shared" si="89"/>
        <v>#DIV/0!</v>
      </c>
      <c r="Q1444" t="s">
        <v>8323</v>
      </c>
      <c r="R1444" t="s">
        <v>8342</v>
      </c>
      <c r="S1444" s="8">
        <f t="shared" si="90"/>
        <v>42485.64534722222</v>
      </c>
      <c r="T1444" s="8">
        <f t="shared" si="91"/>
        <v>42515.64534722222</v>
      </c>
    </row>
    <row r="1445" spans="1:20" ht="51"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t="e">
        <f t="shared" si="89"/>
        <v>#DIV/0!</v>
      </c>
      <c r="Q1445" t="s">
        <v>8323</v>
      </c>
      <c r="R1445" t="s">
        <v>8342</v>
      </c>
      <c r="S1445" s="8">
        <f t="shared" si="90"/>
        <v>42707.926030092596</v>
      </c>
      <c r="T1445" s="8">
        <f t="shared" si="91"/>
        <v>42737.926030092596</v>
      </c>
    </row>
    <row r="1446" spans="1:20" ht="51"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t="e">
        <f t="shared" si="89"/>
        <v>#DIV/0!</v>
      </c>
      <c r="Q1446" t="s">
        <v>8323</v>
      </c>
      <c r="R1446" t="s">
        <v>8342</v>
      </c>
      <c r="S1446" s="8">
        <f t="shared" si="90"/>
        <v>42199.873402777783</v>
      </c>
      <c r="T1446" s="8">
        <f t="shared" si="91"/>
        <v>42259.873402777783</v>
      </c>
    </row>
    <row r="1447" spans="1:20" ht="68"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t="e">
        <f t="shared" si="89"/>
        <v>#DIV/0!</v>
      </c>
      <c r="Q1447" t="s">
        <v>8323</v>
      </c>
      <c r="R1447" t="s">
        <v>8342</v>
      </c>
      <c r="S1447" s="8">
        <f t="shared" si="90"/>
        <v>42139.542303240742</v>
      </c>
      <c r="T1447" s="8">
        <f t="shared" si="91"/>
        <v>42169.542303240742</v>
      </c>
    </row>
    <row r="1448" spans="1:20" ht="51"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t="e">
        <f t="shared" si="89"/>
        <v>#DIV/0!</v>
      </c>
      <c r="Q1448" t="s">
        <v>8323</v>
      </c>
      <c r="R1448" t="s">
        <v>8342</v>
      </c>
      <c r="S1448" s="8">
        <f t="shared" si="90"/>
        <v>42461.447662037041</v>
      </c>
      <c r="T1448" s="8">
        <f t="shared" si="91"/>
        <v>42481.447662037041</v>
      </c>
    </row>
    <row r="1449" spans="1:20" ht="34"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7">
        <f t="shared" si="89"/>
        <v>25</v>
      </c>
      <c r="Q1449" t="s">
        <v>8323</v>
      </c>
      <c r="R1449" t="s">
        <v>8342</v>
      </c>
      <c r="S1449" s="8">
        <f t="shared" si="90"/>
        <v>42529.730717592596</v>
      </c>
      <c r="T1449" s="8">
        <f t="shared" si="91"/>
        <v>42559.730717592596</v>
      </c>
    </row>
    <row r="1450" spans="1:20" ht="68"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t="e">
        <f t="shared" si="89"/>
        <v>#DIV/0!</v>
      </c>
      <c r="Q1450" t="s">
        <v>8323</v>
      </c>
      <c r="R1450" t="s">
        <v>8342</v>
      </c>
      <c r="S1450" s="8">
        <f t="shared" si="90"/>
        <v>42115.936550925922</v>
      </c>
      <c r="T1450" s="8">
        <f t="shared" si="91"/>
        <v>42146.225694444445</v>
      </c>
    </row>
    <row r="1451" spans="1:20" ht="51"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t="e">
        <f t="shared" si="89"/>
        <v>#DIV/0!</v>
      </c>
      <c r="Q1451" t="s">
        <v>8323</v>
      </c>
      <c r="R1451" t="s">
        <v>8342</v>
      </c>
      <c r="S1451" s="8">
        <f t="shared" si="90"/>
        <v>42086.811400462961</v>
      </c>
      <c r="T1451" s="8">
        <f t="shared" si="91"/>
        <v>42134.811400462961</v>
      </c>
    </row>
    <row r="1452" spans="1:20" ht="68"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7">
        <f t="shared" si="89"/>
        <v>1</v>
      </c>
      <c r="Q1452" t="s">
        <v>8323</v>
      </c>
      <c r="R1452" t="s">
        <v>8342</v>
      </c>
      <c r="S1452" s="8">
        <f t="shared" si="90"/>
        <v>42390.171261574069</v>
      </c>
      <c r="T1452" s="8">
        <f t="shared" si="91"/>
        <v>42420.171261574069</v>
      </c>
    </row>
    <row r="1453" spans="1:20" ht="51"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7">
        <f t="shared" si="89"/>
        <v>1</v>
      </c>
      <c r="Q1453" t="s">
        <v>8323</v>
      </c>
      <c r="R1453" t="s">
        <v>8342</v>
      </c>
      <c r="S1453" s="8">
        <f t="shared" si="90"/>
        <v>41931.959016203706</v>
      </c>
      <c r="T1453" s="8">
        <f t="shared" si="91"/>
        <v>41962.00068287037</v>
      </c>
    </row>
    <row r="1454" spans="1:20" ht="34"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t="e">
        <f t="shared" si="89"/>
        <v>#DIV/0!</v>
      </c>
      <c r="Q1454" t="s">
        <v>8323</v>
      </c>
      <c r="R1454" t="s">
        <v>8342</v>
      </c>
      <c r="S1454" s="8">
        <f t="shared" si="90"/>
        <v>41818.703275462962</v>
      </c>
      <c r="T1454" s="8">
        <f t="shared" si="91"/>
        <v>41848.703275462962</v>
      </c>
    </row>
    <row r="1455" spans="1:20" ht="51"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t="e">
        <f t="shared" si="89"/>
        <v>#DIV/0!</v>
      </c>
      <c r="Q1455" t="s">
        <v>8323</v>
      </c>
      <c r="R1455" t="s">
        <v>8342</v>
      </c>
      <c r="S1455" s="8">
        <f t="shared" si="90"/>
        <v>42795.696145833332</v>
      </c>
      <c r="T1455" s="8">
        <f t="shared" si="91"/>
        <v>42840.654479166667</v>
      </c>
    </row>
    <row r="1456" spans="1:20" ht="51"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7">
        <f t="shared" si="89"/>
        <v>15</v>
      </c>
      <c r="Q1456" t="s">
        <v>8323</v>
      </c>
      <c r="R1456" t="s">
        <v>8342</v>
      </c>
      <c r="S1456" s="8">
        <f t="shared" si="90"/>
        <v>42463.866666666669</v>
      </c>
      <c r="T1456" s="8">
        <f t="shared" si="91"/>
        <v>42484.915972222225</v>
      </c>
    </row>
    <row r="1457" spans="1:20" ht="68"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7">
        <f t="shared" si="89"/>
        <v>225</v>
      </c>
      <c r="Q1457" t="s">
        <v>8323</v>
      </c>
      <c r="R1457" t="s">
        <v>8342</v>
      </c>
      <c r="S1457" s="8">
        <f t="shared" si="90"/>
        <v>41832.672685185185</v>
      </c>
      <c r="T1457" s="8">
        <f t="shared" si="91"/>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7">
        <f t="shared" si="89"/>
        <v>48.333333333333336</v>
      </c>
      <c r="Q1458" t="s">
        <v>8323</v>
      </c>
      <c r="R1458" t="s">
        <v>8342</v>
      </c>
      <c r="S1458" s="8">
        <f t="shared" si="90"/>
        <v>42708.668576388889</v>
      </c>
      <c r="T1458" s="8">
        <f t="shared" si="91"/>
        <v>42738.668576388889</v>
      </c>
    </row>
    <row r="1459" spans="1:20" ht="34"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t="e">
        <f t="shared" si="89"/>
        <v>#DIV/0!</v>
      </c>
      <c r="Q1459" t="s">
        <v>8323</v>
      </c>
      <c r="R1459" t="s">
        <v>8342</v>
      </c>
      <c r="S1459" s="8">
        <f t="shared" si="90"/>
        <v>42289.89634259259</v>
      </c>
      <c r="T1459" s="8">
        <f t="shared" si="91"/>
        <v>42319.938009259262</v>
      </c>
    </row>
    <row r="1460" spans="1:20" ht="68"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t="e">
        <f t="shared" si="89"/>
        <v>#DIV/0!</v>
      </c>
      <c r="Q1460" t="s">
        <v>8323</v>
      </c>
      <c r="R1460" t="s">
        <v>8342</v>
      </c>
      <c r="S1460" s="8">
        <f t="shared" si="90"/>
        <v>41831.705555555556</v>
      </c>
      <c r="T1460" s="8">
        <f t="shared" si="91"/>
        <v>41862.166666666664</v>
      </c>
    </row>
    <row r="1461" spans="1:20" ht="51"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t="e">
        <f t="shared" si="89"/>
        <v>#DIV/0!</v>
      </c>
      <c r="Q1461" t="s">
        <v>8323</v>
      </c>
      <c r="R1461" t="s">
        <v>8342</v>
      </c>
      <c r="S1461" s="8">
        <f t="shared" si="90"/>
        <v>42312.204814814817</v>
      </c>
      <c r="T1461" s="8">
        <f t="shared" si="91"/>
        <v>42340.725694444445</v>
      </c>
    </row>
    <row r="1462" spans="1:20" ht="51"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t="e">
        <f t="shared" si="89"/>
        <v>#DIV/0!</v>
      </c>
      <c r="Q1462" t="s">
        <v>8323</v>
      </c>
      <c r="R1462" t="s">
        <v>8342</v>
      </c>
      <c r="S1462" s="8">
        <f t="shared" si="90"/>
        <v>41915.896967592591</v>
      </c>
      <c r="T1462" s="8">
        <f t="shared" si="91"/>
        <v>41973.989583333328</v>
      </c>
    </row>
    <row r="1463" spans="1:20" ht="34"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7">
        <f t="shared" si="89"/>
        <v>44.66673529411765</v>
      </c>
      <c r="Q1463" t="s">
        <v>8323</v>
      </c>
      <c r="R1463" t="s">
        <v>8343</v>
      </c>
      <c r="S1463" s="8">
        <f t="shared" si="90"/>
        <v>41899.645300925928</v>
      </c>
      <c r="T1463" s="8">
        <f t="shared" si="91"/>
        <v>41933</v>
      </c>
    </row>
    <row r="1464" spans="1:20" ht="34"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8323</v>
      </c>
      <c r="R1464" t="s">
        <v>8343</v>
      </c>
      <c r="S1464" s="8">
        <f t="shared" si="90"/>
        <v>41344.662858796299</v>
      </c>
      <c r="T1464" s="8">
        <f t="shared" si="91"/>
        <v>41374.662858796299</v>
      </c>
    </row>
    <row r="1465" spans="1:20" ht="51"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8323</v>
      </c>
      <c r="R1465" t="s">
        <v>8343</v>
      </c>
      <c r="S1465" s="8">
        <f t="shared" si="90"/>
        <v>41326.911319444444</v>
      </c>
      <c r="T1465" s="8">
        <f t="shared" si="91"/>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8323</v>
      </c>
      <c r="R1466" t="s">
        <v>8343</v>
      </c>
      <c r="S1466" s="8">
        <f t="shared" si="90"/>
        <v>41291.661550925928</v>
      </c>
      <c r="T1466" s="8">
        <f t="shared" si="91"/>
        <v>41321.661550925928</v>
      </c>
    </row>
    <row r="1467" spans="1:20" ht="51"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7">
        <f t="shared" si="89"/>
        <v>52.622732513451197</v>
      </c>
      <c r="Q1467" t="s">
        <v>8323</v>
      </c>
      <c r="R1467" t="s">
        <v>8343</v>
      </c>
      <c r="S1467" s="8">
        <f t="shared" si="90"/>
        <v>40959.734398148146</v>
      </c>
      <c r="T1467" s="8">
        <f t="shared" si="91"/>
        <v>40990.125</v>
      </c>
    </row>
    <row r="1468" spans="1:20" ht="51"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8323</v>
      </c>
      <c r="R1468" t="s">
        <v>8343</v>
      </c>
      <c r="S1468" s="8">
        <f t="shared" si="90"/>
        <v>42340.172060185185</v>
      </c>
      <c r="T1468" s="8">
        <f t="shared" si="91"/>
        <v>42381.208333333328</v>
      </c>
    </row>
    <row r="1469" spans="1:20" ht="34"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8323</v>
      </c>
      <c r="R1469" t="s">
        <v>8343</v>
      </c>
      <c r="S1469" s="8">
        <f t="shared" si="90"/>
        <v>40933.80190972222</v>
      </c>
      <c r="T1469" s="8">
        <f t="shared" si="91"/>
        <v>40993.760243055556</v>
      </c>
    </row>
    <row r="1470" spans="1:20" ht="51"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8323</v>
      </c>
      <c r="R1470" t="s">
        <v>8343</v>
      </c>
      <c r="S1470" s="8">
        <f t="shared" si="90"/>
        <v>40646.014456018522</v>
      </c>
      <c r="T1470" s="8">
        <f t="shared" si="91"/>
        <v>40706.014456018522</v>
      </c>
    </row>
    <row r="1471" spans="1:20" ht="51"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8323</v>
      </c>
      <c r="R1471" t="s">
        <v>8343</v>
      </c>
      <c r="S1471" s="8">
        <f t="shared" si="90"/>
        <v>41290.598483796297</v>
      </c>
      <c r="T1471" s="8">
        <f t="shared" si="91"/>
        <v>41320.598483796297</v>
      </c>
    </row>
    <row r="1472" spans="1:20" ht="68"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8323</v>
      </c>
      <c r="R1472" t="s">
        <v>8343</v>
      </c>
      <c r="S1472" s="8">
        <f t="shared" si="90"/>
        <v>41250.827118055553</v>
      </c>
      <c r="T1472" s="8">
        <f t="shared" si="91"/>
        <v>41271.827118055553</v>
      </c>
    </row>
    <row r="1473" spans="1:20" ht="51"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8323</v>
      </c>
      <c r="R1473" t="s">
        <v>8343</v>
      </c>
      <c r="S1473" s="8">
        <f t="shared" si="90"/>
        <v>42073.957569444443</v>
      </c>
      <c r="T1473" s="8">
        <f t="shared" si="91"/>
        <v>42103.957569444443</v>
      </c>
    </row>
    <row r="1474" spans="1:20" ht="68"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8323</v>
      </c>
      <c r="R1474" t="s">
        <v>8343</v>
      </c>
      <c r="S1474" s="8">
        <f t="shared" si="90"/>
        <v>41533.542858796296</v>
      </c>
      <c r="T1474" s="8">
        <f t="shared" si="91"/>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7">
        <f t="shared" ref="P1475:P1538" si="93">E1475/L1475</f>
        <v>38.462553191489363</v>
      </c>
      <c r="Q1475" t="s">
        <v>8323</v>
      </c>
      <c r="R1475" t="s">
        <v>8343</v>
      </c>
      <c r="S1475" s="8">
        <f t="shared" ref="S1475:S1538" si="94">(((J1475/60)/60)/24)+DATE(1970,1,1)</f>
        <v>40939.979618055557</v>
      </c>
      <c r="T1475" s="8">
        <f t="shared" ref="T1475:T1538" si="95">(((I1475/60)/60)/24)+DATE(1970,1,1)</f>
        <v>40969.979618055557</v>
      </c>
    </row>
    <row r="1476" spans="1:20" ht="51"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8323</v>
      </c>
      <c r="R1476" t="s">
        <v>8343</v>
      </c>
      <c r="S1476" s="8">
        <f t="shared" si="94"/>
        <v>41500.727916666663</v>
      </c>
      <c r="T1476" s="8">
        <f t="shared" si="95"/>
        <v>41530.727916666663</v>
      </c>
    </row>
    <row r="1477" spans="1:20" ht="51"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8323</v>
      </c>
      <c r="R1477" t="s">
        <v>8343</v>
      </c>
      <c r="S1477" s="8">
        <f t="shared" si="94"/>
        <v>41960.722951388889</v>
      </c>
      <c r="T1477" s="8">
        <f t="shared" si="95"/>
        <v>41993.207638888889</v>
      </c>
    </row>
    <row r="1478" spans="1:20" ht="34"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7">
        <f t="shared" si="93"/>
        <v>43.333275109170302</v>
      </c>
      <c r="Q1478" t="s">
        <v>8323</v>
      </c>
      <c r="R1478" t="s">
        <v>8343</v>
      </c>
      <c r="S1478" s="8">
        <f t="shared" si="94"/>
        <v>40766.041921296295</v>
      </c>
      <c r="T1478" s="8">
        <f t="shared" si="95"/>
        <v>40796.041921296295</v>
      </c>
    </row>
    <row r="1479" spans="1:20" ht="51"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8323</v>
      </c>
      <c r="R1479" t="s">
        <v>8343</v>
      </c>
      <c r="S1479" s="8">
        <f t="shared" si="94"/>
        <v>40840.615787037037</v>
      </c>
      <c r="T1479" s="8">
        <f t="shared" si="95"/>
        <v>40900.125</v>
      </c>
    </row>
    <row r="1480" spans="1:20" ht="51"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7">
        <f t="shared" si="93"/>
        <v>29.187190495010373</v>
      </c>
      <c r="Q1480" t="s">
        <v>8323</v>
      </c>
      <c r="R1480" t="s">
        <v>8343</v>
      </c>
      <c r="S1480" s="8">
        <f t="shared" si="94"/>
        <v>41394.871678240743</v>
      </c>
      <c r="T1480" s="8">
        <f t="shared" si="95"/>
        <v>41408.871678240743</v>
      </c>
    </row>
    <row r="1481" spans="1:20" ht="51"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8323</v>
      </c>
      <c r="R1481" t="s">
        <v>8343</v>
      </c>
      <c r="S1481" s="8">
        <f t="shared" si="94"/>
        <v>41754.745243055557</v>
      </c>
      <c r="T1481" s="8">
        <f t="shared" si="95"/>
        <v>41769.165972222225</v>
      </c>
    </row>
    <row r="1482" spans="1:20" ht="51"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7">
        <f t="shared" si="93"/>
        <v>92.157795275590544</v>
      </c>
      <c r="Q1482" t="s">
        <v>8323</v>
      </c>
      <c r="R1482" t="s">
        <v>8343</v>
      </c>
      <c r="S1482" s="8">
        <f t="shared" si="94"/>
        <v>41464.934016203704</v>
      </c>
      <c r="T1482" s="8">
        <f t="shared" si="95"/>
        <v>41481.708333333336</v>
      </c>
    </row>
    <row r="1483" spans="1:20" ht="51"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7">
        <f t="shared" si="93"/>
        <v>17.5</v>
      </c>
      <c r="Q1483" t="s">
        <v>8323</v>
      </c>
      <c r="R1483" t="s">
        <v>8325</v>
      </c>
      <c r="S1483" s="8">
        <f t="shared" si="94"/>
        <v>41550.922974537039</v>
      </c>
      <c r="T1483" s="8">
        <f t="shared" si="95"/>
        <v>41580.922974537039</v>
      </c>
    </row>
    <row r="1484" spans="1:20" ht="51"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7">
        <f t="shared" si="93"/>
        <v>5</v>
      </c>
      <c r="Q1484" t="s">
        <v>8323</v>
      </c>
      <c r="R1484" t="s">
        <v>8325</v>
      </c>
      <c r="S1484" s="8">
        <f t="shared" si="94"/>
        <v>41136.85805555556</v>
      </c>
      <c r="T1484" s="8">
        <f t="shared" si="95"/>
        <v>41159.32708333333</v>
      </c>
    </row>
    <row r="1485" spans="1:20" ht="51"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7">
        <f t="shared" si="93"/>
        <v>25</v>
      </c>
      <c r="Q1485" t="s">
        <v>8323</v>
      </c>
      <c r="R1485" t="s">
        <v>8325</v>
      </c>
      <c r="S1485" s="8">
        <f t="shared" si="94"/>
        <v>42548.192997685182</v>
      </c>
      <c r="T1485" s="8">
        <f t="shared" si="95"/>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t="e">
        <f t="shared" si="93"/>
        <v>#DIV/0!</v>
      </c>
      <c r="Q1486" t="s">
        <v>8323</v>
      </c>
      <c r="R1486" t="s">
        <v>8325</v>
      </c>
      <c r="S1486" s="8">
        <f t="shared" si="94"/>
        <v>41053.200960648144</v>
      </c>
      <c r="T1486" s="8">
        <f t="shared" si="95"/>
        <v>41111.618750000001</v>
      </c>
    </row>
    <row r="1487" spans="1:20" ht="51"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7">
        <f t="shared" si="93"/>
        <v>50</v>
      </c>
      <c r="Q1487" t="s">
        <v>8323</v>
      </c>
      <c r="R1487" t="s">
        <v>8325</v>
      </c>
      <c r="S1487" s="8">
        <f t="shared" si="94"/>
        <v>42130.795983796299</v>
      </c>
      <c r="T1487" s="8">
        <f t="shared" si="95"/>
        <v>42175.795983796299</v>
      </c>
    </row>
    <row r="1488" spans="1:20" ht="68"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7">
        <f t="shared" si="93"/>
        <v>16</v>
      </c>
      <c r="Q1488" t="s">
        <v>8323</v>
      </c>
      <c r="R1488" t="s">
        <v>8325</v>
      </c>
      <c r="S1488" s="8">
        <f t="shared" si="94"/>
        <v>42032.168530092589</v>
      </c>
      <c r="T1488" s="8">
        <f t="shared" si="95"/>
        <v>42062.168530092589</v>
      </c>
    </row>
    <row r="1489" spans="1:20" ht="51"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t="e">
        <f t="shared" si="93"/>
        <v>#DIV/0!</v>
      </c>
      <c r="Q1489" t="s">
        <v>8323</v>
      </c>
      <c r="R1489" t="s">
        <v>8325</v>
      </c>
      <c r="S1489" s="8">
        <f t="shared" si="94"/>
        <v>42554.917488425926</v>
      </c>
      <c r="T1489" s="8">
        <f t="shared" si="95"/>
        <v>42584.917488425926</v>
      </c>
    </row>
    <row r="1490" spans="1:20" ht="51"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7">
        <f t="shared" si="93"/>
        <v>60</v>
      </c>
      <c r="Q1490" t="s">
        <v>8323</v>
      </c>
      <c r="R1490" t="s">
        <v>8325</v>
      </c>
      <c r="S1490" s="8">
        <f t="shared" si="94"/>
        <v>41614.563194444447</v>
      </c>
      <c r="T1490" s="8">
        <f t="shared" si="95"/>
        <v>41644.563194444447</v>
      </c>
    </row>
    <row r="1491" spans="1:20" ht="51"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t="e">
        <f t="shared" si="93"/>
        <v>#DIV/0!</v>
      </c>
      <c r="Q1491" t="s">
        <v>8323</v>
      </c>
      <c r="R1491" t="s">
        <v>8325</v>
      </c>
      <c r="S1491" s="8">
        <f t="shared" si="94"/>
        <v>41198.611712962964</v>
      </c>
      <c r="T1491" s="8">
        <f t="shared" si="95"/>
        <v>41228.653379629628</v>
      </c>
    </row>
    <row r="1492" spans="1:20" ht="51"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7">
        <f t="shared" si="93"/>
        <v>47.10526315789474</v>
      </c>
      <c r="Q1492" t="s">
        <v>8323</v>
      </c>
      <c r="R1492" t="s">
        <v>8325</v>
      </c>
      <c r="S1492" s="8">
        <f t="shared" si="94"/>
        <v>41520.561041666668</v>
      </c>
      <c r="T1492" s="8">
        <f t="shared" si="95"/>
        <v>41549.561041666668</v>
      </c>
    </row>
    <row r="1493" spans="1:20" ht="51"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7">
        <f t="shared" si="93"/>
        <v>100</v>
      </c>
      <c r="Q1493" t="s">
        <v>8323</v>
      </c>
      <c r="R1493" t="s">
        <v>8325</v>
      </c>
      <c r="S1493" s="8">
        <f t="shared" si="94"/>
        <v>41991.713460648149</v>
      </c>
      <c r="T1493" s="8">
        <f t="shared" si="95"/>
        <v>42050.651388888888</v>
      </c>
    </row>
    <row r="1494" spans="1:20" ht="68"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7">
        <f t="shared" si="93"/>
        <v>15</v>
      </c>
      <c r="Q1494" t="s">
        <v>8323</v>
      </c>
      <c r="R1494" t="s">
        <v>8325</v>
      </c>
      <c r="S1494" s="8">
        <f t="shared" si="94"/>
        <v>40682.884791666671</v>
      </c>
      <c r="T1494" s="8">
        <f t="shared" si="95"/>
        <v>40712.884791666671</v>
      </c>
    </row>
    <row r="1495" spans="1:20" ht="34"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t="e">
        <f t="shared" si="93"/>
        <v>#DIV/0!</v>
      </c>
      <c r="Q1495" t="s">
        <v>8323</v>
      </c>
      <c r="R1495" t="s">
        <v>8325</v>
      </c>
      <c r="S1495" s="8">
        <f t="shared" si="94"/>
        <v>41411.866608796299</v>
      </c>
      <c r="T1495" s="8">
        <f t="shared" si="95"/>
        <v>41441.866608796299</v>
      </c>
    </row>
    <row r="1496" spans="1:20" ht="68"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7">
        <f t="shared" si="93"/>
        <v>40.454545454545453</v>
      </c>
      <c r="Q1496" t="s">
        <v>8323</v>
      </c>
      <c r="R1496" t="s">
        <v>8325</v>
      </c>
      <c r="S1496" s="8">
        <f t="shared" si="94"/>
        <v>42067.722372685181</v>
      </c>
      <c r="T1496" s="8">
        <f t="shared" si="95"/>
        <v>42097.651388888888</v>
      </c>
    </row>
    <row r="1497" spans="1:20" ht="34"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t="e">
        <f t="shared" si="93"/>
        <v>#DIV/0!</v>
      </c>
      <c r="Q1497" t="s">
        <v>8323</v>
      </c>
      <c r="R1497" t="s">
        <v>8325</v>
      </c>
      <c r="S1497" s="8">
        <f t="shared" si="94"/>
        <v>40752.789710648147</v>
      </c>
      <c r="T1497" s="8">
        <f t="shared" si="95"/>
        <v>40782.789710648147</v>
      </c>
    </row>
    <row r="1498" spans="1:20" ht="51"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t="e">
        <f t="shared" si="93"/>
        <v>#DIV/0!</v>
      </c>
      <c r="Q1498" t="s">
        <v>8323</v>
      </c>
      <c r="R1498" t="s">
        <v>8325</v>
      </c>
      <c r="S1498" s="8">
        <f t="shared" si="94"/>
        <v>41838.475219907406</v>
      </c>
      <c r="T1498" s="8">
        <f t="shared" si="95"/>
        <v>41898.475219907406</v>
      </c>
    </row>
    <row r="1499" spans="1:20" ht="68"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7">
        <f t="shared" si="93"/>
        <v>1</v>
      </c>
      <c r="Q1499" t="s">
        <v>8323</v>
      </c>
      <c r="R1499" t="s">
        <v>8325</v>
      </c>
      <c r="S1499" s="8">
        <f t="shared" si="94"/>
        <v>41444.64261574074</v>
      </c>
      <c r="T1499" s="8">
        <f t="shared" si="95"/>
        <v>41486.821527777778</v>
      </c>
    </row>
    <row r="1500" spans="1:20" ht="51"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7">
        <f t="shared" si="93"/>
        <v>19</v>
      </c>
      <c r="Q1500" t="s">
        <v>8323</v>
      </c>
      <c r="R1500" t="s">
        <v>8325</v>
      </c>
      <c r="S1500" s="8">
        <f t="shared" si="94"/>
        <v>41840.983541666668</v>
      </c>
      <c r="T1500" s="8">
        <f t="shared" si="95"/>
        <v>41885.983541666668</v>
      </c>
    </row>
    <row r="1501" spans="1:20" ht="68"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7">
        <f t="shared" si="93"/>
        <v>5</v>
      </c>
      <c r="Q1501" t="s">
        <v>8323</v>
      </c>
      <c r="R1501" t="s">
        <v>8325</v>
      </c>
      <c r="S1501" s="8">
        <f t="shared" si="94"/>
        <v>42527.007326388892</v>
      </c>
      <c r="T1501" s="8">
        <f t="shared" si="95"/>
        <v>42587.007326388892</v>
      </c>
    </row>
    <row r="1502" spans="1:20" ht="51"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7">
        <f t="shared" si="93"/>
        <v>46.733333333333334</v>
      </c>
      <c r="Q1502" t="s">
        <v>8323</v>
      </c>
      <c r="R1502" t="s">
        <v>8325</v>
      </c>
      <c r="S1502" s="8">
        <f t="shared" si="94"/>
        <v>41365.904594907406</v>
      </c>
      <c r="T1502" s="8">
        <f t="shared" si="95"/>
        <v>41395.904594907406</v>
      </c>
    </row>
    <row r="1503" spans="1:20" ht="34"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7">
        <f t="shared" si="93"/>
        <v>97.731073446327684</v>
      </c>
      <c r="Q1503" t="s">
        <v>8339</v>
      </c>
      <c r="R1503" t="s">
        <v>8340</v>
      </c>
      <c r="S1503" s="8">
        <f t="shared" si="94"/>
        <v>42163.583599537036</v>
      </c>
      <c r="T1503" s="8">
        <f t="shared" si="95"/>
        <v>42193.583599537036</v>
      </c>
    </row>
    <row r="1504" spans="1:20" ht="51"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8339</v>
      </c>
      <c r="R1504" t="s">
        <v>8340</v>
      </c>
      <c r="S1504" s="8">
        <f t="shared" si="94"/>
        <v>42426.542592592596</v>
      </c>
      <c r="T1504" s="8">
        <f t="shared" si="95"/>
        <v>42454.916666666672</v>
      </c>
    </row>
    <row r="1505" spans="1:20" ht="51"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8339</v>
      </c>
      <c r="R1505" t="s">
        <v>8340</v>
      </c>
      <c r="S1505" s="8">
        <f t="shared" si="94"/>
        <v>42606.347233796296</v>
      </c>
      <c r="T1505" s="8">
        <f t="shared" si="95"/>
        <v>42666.347233796296</v>
      </c>
    </row>
    <row r="1506" spans="1:20" ht="51"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7">
        <f t="shared" si="93"/>
        <v>67.159851301115239</v>
      </c>
      <c r="Q1506" t="s">
        <v>8339</v>
      </c>
      <c r="R1506" t="s">
        <v>8340</v>
      </c>
      <c r="S1506" s="8">
        <f t="shared" si="94"/>
        <v>41772.657685185186</v>
      </c>
      <c r="T1506" s="8">
        <f t="shared" si="95"/>
        <v>41800.356249999997</v>
      </c>
    </row>
    <row r="1507" spans="1:20" ht="68"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8339</v>
      </c>
      <c r="R1507" t="s">
        <v>8340</v>
      </c>
      <c r="S1507" s="8">
        <f t="shared" si="94"/>
        <v>42414.44332175926</v>
      </c>
      <c r="T1507" s="8">
        <f t="shared" si="95"/>
        <v>42451.834027777775</v>
      </c>
    </row>
    <row r="1508" spans="1:20" ht="51"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7">
        <f t="shared" si="93"/>
        <v>38.860465116279073</v>
      </c>
      <c r="Q1508" t="s">
        <v>8339</v>
      </c>
      <c r="R1508" t="s">
        <v>8340</v>
      </c>
      <c r="S1508" s="8">
        <f t="shared" si="94"/>
        <v>41814.785925925928</v>
      </c>
      <c r="T1508" s="8">
        <f t="shared" si="95"/>
        <v>41844.785925925928</v>
      </c>
    </row>
    <row r="1509" spans="1:20" ht="68"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8339</v>
      </c>
      <c r="R1509" t="s">
        <v>8340</v>
      </c>
      <c r="S1509" s="8">
        <f t="shared" si="94"/>
        <v>40254.450335648151</v>
      </c>
      <c r="T1509" s="8">
        <f t="shared" si="95"/>
        <v>40313.340277777781</v>
      </c>
    </row>
    <row r="1510" spans="1:20" ht="51"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8339</v>
      </c>
      <c r="R1510" t="s">
        <v>8340</v>
      </c>
      <c r="S1510" s="8">
        <f t="shared" si="94"/>
        <v>41786.614363425928</v>
      </c>
      <c r="T1510" s="8">
        <f t="shared" si="95"/>
        <v>41817.614363425928</v>
      </c>
    </row>
    <row r="1511" spans="1:20" ht="51"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8339</v>
      </c>
      <c r="R1511" t="s">
        <v>8340</v>
      </c>
      <c r="S1511" s="8">
        <f t="shared" si="94"/>
        <v>42751.533391203702</v>
      </c>
      <c r="T1511" s="8">
        <f t="shared" si="95"/>
        <v>42780.957638888889</v>
      </c>
    </row>
    <row r="1512" spans="1:20" ht="51"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8339</v>
      </c>
      <c r="R1512" t="s">
        <v>8340</v>
      </c>
      <c r="S1512" s="8">
        <f t="shared" si="94"/>
        <v>41809.385162037033</v>
      </c>
      <c r="T1512" s="8">
        <f t="shared" si="95"/>
        <v>41839.385162037033</v>
      </c>
    </row>
    <row r="1513" spans="1:20" ht="68"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8339</v>
      </c>
      <c r="R1513" t="s">
        <v>8340</v>
      </c>
      <c r="S1513" s="8">
        <f t="shared" si="94"/>
        <v>42296.583379629628</v>
      </c>
      <c r="T1513" s="8">
        <f t="shared" si="95"/>
        <v>42326.625046296293</v>
      </c>
    </row>
    <row r="1514" spans="1:20" ht="51"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7">
        <f t="shared" si="93"/>
        <v>58.379104477611939</v>
      </c>
      <c r="Q1514" t="s">
        <v>8339</v>
      </c>
      <c r="R1514" t="s">
        <v>8340</v>
      </c>
      <c r="S1514" s="8">
        <f t="shared" si="94"/>
        <v>42741.684479166666</v>
      </c>
      <c r="T1514" s="8">
        <f t="shared" si="95"/>
        <v>42771.684479166666</v>
      </c>
    </row>
    <row r="1515" spans="1:20" ht="51"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7">
        <f t="shared" si="93"/>
        <v>55.82093023255814</v>
      </c>
      <c r="Q1515" t="s">
        <v>8339</v>
      </c>
      <c r="R1515" t="s">
        <v>8340</v>
      </c>
      <c r="S1515" s="8">
        <f t="shared" si="94"/>
        <v>41806.637337962966</v>
      </c>
      <c r="T1515" s="8">
        <f t="shared" si="95"/>
        <v>41836.637337962966</v>
      </c>
    </row>
    <row r="1516" spans="1:20" ht="51"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7">
        <f t="shared" si="93"/>
        <v>151.24431818181819</v>
      </c>
      <c r="Q1516" t="s">
        <v>8339</v>
      </c>
      <c r="R1516" t="s">
        <v>8340</v>
      </c>
      <c r="S1516" s="8">
        <f t="shared" si="94"/>
        <v>42234.597685185188</v>
      </c>
      <c r="T1516" s="8">
        <f t="shared" si="95"/>
        <v>42274.597685185188</v>
      </c>
    </row>
    <row r="1517" spans="1:20" ht="51"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7">
        <f t="shared" si="93"/>
        <v>849.67027027027029</v>
      </c>
      <c r="Q1517" t="s">
        <v>8339</v>
      </c>
      <c r="R1517" t="s">
        <v>8340</v>
      </c>
      <c r="S1517" s="8">
        <f t="shared" si="94"/>
        <v>42415.253437499996</v>
      </c>
      <c r="T1517" s="8">
        <f t="shared" si="95"/>
        <v>42445.211770833332</v>
      </c>
    </row>
    <row r="1518" spans="1:20" ht="51"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8339</v>
      </c>
      <c r="R1518" t="s">
        <v>8340</v>
      </c>
      <c r="S1518" s="8">
        <f t="shared" si="94"/>
        <v>42619.466342592597</v>
      </c>
      <c r="T1518" s="8">
        <f t="shared" si="95"/>
        <v>42649.583333333328</v>
      </c>
    </row>
    <row r="1519" spans="1:20" ht="51"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8339</v>
      </c>
      <c r="R1519" t="s">
        <v>8340</v>
      </c>
      <c r="S1519" s="8">
        <f t="shared" si="94"/>
        <v>41948.56658564815</v>
      </c>
      <c r="T1519" s="8">
        <f t="shared" si="95"/>
        <v>41979.25</v>
      </c>
    </row>
    <row r="1520" spans="1:20" ht="34"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8339</v>
      </c>
      <c r="R1520" t="s">
        <v>8340</v>
      </c>
      <c r="S1520" s="8">
        <f t="shared" si="94"/>
        <v>41760.8200462963</v>
      </c>
      <c r="T1520" s="8">
        <f t="shared" si="95"/>
        <v>41790.8200462963</v>
      </c>
    </row>
    <row r="1521" spans="1:20" ht="51"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7">
        <f t="shared" si="93"/>
        <v>64.156896551724131</v>
      </c>
      <c r="Q1521" t="s">
        <v>8339</v>
      </c>
      <c r="R1521" t="s">
        <v>8340</v>
      </c>
      <c r="S1521" s="8">
        <f t="shared" si="94"/>
        <v>41782.741701388892</v>
      </c>
      <c r="T1521" s="8">
        <f t="shared" si="95"/>
        <v>41810.915972222225</v>
      </c>
    </row>
    <row r="1522" spans="1:20" ht="34"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8339</v>
      </c>
      <c r="R1522" t="s">
        <v>8340</v>
      </c>
      <c r="S1522" s="8">
        <f t="shared" si="94"/>
        <v>41955.857789351852</v>
      </c>
      <c r="T1522" s="8">
        <f t="shared" si="95"/>
        <v>41992.166666666672</v>
      </c>
    </row>
    <row r="1523" spans="1:20" ht="51"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7">
        <f t="shared" si="93"/>
        <v>170.44680851063831</v>
      </c>
      <c r="Q1523" t="s">
        <v>8339</v>
      </c>
      <c r="R1523" t="s">
        <v>8340</v>
      </c>
      <c r="S1523" s="8">
        <f t="shared" si="94"/>
        <v>42493.167719907404</v>
      </c>
      <c r="T1523" s="8">
        <f t="shared" si="95"/>
        <v>42528.167719907404</v>
      </c>
    </row>
    <row r="1524" spans="1:20" ht="68"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7">
        <f t="shared" si="93"/>
        <v>133.7391592920354</v>
      </c>
      <c r="Q1524" t="s">
        <v>8339</v>
      </c>
      <c r="R1524" t="s">
        <v>8340</v>
      </c>
      <c r="S1524" s="8">
        <f t="shared" si="94"/>
        <v>41899.830312500002</v>
      </c>
      <c r="T1524" s="8">
        <f t="shared" si="95"/>
        <v>41929.830312500002</v>
      </c>
    </row>
    <row r="1525" spans="1:20" ht="51"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8339</v>
      </c>
      <c r="R1525" t="s">
        <v>8340</v>
      </c>
      <c r="S1525" s="8">
        <f t="shared" si="94"/>
        <v>41964.751342592594</v>
      </c>
      <c r="T1525" s="8">
        <f t="shared" si="95"/>
        <v>41996</v>
      </c>
    </row>
    <row r="1526" spans="1:20" ht="51"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7">
        <f t="shared" si="93"/>
        <v>221.78571428571428</v>
      </c>
      <c r="Q1526" t="s">
        <v>8339</v>
      </c>
      <c r="R1526" t="s">
        <v>8340</v>
      </c>
      <c r="S1526" s="8">
        <f t="shared" si="94"/>
        <v>42756.501041666663</v>
      </c>
      <c r="T1526" s="8">
        <f t="shared" si="95"/>
        <v>42786.501041666663</v>
      </c>
    </row>
    <row r="1527" spans="1:20" ht="51"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7">
        <f t="shared" si="93"/>
        <v>32.315357142857138</v>
      </c>
      <c r="Q1527" t="s">
        <v>8339</v>
      </c>
      <c r="R1527" t="s">
        <v>8340</v>
      </c>
      <c r="S1527" s="8">
        <f t="shared" si="94"/>
        <v>42570.702986111108</v>
      </c>
      <c r="T1527" s="8">
        <f t="shared" si="95"/>
        <v>42600.702986111108</v>
      </c>
    </row>
    <row r="1528" spans="1:20" ht="51"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7">
        <f t="shared" si="93"/>
        <v>98.839285714285708</v>
      </c>
      <c r="Q1528" t="s">
        <v>8339</v>
      </c>
      <c r="R1528" t="s">
        <v>8340</v>
      </c>
      <c r="S1528" s="8">
        <f t="shared" si="94"/>
        <v>42339.276006944448</v>
      </c>
      <c r="T1528" s="8">
        <f t="shared" si="95"/>
        <v>42388.276006944448</v>
      </c>
    </row>
    <row r="1529" spans="1:20" ht="51"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8339</v>
      </c>
      <c r="R1529" t="s">
        <v>8340</v>
      </c>
      <c r="S1529" s="8">
        <f t="shared" si="94"/>
        <v>42780.600532407407</v>
      </c>
      <c r="T1529" s="8">
        <f t="shared" si="95"/>
        <v>42808.558865740735</v>
      </c>
    </row>
    <row r="1530" spans="1:20" ht="34"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7">
        <f t="shared" si="93"/>
        <v>52.793750000000003</v>
      </c>
      <c r="Q1530" t="s">
        <v>8339</v>
      </c>
      <c r="R1530" t="s">
        <v>8340</v>
      </c>
      <c r="S1530" s="8">
        <f t="shared" si="94"/>
        <v>42736.732893518521</v>
      </c>
      <c r="T1530" s="8">
        <f t="shared" si="95"/>
        <v>42767</v>
      </c>
    </row>
    <row r="1531" spans="1:20" ht="51"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8339</v>
      </c>
      <c r="R1531" t="s">
        <v>8340</v>
      </c>
      <c r="S1531" s="8">
        <f t="shared" si="94"/>
        <v>42052.628703703704</v>
      </c>
      <c r="T1531" s="8">
        <f t="shared" si="95"/>
        <v>42082.587037037039</v>
      </c>
    </row>
    <row r="1532" spans="1:20" ht="68"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7">
        <f t="shared" si="93"/>
        <v>53.991990846681922</v>
      </c>
      <c r="Q1532" t="s">
        <v>8339</v>
      </c>
      <c r="R1532" t="s">
        <v>8340</v>
      </c>
      <c r="S1532" s="8">
        <f t="shared" si="94"/>
        <v>42275.767303240747</v>
      </c>
      <c r="T1532" s="8">
        <f t="shared" si="95"/>
        <v>42300.767303240747</v>
      </c>
    </row>
    <row r="1533" spans="1:20" ht="68"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8339</v>
      </c>
      <c r="R1533" t="s">
        <v>8340</v>
      </c>
      <c r="S1533" s="8">
        <f t="shared" si="94"/>
        <v>41941.802384259259</v>
      </c>
      <c r="T1533" s="8">
        <f t="shared" si="95"/>
        <v>41974.125</v>
      </c>
    </row>
    <row r="1534" spans="1:20" ht="51"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7">
        <f t="shared" si="93"/>
        <v>82.316326530612244</v>
      </c>
      <c r="Q1534" t="s">
        <v>8339</v>
      </c>
      <c r="R1534" t="s">
        <v>8340</v>
      </c>
      <c r="S1534" s="8">
        <f t="shared" si="94"/>
        <v>42391.475289351853</v>
      </c>
      <c r="T1534" s="8">
        <f t="shared" si="95"/>
        <v>42415.625</v>
      </c>
    </row>
    <row r="1535" spans="1:20" ht="51"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7">
        <f t="shared" si="93"/>
        <v>88.26081081081081</v>
      </c>
      <c r="Q1535" t="s">
        <v>8339</v>
      </c>
      <c r="R1535" t="s">
        <v>8340</v>
      </c>
      <c r="S1535" s="8">
        <f t="shared" si="94"/>
        <v>42443.00204861111</v>
      </c>
      <c r="T1535" s="8">
        <f t="shared" si="95"/>
        <v>42492.165972222225</v>
      </c>
    </row>
    <row r="1536" spans="1:20" ht="51"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7">
        <f t="shared" si="93"/>
        <v>84.905149051490511</v>
      </c>
      <c r="Q1536" t="s">
        <v>8339</v>
      </c>
      <c r="R1536" t="s">
        <v>8340</v>
      </c>
      <c r="S1536" s="8">
        <f t="shared" si="94"/>
        <v>42221.67432870371</v>
      </c>
      <c r="T1536" s="8">
        <f t="shared" si="95"/>
        <v>42251.67432870371</v>
      </c>
    </row>
    <row r="1537" spans="1:20" ht="68"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7">
        <f t="shared" si="93"/>
        <v>48.154545454545456</v>
      </c>
      <c r="Q1537" t="s">
        <v>8339</v>
      </c>
      <c r="R1537" t="s">
        <v>8340</v>
      </c>
      <c r="S1537" s="8">
        <f t="shared" si="94"/>
        <v>42484.829062500001</v>
      </c>
      <c r="T1537" s="8">
        <f t="shared" si="95"/>
        <v>42513.916666666672</v>
      </c>
    </row>
    <row r="1538" spans="1:20" ht="68"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8339</v>
      </c>
      <c r="R1538" t="s">
        <v>8340</v>
      </c>
      <c r="S1538" s="8">
        <f t="shared" si="94"/>
        <v>42213.802199074074</v>
      </c>
      <c r="T1538" s="8">
        <f t="shared" si="95"/>
        <v>42243.802199074074</v>
      </c>
    </row>
    <row r="1539" spans="1:20" ht="51"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7">
        <f t="shared" ref="P1539:P1602" si="97">E1539/L1539</f>
        <v>96.375</v>
      </c>
      <c r="Q1539" t="s">
        <v>8339</v>
      </c>
      <c r="R1539" t="s">
        <v>8340</v>
      </c>
      <c r="S1539" s="8">
        <f t="shared" ref="S1539:S1602" si="98">(((J1539/60)/60)/24)+DATE(1970,1,1)</f>
        <v>42552.315127314811</v>
      </c>
      <c r="T1539" s="8">
        <f t="shared" ref="T1539:T1602" si="99">(((I1539/60)/60)/24)+DATE(1970,1,1)</f>
        <v>42588.75</v>
      </c>
    </row>
    <row r="1540" spans="1:20" ht="51"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8339</v>
      </c>
      <c r="R1540" t="s">
        <v>8340</v>
      </c>
      <c r="S1540" s="8">
        <f t="shared" si="98"/>
        <v>41981.782060185185</v>
      </c>
      <c r="T1540" s="8">
        <f t="shared" si="99"/>
        <v>42026.782060185185</v>
      </c>
    </row>
    <row r="1541" spans="1:20" ht="68"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7">
        <f t="shared" si="97"/>
        <v>95.764859154929582</v>
      </c>
      <c r="Q1541" t="s">
        <v>8339</v>
      </c>
      <c r="R1541" t="s">
        <v>8340</v>
      </c>
      <c r="S1541" s="8">
        <f t="shared" si="98"/>
        <v>42705.919201388882</v>
      </c>
      <c r="T1541" s="8">
        <f t="shared" si="99"/>
        <v>42738.919201388882</v>
      </c>
    </row>
    <row r="1542" spans="1:20" ht="51"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7">
        <f t="shared" si="97"/>
        <v>180.40816326530611</v>
      </c>
      <c r="Q1542" t="s">
        <v>8339</v>
      </c>
      <c r="R1542" t="s">
        <v>8340</v>
      </c>
      <c r="S1542" s="8">
        <f t="shared" si="98"/>
        <v>41939.00712962963</v>
      </c>
      <c r="T1542" s="8">
        <f t="shared" si="99"/>
        <v>41969.052083333328</v>
      </c>
    </row>
    <row r="1543" spans="1:20" ht="51"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7">
        <f t="shared" si="97"/>
        <v>3</v>
      </c>
      <c r="Q1543" t="s">
        <v>8339</v>
      </c>
      <c r="R1543" t="s">
        <v>8344</v>
      </c>
      <c r="S1543" s="8">
        <f t="shared" si="98"/>
        <v>41974.712245370371</v>
      </c>
      <c r="T1543" s="8">
        <f t="shared" si="99"/>
        <v>42004.712245370371</v>
      </c>
    </row>
    <row r="1544" spans="1:20" ht="68"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7">
        <f t="shared" si="97"/>
        <v>20</v>
      </c>
      <c r="Q1544" t="s">
        <v>8339</v>
      </c>
      <c r="R1544" t="s">
        <v>8344</v>
      </c>
      <c r="S1544" s="8">
        <f t="shared" si="98"/>
        <v>42170.996527777781</v>
      </c>
      <c r="T1544" s="8">
        <f t="shared" si="99"/>
        <v>42185.996527777781</v>
      </c>
    </row>
    <row r="1545" spans="1:20" ht="51"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7">
        <f t="shared" si="97"/>
        <v>10</v>
      </c>
      <c r="Q1545" t="s">
        <v>8339</v>
      </c>
      <c r="R1545" t="s">
        <v>8344</v>
      </c>
      <c r="S1545" s="8">
        <f t="shared" si="98"/>
        <v>41935.509652777779</v>
      </c>
      <c r="T1545" s="8">
        <f t="shared" si="99"/>
        <v>41965.551319444443</v>
      </c>
    </row>
    <row r="1546" spans="1:20" ht="51"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t="e">
        <f t="shared" si="97"/>
        <v>#DIV/0!</v>
      </c>
      <c r="Q1546" t="s">
        <v>8339</v>
      </c>
      <c r="R1546" t="s">
        <v>8344</v>
      </c>
      <c r="S1546" s="8">
        <f t="shared" si="98"/>
        <v>42053.051203703704</v>
      </c>
      <c r="T1546" s="8">
        <f t="shared" si="99"/>
        <v>42095.012499999997</v>
      </c>
    </row>
    <row r="1547" spans="1:20" ht="51"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7">
        <f t="shared" si="97"/>
        <v>1</v>
      </c>
      <c r="Q1547" t="s">
        <v>8339</v>
      </c>
      <c r="R1547" t="s">
        <v>8344</v>
      </c>
      <c r="S1547" s="8">
        <f t="shared" si="98"/>
        <v>42031.884652777779</v>
      </c>
      <c r="T1547" s="8">
        <f t="shared" si="99"/>
        <v>42065.886111111111</v>
      </c>
    </row>
    <row r="1548" spans="1:20" ht="51"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7">
        <f t="shared" si="97"/>
        <v>26.272727272727273</v>
      </c>
      <c r="Q1548" t="s">
        <v>8339</v>
      </c>
      <c r="R1548" t="s">
        <v>8344</v>
      </c>
      <c r="S1548" s="8">
        <f t="shared" si="98"/>
        <v>41839.212951388887</v>
      </c>
      <c r="T1548" s="8">
        <f t="shared" si="99"/>
        <v>41899.212951388887</v>
      </c>
    </row>
    <row r="1549" spans="1:20" ht="51"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t="e">
        <f t="shared" si="97"/>
        <v>#DIV/0!</v>
      </c>
      <c r="Q1549" t="s">
        <v>8339</v>
      </c>
      <c r="R1549" t="s">
        <v>8344</v>
      </c>
      <c r="S1549" s="8">
        <f t="shared" si="98"/>
        <v>42782.426875000005</v>
      </c>
      <c r="T1549" s="8">
        <f t="shared" si="99"/>
        <v>42789.426875000005</v>
      </c>
    </row>
    <row r="1550" spans="1:20" ht="34"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7">
        <f t="shared" si="97"/>
        <v>60</v>
      </c>
      <c r="Q1550" t="s">
        <v>8339</v>
      </c>
      <c r="R1550" t="s">
        <v>8344</v>
      </c>
      <c r="S1550" s="8">
        <f t="shared" si="98"/>
        <v>42286.88217592593</v>
      </c>
      <c r="T1550" s="8">
        <f t="shared" si="99"/>
        <v>42316.923842592587</v>
      </c>
    </row>
    <row r="1551" spans="1:20" ht="51"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7">
        <f t="shared" si="97"/>
        <v>28.333333333333332</v>
      </c>
      <c r="Q1551" t="s">
        <v>8339</v>
      </c>
      <c r="R1551" t="s">
        <v>8344</v>
      </c>
      <c r="S1551" s="8">
        <f t="shared" si="98"/>
        <v>42281.136099537034</v>
      </c>
      <c r="T1551" s="8">
        <f t="shared" si="99"/>
        <v>42311.177766203706</v>
      </c>
    </row>
    <row r="1552" spans="1:20" ht="68"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7">
        <f t="shared" si="97"/>
        <v>14.428571428571429</v>
      </c>
      <c r="Q1552" t="s">
        <v>8339</v>
      </c>
      <c r="R1552" t="s">
        <v>8344</v>
      </c>
      <c r="S1552" s="8">
        <f t="shared" si="98"/>
        <v>42472.449467592596</v>
      </c>
      <c r="T1552" s="8">
        <f t="shared" si="99"/>
        <v>42502.449467592596</v>
      </c>
    </row>
    <row r="1553" spans="1:20" ht="51"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t="e">
        <f t="shared" si="97"/>
        <v>#DIV/0!</v>
      </c>
      <c r="Q1553" t="s">
        <v>8339</v>
      </c>
      <c r="R1553" t="s">
        <v>8344</v>
      </c>
      <c r="S1553" s="8">
        <f t="shared" si="98"/>
        <v>42121.824525462958</v>
      </c>
      <c r="T1553" s="8">
        <f t="shared" si="99"/>
        <v>42151.824525462958</v>
      </c>
    </row>
    <row r="1554" spans="1:20" ht="51"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7">
        <f t="shared" si="97"/>
        <v>132.1875</v>
      </c>
      <c r="Q1554" t="s">
        <v>8339</v>
      </c>
      <c r="R1554" t="s">
        <v>8344</v>
      </c>
      <c r="S1554" s="8">
        <f t="shared" si="98"/>
        <v>41892.688750000001</v>
      </c>
      <c r="T1554" s="8">
        <f t="shared" si="99"/>
        <v>41913.165972222225</v>
      </c>
    </row>
    <row r="1555" spans="1:20" ht="51"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t="e">
        <f t="shared" si="97"/>
        <v>#DIV/0!</v>
      </c>
      <c r="Q1555" t="s">
        <v>8339</v>
      </c>
      <c r="R1555" t="s">
        <v>8344</v>
      </c>
      <c r="S1555" s="8">
        <f t="shared" si="98"/>
        <v>42219.282951388886</v>
      </c>
      <c r="T1555" s="8">
        <f t="shared" si="99"/>
        <v>42249.282951388886</v>
      </c>
    </row>
    <row r="1556" spans="1:20" ht="68"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t="e">
        <f t="shared" si="97"/>
        <v>#DIV/0!</v>
      </c>
      <c r="Q1556" t="s">
        <v>8339</v>
      </c>
      <c r="R1556" t="s">
        <v>8344</v>
      </c>
      <c r="S1556" s="8">
        <f t="shared" si="98"/>
        <v>42188.252199074079</v>
      </c>
      <c r="T1556" s="8">
        <f t="shared" si="99"/>
        <v>42218.252199074079</v>
      </c>
    </row>
    <row r="1557" spans="1:20" ht="51"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t="e">
        <f t="shared" si="97"/>
        <v>#DIV/0!</v>
      </c>
      <c r="Q1557" t="s">
        <v>8339</v>
      </c>
      <c r="R1557" t="s">
        <v>8344</v>
      </c>
      <c r="S1557" s="8">
        <f t="shared" si="98"/>
        <v>42241.613796296297</v>
      </c>
      <c r="T1557" s="8">
        <f t="shared" si="99"/>
        <v>42264.708333333328</v>
      </c>
    </row>
    <row r="1558" spans="1:20" ht="51"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7">
        <f t="shared" si="97"/>
        <v>56.416666666666664</v>
      </c>
      <c r="Q1558" t="s">
        <v>8339</v>
      </c>
      <c r="R1558" t="s">
        <v>8344</v>
      </c>
      <c r="S1558" s="8">
        <f t="shared" si="98"/>
        <v>42525.153055555551</v>
      </c>
      <c r="T1558" s="8">
        <f t="shared" si="99"/>
        <v>42555.153055555551</v>
      </c>
    </row>
    <row r="1559" spans="1:20" ht="51"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7">
        <f t="shared" si="97"/>
        <v>100</v>
      </c>
      <c r="Q1559" t="s">
        <v>8339</v>
      </c>
      <c r="R1559" t="s">
        <v>8344</v>
      </c>
      <c r="S1559" s="8">
        <f t="shared" si="98"/>
        <v>41871.65315972222</v>
      </c>
      <c r="T1559" s="8">
        <f t="shared" si="99"/>
        <v>41902.65315972222</v>
      </c>
    </row>
    <row r="1560" spans="1:20" ht="51"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7">
        <f t="shared" si="97"/>
        <v>11.666666666666666</v>
      </c>
      <c r="Q1560" t="s">
        <v>8339</v>
      </c>
      <c r="R1560" t="s">
        <v>8344</v>
      </c>
      <c r="S1560" s="8">
        <f t="shared" si="98"/>
        <v>42185.397673611107</v>
      </c>
      <c r="T1560" s="8">
        <f t="shared" si="99"/>
        <v>42244.508333333331</v>
      </c>
    </row>
    <row r="1561" spans="1:20" ht="34"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7">
        <f t="shared" si="97"/>
        <v>50</v>
      </c>
      <c r="Q1561" t="s">
        <v>8339</v>
      </c>
      <c r="R1561" t="s">
        <v>8344</v>
      </c>
      <c r="S1561" s="8">
        <f t="shared" si="98"/>
        <v>42108.05322916666</v>
      </c>
      <c r="T1561" s="8">
        <f t="shared" si="99"/>
        <v>42123.05322916666</v>
      </c>
    </row>
    <row r="1562" spans="1:20" ht="51"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7">
        <f t="shared" si="97"/>
        <v>23.5</v>
      </c>
      <c r="Q1562" t="s">
        <v>8339</v>
      </c>
      <c r="R1562" t="s">
        <v>8344</v>
      </c>
      <c r="S1562" s="8">
        <f t="shared" si="98"/>
        <v>41936.020752314813</v>
      </c>
      <c r="T1562" s="8">
        <f t="shared" si="99"/>
        <v>41956.062418981484</v>
      </c>
    </row>
    <row r="1563" spans="1:20" ht="68"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7">
        <f t="shared" si="97"/>
        <v>67</v>
      </c>
      <c r="Q1563" t="s">
        <v>8323</v>
      </c>
      <c r="R1563" t="s">
        <v>8345</v>
      </c>
      <c r="S1563" s="8">
        <f t="shared" si="98"/>
        <v>41555.041701388887</v>
      </c>
      <c r="T1563" s="8">
        <f t="shared" si="99"/>
        <v>41585.083368055559</v>
      </c>
    </row>
    <row r="1564" spans="1:20" ht="68"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t="e">
        <f t="shared" si="97"/>
        <v>#DIV/0!</v>
      </c>
      <c r="Q1564" t="s">
        <v>8323</v>
      </c>
      <c r="R1564" t="s">
        <v>8345</v>
      </c>
      <c r="S1564" s="8">
        <f t="shared" si="98"/>
        <v>40079.566157407404</v>
      </c>
      <c r="T1564" s="8">
        <f t="shared" si="99"/>
        <v>40149.034722222219</v>
      </c>
    </row>
    <row r="1565" spans="1:20" ht="51"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7">
        <f t="shared" si="97"/>
        <v>42.5</v>
      </c>
      <c r="Q1565" t="s">
        <v>8323</v>
      </c>
      <c r="R1565" t="s">
        <v>8345</v>
      </c>
      <c r="S1565" s="8">
        <f t="shared" si="98"/>
        <v>41652.742488425924</v>
      </c>
      <c r="T1565" s="8">
        <f t="shared" si="99"/>
        <v>41712.700821759259</v>
      </c>
    </row>
    <row r="1566" spans="1:20" ht="51"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7">
        <f t="shared" si="97"/>
        <v>10</v>
      </c>
      <c r="Q1566" t="s">
        <v>8323</v>
      </c>
      <c r="R1566" t="s">
        <v>8345</v>
      </c>
      <c r="S1566" s="8">
        <f t="shared" si="98"/>
        <v>42121.367002314815</v>
      </c>
      <c r="T1566" s="8">
        <f t="shared" si="99"/>
        <v>42152.836805555555</v>
      </c>
    </row>
    <row r="1567" spans="1:20" ht="51"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7">
        <f t="shared" si="97"/>
        <v>100</v>
      </c>
      <c r="Q1567" t="s">
        <v>8323</v>
      </c>
      <c r="R1567" t="s">
        <v>8345</v>
      </c>
      <c r="S1567" s="8">
        <f t="shared" si="98"/>
        <v>40672.729872685188</v>
      </c>
      <c r="T1567" s="8">
        <f t="shared" si="99"/>
        <v>40702.729872685188</v>
      </c>
    </row>
    <row r="1568" spans="1:20" ht="51"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7">
        <f t="shared" si="97"/>
        <v>108.05084745762711</v>
      </c>
      <c r="Q1568" t="s">
        <v>8323</v>
      </c>
      <c r="R1568" t="s">
        <v>8345</v>
      </c>
      <c r="S1568" s="8">
        <f t="shared" si="98"/>
        <v>42549.916712962964</v>
      </c>
      <c r="T1568" s="8">
        <f t="shared" si="99"/>
        <v>42578.916666666672</v>
      </c>
    </row>
    <row r="1569" spans="1:20" ht="51"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7">
        <f t="shared" si="97"/>
        <v>26.923076923076923</v>
      </c>
      <c r="Q1569" t="s">
        <v>8323</v>
      </c>
      <c r="R1569" t="s">
        <v>8345</v>
      </c>
      <c r="S1569" s="8">
        <f t="shared" si="98"/>
        <v>41671.936863425923</v>
      </c>
      <c r="T1569" s="8">
        <f t="shared" si="99"/>
        <v>41687</v>
      </c>
    </row>
    <row r="1570" spans="1:20" ht="51"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7">
        <f t="shared" si="97"/>
        <v>155</v>
      </c>
      <c r="Q1570" t="s">
        <v>8323</v>
      </c>
      <c r="R1570" t="s">
        <v>8345</v>
      </c>
      <c r="S1570" s="8">
        <f t="shared" si="98"/>
        <v>41962.062326388885</v>
      </c>
      <c r="T1570" s="8">
        <f t="shared" si="99"/>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t="e">
        <f t="shared" si="97"/>
        <v>#DIV/0!</v>
      </c>
      <c r="Q1571" t="s">
        <v>8323</v>
      </c>
      <c r="R1571" t="s">
        <v>8345</v>
      </c>
      <c r="S1571" s="8">
        <f t="shared" si="98"/>
        <v>41389.679560185185</v>
      </c>
      <c r="T1571" s="8">
        <f t="shared" si="99"/>
        <v>41419.679560185185</v>
      </c>
    </row>
    <row r="1572" spans="1:20" ht="34"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7">
        <f t="shared" si="97"/>
        <v>47.769230769230766</v>
      </c>
      <c r="Q1572" t="s">
        <v>8323</v>
      </c>
      <c r="R1572" t="s">
        <v>8345</v>
      </c>
      <c r="S1572" s="8">
        <f t="shared" si="98"/>
        <v>42438.813449074078</v>
      </c>
      <c r="T1572" s="8">
        <f t="shared" si="99"/>
        <v>42468.771782407406</v>
      </c>
    </row>
    <row r="1573" spans="1:20" ht="68"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7">
        <f t="shared" si="97"/>
        <v>20</v>
      </c>
      <c r="Q1573" t="s">
        <v>8323</v>
      </c>
      <c r="R1573" t="s">
        <v>8345</v>
      </c>
      <c r="S1573" s="8">
        <f t="shared" si="98"/>
        <v>42144.769479166673</v>
      </c>
      <c r="T1573" s="8">
        <f t="shared" si="99"/>
        <v>42174.769479166673</v>
      </c>
    </row>
    <row r="1574" spans="1:20" ht="51"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7">
        <f t="shared" si="97"/>
        <v>41.666666666666664</v>
      </c>
      <c r="Q1574" t="s">
        <v>8323</v>
      </c>
      <c r="R1574" t="s">
        <v>8345</v>
      </c>
      <c r="S1574" s="8">
        <f t="shared" si="98"/>
        <v>42404.033090277779</v>
      </c>
      <c r="T1574" s="8">
        <f t="shared" si="99"/>
        <v>42428.999305555553</v>
      </c>
    </row>
    <row r="1575" spans="1:20" ht="51"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7">
        <f t="shared" si="97"/>
        <v>74.333333333333329</v>
      </c>
      <c r="Q1575" t="s">
        <v>8323</v>
      </c>
      <c r="R1575" t="s">
        <v>8345</v>
      </c>
      <c r="S1575" s="8">
        <f t="shared" si="98"/>
        <v>42786.000023148154</v>
      </c>
      <c r="T1575" s="8">
        <f t="shared" si="99"/>
        <v>42826.165972222225</v>
      </c>
    </row>
    <row r="1576" spans="1:20" ht="51"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7">
        <f t="shared" si="97"/>
        <v>84.333333333333329</v>
      </c>
      <c r="Q1576" t="s">
        <v>8323</v>
      </c>
      <c r="R1576" t="s">
        <v>8345</v>
      </c>
      <c r="S1576" s="8">
        <f t="shared" si="98"/>
        <v>42017.927418981482</v>
      </c>
      <c r="T1576" s="8">
        <f t="shared" si="99"/>
        <v>42052.927418981482</v>
      </c>
    </row>
    <row r="1577" spans="1:20" ht="51"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7">
        <f t="shared" si="97"/>
        <v>65.457142857142856</v>
      </c>
      <c r="Q1577" t="s">
        <v>8323</v>
      </c>
      <c r="R1577" t="s">
        <v>8345</v>
      </c>
      <c r="S1577" s="8">
        <f t="shared" si="98"/>
        <v>41799.524259259262</v>
      </c>
      <c r="T1577" s="8">
        <f t="shared" si="99"/>
        <v>41829.524259259262</v>
      </c>
    </row>
    <row r="1578" spans="1:20" ht="34"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7">
        <f t="shared" si="97"/>
        <v>65</v>
      </c>
      <c r="Q1578" t="s">
        <v>8323</v>
      </c>
      <c r="R1578" t="s">
        <v>8345</v>
      </c>
      <c r="S1578" s="8">
        <f t="shared" si="98"/>
        <v>42140.879259259258</v>
      </c>
      <c r="T1578" s="8">
        <f t="shared" si="99"/>
        <v>42185.879259259258</v>
      </c>
    </row>
    <row r="1579" spans="1:20" ht="51"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7">
        <f t="shared" si="97"/>
        <v>27.5</v>
      </c>
      <c r="Q1579" t="s">
        <v>8323</v>
      </c>
      <c r="R1579" t="s">
        <v>8345</v>
      </c>
      <c r="S1579" s="8">
        <f t="shared" si="98"/>
        <v>41054.847777777781</v>
      </c>
      <c r="T1579" s="8">
        <f t="shared" si="99"/>
        <v>41114.847777777781</v>
      </c>
    </row>
    <row r="1580" spans="1:20" ht="68"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7">
        <f t="shared" si="97"/>
        <v>51.25</v>
      </c>
      <c r="Q1580" t="s">
        <v>8323</v>
      </c>
      <c r="R1580" t="s">
        <v>8345</v>
      </c>
      <c r="S1580" s="8">
        <f t="shared" si="98"/>
        <v>40399.065868055557</v>
      </c>
      <c r="T1580" s="8">
        <f t="shared" si="99"/>
        <v>40423.083333333336</v>
      </c>
    </row>
    <row r="1581" spans="1:20" ht="34"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7">
        <f t="shared" si="97"/>
        <v>14</v>
      </c>
      <c r="Q1581" t="s">
        <v>8323</v>
      </c>
      <c r="R1581" t="s">
        <v>8345</v>
      </c>
      <c r="S1581" s="8">
        <f t="shared" si="98"/>
        <v>41481.996423611112</v>
      </c>
      <c r="T1581" s="8">
        <f t="shared" si="99"/>
        <v>41514.996423611112</v>
      </c>
    </row>
    <row r="1582" spans="1:20" ht="51"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t="e">
        <f t="shared" si="97"/>
        <v>#DIV/0!</v>
      </c>
      <c r="Q1582" t="s">
        <v>8323</v>
      </c>
      <c r="R1582" t="s">
        <v>8345</v>
      </c>
      <c r="S1582" s="8">
        <f t="shared" si="98"/>
        <v>40990.050069444449</v>
      </c>
      <c r="T1582" s="8">
        <f t="shared" si="99"/>
        <v>41050.050069444449</v>
      </c>
    </row>
    <row r="1583" spans="1:20" ht="51"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7">
        <f t="shared" si="97"/>
        <v>5</v>
      </c>
      <c r="Q1583" t="s">
        <v>8339</v>
      </c>
      <c r="R1583" t="s">
        <v>8346</v>
      </c>
      <c r="S1583" s="8">
        <f t="shared" si="98"/>
        <v>42325.448958333334</v>
      </c>
      <c r="T1583" s="8">
        <f t="shared" si="99"/>
        <v>42357.448958333334</v>
      </c>
    </row>
    <row r="1584" spans="1:20" ht="34"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7">
        <f t="shared" si="97"/>
        <v>31</v>
      </c>
      <c r="Q1584" t="s">
        <v>8339</v>
      </c>
      <c r="R1584" t="s">
        <v>8346</v>
      </c>
      <c r="S1584" s="8">
        <f t="shared" si="98"/>
        <v>42246.789965277778</v>
      </c>
      <c r="T1584" s="8">
        <f t="shared" si="99"/>
        <v>42303.888888888891</v>
      </c>
    </row>
    <row r="1585" spans="1:20" ht="68"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7">
        <f t="shared" si="97"/>
        <v>15</v>
      </c>
      <c r="Q1585" t="s">
        <v>8339</v>
      </c>
      <c r="R1585" t="s">
        <v>8346</v>
      </c>
      <c r="S1585" s="8">
        <f t="shared" si="98"/>
        <v>41877.904988425929</v>
      </c>
      <c r="T1585" s="8">
        <f t="shared" si="99"/>
        <v>41907.904988425929</v>
      </c>
    </row>
    <row r="1586" spans="1:20" ht="51"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t="e">
        <f t="shared" si="97"/>
        <v>#DIV/0!</v>
      </c>
      <c r="Q1586" t="s">
        <v>8339</v>
      </c>
      <c r="R1586" t="s">
        <v>8346</v>
      </c>
      <c r="S1586" s="8">
        <f t="shared" si="98"/>
        <v>41779.649317129632</v>
      </c>
      <c r="T1586" s="8">
        <f t="shared" si="99"/>
        <v>41789.649317129632</v>
      </c>
    </row>
    <row r="1587" spans="1:20" ht="68"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7">
        <f t="shared" si="97"/>
        <v>131.66666666666666</v>
      </c>
      <c r="Q1587" t="s">
        <v>8339</v>
      </c>
      <c r="R1587" t="s">
        <v>8346</v>
      </c>
      <c r="S1587" s="8">
        <f t="shared" si="98"/>
        <v>42707.895462962959</v>
      </c>
      <c r="T1587" s="8">
        <f t="shared" si="99"/>
        <v>42729.458333333328</v>
      </c>
    </row>
    <row r="1588" spans="1:20" ht="34"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t="e">
        <f t="shared" si="97"/>
        <v>#DIV/0!</v>
      </c>
      <c r="Q1588" t="s">
        <v>8339</v>
      </c>
      <c r="R1588" t="s">
        <v>8346</v>
      </c>
      <c r="S1588" s="8">
        <f t="shared" si="98"/>
        <v>42069.104421296302</v>
      </c>
      <c r="T1588" s="8">
        <f t="shared" si="99"/>
        <v>42099.062754629631</v>
      </c>
    </row>
    <row r="1589" spans="1:20" ht="68"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7">
        <f t="shared" si="97"/>
        <v>1</v>
      </c>
      <c r="Q1589" t="s">
        <v>8339</v>
      </c>
      <c r="R1589" t="s">
        <v>8346</v>
      </c>
      <c r="S1589" s="8">
        <f t="shared" si="98"/>
        <v>41956.950983796298</v>
      </c>
      <c r="T1589" s="8">
        <f t="shared" si="99"/>
        <v>41986.950983796298</v>
      </c>
    </row>
    <row r="1590" spans="1:20" ht="34"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t="e">
        <f t="shared" si="97"/>
        <v>#DIV/0!</v>
      </c>
      <c r="Q1590" t="s">
        <v>8339</v>
      </c>
      <c r="R1590" t="s">
        <v>8346</v>
      </c>
      <c r="S1590" s="8">
        <f t="shared" si="98"/>
        <v>42005.24998842593</v>
      </c>
      <c r="T1590" s="8">
        <f t="shared" si="99"/>
        <v>42035.841666666667</v>
      </c>
    </row>
    <row r="1591" spans="1:20" ht="51"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t="e">
        <f t="shared" si="97"/>
        <v>#DIV/0!</v>
      </c>
      <c r="Q1591" t="s">
        <v>8339</v>
      </c>
      <c r="R1591" t="s">
        <v>8346</v>
      </c>
      <c r="S1591" s="8">
        <f t="shared" si="98"/>
        <v>42256.984791666662</v>
      </c>
      <c r="T1591" s="8">
        <f t="shared" si="99"/>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7">
        <f t="shared" si="97"/>
        <v>510</v>
      </c>
      <c r="Q1592" t="s">
        <v>8339</v>
      </c>
      <c r="R1592" t="s">
        <v>8346</v>
      </c>
      <c r="S1592" s="8">
        <f t="shared" si="98"/>
        <v>42240.857222222221</v>
      </c>
      <c r="T1592" s="8">
        <f t="shared" si="99"/>
        <v>42270.857222222221</v>
      </c>
    </row>
    <row r="1593" spans="1:20" ht="68"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7">
        <f t="shared" si="97"/>
        <v>44.478260869565219</v>
      </c>
      <c r="Q1593" t="s">
        <v>8339</v>
      </c>
      <c r="R1593" t="s">
        <v>8346</v>
      </c>
      <c r="S1593" s="8">
        <f t="shared" si="98"/>
        <v>42433.726168981477</v>
      </c>
      <c r="T1593" s="8">
        <f t="shared" si="99"/>
        <v>42463.68450231482</v>
      </c>
    </row>
    <row r="1594" spans="1:20" ht="34"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t="e">
        <f t="shared" si="97"/>
        <v>#DIV/0!</v>
      </c>
      <c r="Q1594" t="s">
        <v>8339</v>
      </c>
      <c r="R1594" t="s">
        <v>8346</v>
      </c>
      <c r="S1594" s="8">
        <f t="shared" si="98"/>
        <v>42046.072743055556</v>
      </c>
      <c r="T1594" s="8">
        <f t="shared" si="99"/>
        <v>42091.031076388885</v>
      </c>
    </row>
    <row r="1595" spans="1:20" ht="34"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7">
        <f t="shared" si="97"/>
        <v>1</v>
      </c>
      <c r="Q1595" t="s">
        <v>8339</v>
      </c>
      <c r="R1595" t="s">
        <v>8346</v>
      </c>
      <c r="S1595" s="8">
        <f t="shared" si="98"/>
        <v>42033.845543981486</v>
      </c>
      <c r="T1595" s="8">
        <f t="shared" si="99"/>
        <v>42063.845543981486</v>
      </c>
    </row>
    <row r="1596" spans="1:20" ht="34"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7">
        <f t="shared" si="97"/>
        <v>20.5</v>
      </c>
      <c r="Q1596" t="s">
        <v>8339</v>
      </c>
      <c r="R1596" t="s">
        <v>8346</v>
      </c>
      <c r="S1596" s="8">
        <f t="shared" si="98"/>
        <v>42445.712754629625</v>
      </c>
      <c r="T1596" s="8">
        <f t="shared" si="99"/>
        <v>42505.681249999994</v>
      </c>
    </row>
    <row r="1597" spans="1:20" ht="51"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7">
        <f t="shared" si="97"/>
        <v>40</v>
      </c>
      <c r="Q1597" t="s">
        <v>8339</v>
      </c>
      <c r="R1597" t="s">
        <v>8346</v>
      </c>
      <c r="S1597" s="8">
        <f t="shared" si="98"/>
        <v>41780.050092592595</v>
      </c>
      <c r="T1597" s="8">
        <f t="shared" si="99"/>
        <v>41808.842361111114</v>
      </c>
    </row>
    <row r="1598" spans="1:20" ht="51"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7">
        <f t="shared" si="97"/>
        <v>25</v>
      </c>
      <c r="Q1598" t="s">
        <v>8339</v>
      </c>
      <c r="R1598" t="s">
        <v>8346</v>
      </c>
      <c r="S1598" s="8">
        <f t="shared" si="98"/>
        <v>41941.430196759262</v>
      </c>
      <c r="T1598" s="8">
        <f t="shared" si="99"/>
        <v>41986.471863425926</v>
      </c>
    </row>
    <row r="1599" spans="1:20" ht="51"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t="e">
        <f t="shared" si="97"/>
        <v>#DIV/0!</v>
      </c>
      <c r="Q1599" t="s">
        <v>8339</v>
      </c>
      <c r="R1599" t="s">
        <v>8346</v>
      </c>
      <c r="S1599" s="8">
        <f t="shared" si="98"/>
        <v>42603.354131944448</v>
      </c>
      <c r="T1599" s="8">
        <f t="shared" si="99"/>
        <v>42633.354131944448</v>
      </c>
    </row>
    <row r="1600" spans="1:20" ht="68"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7">
        <f t="shared" si="97"/>
        <v>1</v>
      </c>
      <c r="Q1600" t="s">
        <v>8339</v>
      </c>
      <c r="R1600" t="s">
        <v>8346</v>
      </c>
      <c r="S1600" s="8">
        <f t="shared" si="98"/>
        <v>42151.667337962965</v>
      </c>
      <c r="T1600" s="8">
        <f t="shared" si="99"/>
        <v>42211.667337962965</v>
      </c>
    </row>
    <row r="1601" spans="1:20" ht="51"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t="e">
        <f t="shared" si="97"/>
        <v>#DIV/0!</v>
      </c>
      <c r="Q1601" t="s">
        <v>8339</v>
      </c>
      <c r="R1601" t="s">
        <v>8346</v>
      </c>
      <c r="S1601" s="8">
        <f t="shared" si="98"/>
        <v>42438.53907407407</v>
      </c>
      <c r="T1601" s="8">
        <f t="shared" si="99"/>
        <v>42468.497407407413</v>
      </c>
    </row>
    <row r="1602" spans="1:20" ht="68"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7">
        <f t="shared" si="97"/>
        <v>40.777777777777779</v>
      </c>
      <c r="Q1602" t="s">
        <v>8339</v>
      </c>
      <c r="R1602" t="s">
        <v>8346</v>
      </c>
      <c r="S1602" s="8">
        <f t="shared" si="98"/>
        <v>41791.057314814818</v>
      </c>
      <c r="T1602" s="8">
        <f t="shared" si="99"/>
        <v>41835.21597222222</v>
      </c>
    </row>
    <row r="1603" spans="1:20" ht="51"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7">
        <f t="shared" ref="P1603:P1666" si="101">E1603/L1603</f>
        <v>48.325535714285714</v>
      </c>
      <c r="Q1603" t="s">
        <v>8326</v>
      </c>
      <c r="R1603" t="s">
        <v>8327</v>
      </c>
      <c r="S1603" s="8">
        <f t="shared" ref="S1603:S1666" si="102">(((J1603/60)/60)/24)+DATE(1970,1,1)</f>
        <v>40638.092974537038</v>
      </c>
      <c r="T1603" s="8">
        <f t="shared" ref="T1603:T1666" si="103">(((I1603/60)/60)/24)+DATE(1970,1,1)</f>
        <v>40668.092974537038</v>
      </c>
    </row>
    <row r="1604" spans="1:20" ht="51"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8326</v>
      </c>
      <c r="R1604" t="s">
        <v>8327</v>
      </c>
      <c r="S1604" s="8">
        <f t="shared" si="102"/>
        <v>40788.297650462962</v>
      </c>
      <c r="T1604" s="8">
        <f t="shared" si="103"/>
        <v>40830.958333333336</v>
      </c>
    </row>
    <row r="1605" spans="1:20" ht="34"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8326</v>
      </c>
      <c r="R1605" t="s">
        <v>8327</v>
      </c>
      <c r="S1605" s="8">
        <f t="shared" si="102"/>
        <v>40876.169664351852</v>
      </c>
      <c r="T1605" s="8">
        <f t="shared" si="103"/>
        <v>40936.169664351852</v>
      </c>
    </row>
    <row r="1606" spans="1:20" ht="51"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8326</v>
      </c>
      <c r="R1606" t="s">
        <v>8327</v>
      </c>
      <c r="S1606" s="8">
        <f t="shared" si="102"/>
        <v>40945.845312500001</v>
      </c>
      <c r="T1606" s="8">
        <f t="shared" si="103"/>
        <v>40985.80364583333</v>
      </c>
    </row>
    <row r="1607" spans="1:20" ht="51"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7">
        <f t="shared" si="101"/>
        <v>137.30909090909091</v>
      </c>
      <c r="Q1607" t="s">
        <v>8326</v>
      </c>
      <c r="R1607" t="s">
        <v>8327</v>
      </c>
      <c r="S1607" s="8">
        <f t="shared" si="102"/>
        <v>40747.012881944444</v>
      </c>
      <c r="T1607" s="8">
        <f t="shared" si="103"/>
        <v>40756.291666666664</v>
      </c>
    </row>
    <row r="1608" spans="1:20" ht="68"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8326</v>
      </c>
      <c r="R1608" t="s">
        <v>8327</v>
      </c>
      <c r="S1608" s="8">
        <f t="shared" si="102"/>
        <v>40536.111550925925</v>
      </c>
      <c r="T1608" s="8">
        <f t="shared" si="103"/>
        <v>40626.069884259261</v>
      </c>
    </row>
    <row r="1609" spans="1:20" ht="51"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8326</v>
      </c>
      <c r="R1609" t="s">
        <v>8327</v>
      </c>
      <c r="S1609" s="8">
        <f t="shared" si="102"/>
        <v>41053.80846064815</v>
      </c>
      <c r="T1609" s="8">
        <f t="shared" si="103"/>
        <v>41074.80846064815</v>
      </c>
    </row>
    <row r="1610" spans="1:20" ht="34"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8326</v>
      </c>
      <c r="R1610" t="s">
        <v>8327</v>
      </c>
      <c r="S1610" s="8">
        <f t="shared" si="102"/>
        <v>41607.83085648148</v>
      </c>
      <c r="T1610" s="8">
        <f t="shared" si="103"/>
        <v>41640.226388888892</v>
      </c>
    </row>
    <row r="1611" spans="1:20" ht="51"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8326</v>
      </c>
      <c r="R1611" t="s">
        <v>8327</v>
      </c>
      <c r="S1611" s="8">
        <f t="shared" si="102"/>
        <v>40796.001261574071</v>
      </c>
      <c r="T1611" s="8">
        <f t="shared" si="103"/>
        <v>40849.333333333336</v>
      </c>
    </row>
    <row r="1612" spans="1:20" ht="34"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7">
        <f t="shared" si="101"/>
        <v>48.544642857142854</v>
      </c>
      <c r="Q1612" t="s">
        <v>8326</v>
      </c>
      <c r="R1612" t="s">
        <v>8327</v>
      </c>
      <c r="S1612" s="8">
        <f t="shared" si="102"/>
        <v>41228.924884259257</v>
      </c>
      <c r="T1612" s="8">
        <f t="shared" si="103"/>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8326</v>
      </c>
      <c r="R1613" t="s">
        <v>8327</v>
      </c>
      <c r="S1613" s="8">
        <f t="shared" si="102"/>
        <v>41409.00037037037</v>
      </c>
      <c r="T1613" s="8">
        <f t="shared" si="103"/>
        <v>41430.00037037037</v>
      </c>
    </row>
    <row r="1614" spans="1:20" ht="51"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8326</v>
      </c>
      <c r="R1614" t="s">
        <v>8327</v>
      </c>
      <c r="S1614" s="8">
        <f t="shared" si="102"/>
        <v>41246.874814814815</v>
      </c>
      <c r="T1614" s="8">
        <f t="shared" si="103"/>
        <v>41276.874814814815</v>
      </c>
    </row>
    <row r="1615" spans="1:20" ht="51"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8326</v>
      </c>
      <c r="R1615" t="s">
        <v>8327</v>
      </c>
      <c r="S1615" s="8">
        <f t="shared" si="102"/>
        <v>41082.069467592592</v>
      </c>
      <c r="T1615" s="8">
        <f t="shared" si="103"/>
        <v>41112.069467592592</v>
      </c>
    </row>
    <row r="1616" spans="1:20" ht="51"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8326</v>
      </c>
      <c r="R1616" t="s">
        <v>8327</v>
      </c>
      <c r="S1616" s="8">
        <f t="shared" si="102"/>
        <v>41794.981122685182</v>
      </c>
      <c r="T1616" s="8">
        <f t="shared" si="103"/>
        <v>41854.708333333336</v>
      </c>
    </row>
    <row r="1617" spans="1:20" ht="51"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8326</v>
      </c>
      <c r="R1617" t="s">
        <v>8327</v>
      </c>
      <c r="S1617" s="8">
        <f t="shared" si="102"/>
        <v>40845.050879629627</v>
      </c>
      <c r="T1617" s="8">
        <f t="shared" si="103"/>
        <v>40890.092546296299</v>
      </c>
    </row>
    <row r="1618" spans="1:20" ht="51"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8326</v>
      </c>
      <c r="R1618" t="s">
        <v>8327</v>
      </c>
      <c r="S1618" s="8">
        <f t="shared" si="102"/>
        <v>41194.715520833335</v>
      </c>
      <c r="T1618" s="8">
        <f t="shared" si="103"/>
        <v>41235.916666666664</v>
      </c>
    </row>
    <row r="1619" spans="1:20" ht="34"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8326</v>
      </c>
      <c r="R1619" t="s">
        <v>8327</v>
      </c>
      <c r="S1619" s="8">
        <f t="shared" si="102"/>
        <v>41546.664212962962</v>
      </c>
      <c r="T1619" s="8">
        <f t="shared" si="103"/>
        <v>41579.791666666664</v>
      </c>
    </row>
    <row r="1620" spans="1:20" ht="51"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8326</v>
      </c>
      <c r="R1620" t="s">
        <v>8327</v>
      </c>
      <c r="S1620" s="8">
        <f t="shared" si="102"/>
        <v>41301.654340277775</v>
      </c>
      <c r="T1620" s="8">
        <f t="shared" si="103"/>
        <v>41341.654340277775</v>
      </c>
    </row>
    <row r="1621" spans="1:20" ht="51"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7">
        <f t="shared" si="101"/>
        <v>86.956521739130437</v>
      </c>
      <c r="Q1621" t="s">
        <v>8326</v>
      </c>
      <c r="R1621" t="s">
        <v>8327</v>
      </c>
      <c r="S1621" s="8">
        <f t="shared" si="102"/>
        <v>41876.18618055556</v>
      </c>
      <c r="T1621" s="8">
        <f t="shared" si="103"/>
        <v>41897.18618055556</v>
      </c>
    </row>
    <row r="1622" spans="1:20" ht="34"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8326</v>
      </c>
      <c r="R1622" t="s">
        <v>8327</v>
      </c>
      <c r="S1622" s="8">
        <f t="shared" si="102"/>
        <v>41321.339583333334</v>
      </c>
      <c r="T1622" s="8">
        <f t="shared" si="103"/>
        <v>41328.339583333334</v>
      </c>
    </row>
    <row r="1623" spans="1:20" ht="51"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8326</v>
      </c>
      <c r="R1623" t="s">
        <v>8327</v>
      </c>
      <c r="S1623" s="8">
        <f t="shared" si="102"/>
        <v>41003.60665509259</v>
      </c>
      <c r="T1623" s="8">
        <f t="shared" si="103"/>
        <v>41057.165972222225</v>
      </c>
    </row>
    <row r="1624" spans="1:20" ht="51"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8326</v>
      </c>
      <c r="R1624" t="s">
        <v>8327</v>
      </c>
      <c r="S1624" s="8">
        <f t="shared" si="102"/>
        <v>41950.29483796296</v>
      </c>
      <c r="T1624" s="8">
        <f t="shared" si="103"/>
        <v>41990.332638888889</v>
      </c>
    </row>
    <row r="1625" spans="1:20" ht="51"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8326</v>
      </c>
      <c r="R1625" t="s">
        <v>8327</v>
      </c>
      <c r="S1625" s="8">
        <f t="shared" si="102"/>
        <v>41453.688530092593</v>
      </c>
      <c r="T1625" s="8">
        <f t="shared" si="103"/>
        <v>41513.688530092593</v>
      </c>
    </row>
    <row r="1626" spans="1:20" ht="51"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8326</v>
      </c>
      <c r="R1626" t="s">
        <v>8327</v>
      </c>
      <c r="S1626" s="8">
        <f t="shared" si="102"/>
        <v>41243.367303240739</v>
      </c>
      <c r="T1626" s="8">
        <f t="shared" si="103"/>
        <v>41283.367303240739</v>
      </c>
    </row>
    <row r="1627" spans="1:20" ht="68"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7">
        <f t="shared" si="101"/>
        <v>112.01923076923077</v>
      </c>
      <c r="Q1627" t="s">
        <v>8326</v>
      </c>
      <c r="R1627" t="s">
        <v>8327</v>
      </c>
      <c r="S1627" s="8">
        <f t="shared" si="102"/>
        <v>41135.699687500004</v>
      </c>
      <c r="T1627" s="8">
        <f t="shared" si="103"/>
        <v>41163.699687500004</v>
      </c>
    </row>
    <row r="1628" spans="1:20" ht="51"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8326</v>
      </c>
      <c r="R1628" t="s">
        <v>8327</v>
      </c>
      <c r="S1628" s="8">
        <f t="shared" si="102"/>
        <v>41579.847997685189</v>
      </c>
      <c r="T1628" s="8">
        <f t="shared" si="103"/>
        <v>41609.889664351853</v>
      </c>
    </row>
    <row r="1629" spans="1:20" ht="51"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8326</v>
      </c>
      <c r="R1629" t="s">
        <v>8327</v>
      </c>
      <c r="S1629" s="8">
        <f t="shared" si="102"/>
        <v>41205.707048611112</v>
      </c>
      <c r="T1629" s="8">
        <f t="shared" si="103"/>
        <v>41239.207638888889</v>
      </c>
    </row>
    <row r="1630" spans="1:20" ht="34"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8326</v>
      </c>
      <c r="R1630" t="s">
        <v>8327</v>
      </c>
      <c r="S1630" s="8">
        <f t="shared" si="102"/>
        <v>41774.737060185187</v>
      </c>
      <c r="T1630" s="8">
        <f t="shared" si="103"/>
        <v>41807.737060185187</v>
      </c>
    </row>
    <row r="1631" spans="1:20" ht="34"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8326</v>
      </c>
      <c r="R1631" t="s">
        <v>8327</v>
      </c>
      <c r="S1631" s="8">
        <f t="shared" si="102"/>
        <v>41645.867280092592</v>
      </c>
      <c r="T1631" s="8">
        <f t="shared" si="103"/>
        <v>41690.867280092592</v>
      </c>
    </row>
    <row r="1632" spans="1:20" ht="51"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7">
        <f t="shared" si="101"/>
        <v>84.206349206349202</v>
      </c>
      <c r="Q1632" t="s">
        <v>8326</v>
      </c>
      <c r="R1632" t="s">
        <v>8327</v>
      </c>
      <c r="S1632" s="8">
        <f t="shared" si="102"/>
        <v>40939.837673611109</v>
      </c>
      <c r="T1632" s="8">
        <f t="shared" si="103"/>
        <v>40970.290972222225</v>
      </c>
    </row>
    <row r="1633" spans="1:20" ht="51"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7">
        <f t="shared" si="101"/>
        <v>117.22556390977444</v>
      </c>
      <c r="Q1633" t="s">
        <v>8326</v>
      </c>
      <c r="R1633" t="s">
        <v>8327</v>
      </c>
      <c r="S1633" s="8">
        <f t="shared" si="102"/>
        <v>41164.859502314815</v>
      </c>
      <c r="T1633" s="8">
        <f t="shared" si="103"/>
        <v>41194.859502314815</v>
      </c>
    </row>
    <row r="1634" spans="1:20" ht="68"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8326</v>
      </c>
      <c r="R1634" t="s">
        <v>8327</v>
      </c>
      <c r="S1634" s="8">
        <f t="shared" si="102"/>
        <v>40750.340902777774</v>
      </c>
      <c r="T1634" s="8">
        <f t="shared" si="103"/>
        <v>40810.340902777774</v>
      </c>
    </row>
    <row r="1635" spans="1:20" ht="51"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7">
        <f t="shared" si="101"/>
        <v>172.41379310344828</v>
      </c>
      <c r="Q1635" t="s">
        <v>8326</v>
      </c>
      <c r="R1635" t="s">
        <v>8327</v>
      </c>
      <c r="S1635" s="8">
        <f t="shared" si="102"/>
        <v>40896.883750000001</v>
      </c>
      <c r="T1635" s="8">
        <f t="shared" si="103"/>
        <v>40924.208333333336</v>
      </c>
    </row>
    <row r="1636" spans="1:20" ht="51"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8326</v>
      </c>
      <c r="R1636" t="s">
        <v>8327</v>
      </c>
      <c r="S1636" s="8">
        <f t="shared" si="102"/>
        <v>40658.189826388887</v>
      </c>
      <c r="T1636" s="8">
        <f t="shared" si="103"/>
        <v>40696.249305555553</v>
      </c>
    </row>
    <row r="1637" spans="1:20" ht="68"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7">
        <f t="shared" si="101"/>
        <v>67.729729729729726</v>
      </c>
      <c r="Q1637" t="s">
        <v>8326</v>
      </c>
      <c r="R1637" t="s">
        <v>8327</v>
      </c>
      <c r="S1637" s="8">
        <f t="shared" si="102"/>
        <v>42502.868761574078</v>
      </c>
      <c r="T1637" s="8">
        <f t="shared" si="103"/>
        <v>42562.868761574078</v>
      </c>
    </row>
    <row r="1638" spans="1:20" ht="51"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8326</v>
      </c>
      <c r="R1638" t="s">
        <v>8327</v>
      </c>
      <c r="S1638" s="8">
        <f t="shared" si="102"/>
        <v>40663.08666666667</v>
      </c>
      <c r="T1638" s="8">
        <f t="shared" si="103"/>
        <v>40706.166666666664</v>
      </c>
    </row>
    <row r="1639" spans="1:20" ht="51"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8326</v>
      </c>
      <c r="R1639" t="s">
        <v>8327</v>
      </c>
      <c r="S1639" s="8">
        <f t="shared" si="102"/>
        <v>40122.751620370371</v>
      </c>
      <c r="T1639" s="8">
        <f t="shared" si="103"/>
        <v>40178.98541666667</v>
      </c>
    </row>
    <row r="1640" spans="1:20" ht="34"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8326</v>
      </c>
      <c r="R1640" t="s">
        <v>8327</v>
      </c>
      <c r="S1640" s="8">
        <f t="shared" si="102"/>
        <v>41288.68712962963</v>
      </c>
      <c r="T1640" s="8">
        <f t="shared" si="103"/>
        <v>41333.892361111109</v>
      </c>
    </row>
    <row r="1641" spans="1:20" ht="51"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7">
        <f t="shared" si="101"/>
        <v>94.736842105263165</v>
      </c>
      <c r="Q1641" t="s">
        <v>8326</v>
      </c>
      <c r="R1641" t="s">
        <v>8327</v>
      </c>
      <c r="S1641" s="8">
        <f t="shared" si="102"/>
        <v>40941.652372685188</v>
      </c>
      <c r="T1641" s="8">
        <f t="shared" si="103"/>
        <v>40971.652372685188</v>
      </c>
    </row>
    <row r="1642" spans="1:20" ht="51"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7">
        <f t="shared" si="101"/>
        <v>39.967058823529413</v>
      </c>
      <c r="Q1642" t="s">
        <v>8326</v>
      </c>
      <c r="R1642" t="s">
        <v>8327</v>
      </c>
      <c r="S1642" s="8">
        <f t="shared" si="102"/>
        <v>40379.23096064815</v>
      </c>
      <c r="T1642" s="8">
        <f t="shared" si="103"/>
        <v>40393.082638888889</v>
      </c>
    </row>
    <row r="1643" spans="1:20" ht="34"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8326</v>
      </c>
      <c r="R1643" t="s">
        <v>8347</v>
      </c>
      <c r="S1643" s="8">
        <f t="shared" si="102"/>
        <v>41962.596574074079</v>
      </c>
      <c r="T1643" s="8">
        <f t="shared" si="103"/>
        <v>41992.596574074079</v>
      </c>
    </row>
    <row r="1644" spans="1:20" ht="51"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7">
        <f t="shared" si="101"/>
        <v>42.857142857142854</v>
      </c>
      <c r="Q1644" t="s">
        <v>8326</v>
      </c>
      <c r="R1644" t="s">
        <v>8347</v>
      </c>
      <c r="S1644" s="8">
        <f t="shared" si="102"/>
        <v>40688.024618055555</v>
      </c>
      <c r="T1644" s="8">
        <f t="shared" si="103"/>
        <v>40708.024618055555</v>
      </c>
    </row>
    <row r="1645" spans="1:20" ht="34"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7">
        <f t="shared" si="101"/>
        <v>168.51351351351352</v>
      </c>
      <c r="Q1645" t="s">
        <v>8326</v>
      </c>
      <c r="R1645" t="s">
        <v>8347</v>
      </c>
      <c r="S1645" s="8">
        <f t="shared" si="102"/>
        <v>41146.824212962965</v>
      </c>
      <c r="T1645" s="8">
        <f t="shared" si="103"/>
        <v>41176.824212962965</v>
      </c>
    </row>
    <row r="1646" spans="1:20" ht="51"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8326</v>
      </c>
      <c r="R1646" t="s">
        <v>8347</v>
      </c>
      <c r="S1646" s="8">
        <f t="shared" si="102"/>
        <v>41175.05972222222</v>
      </c>
      <c r="T1646" s="8">
        <f t="shared" si="103"/>
        <v>41235.101388888892</v>
      </c>
    </row>
    <row r="1647" spans="1:20" ht="51"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8326</v>
      </c>
      <c r="R1647" t="s">
        <v>8347</v>
      </c>
      <c r="S1647" s="8">
        <f t="shared" si="102"/>
        <v>41521.617361111108</v>
      </c>
      <c r="T1647" s="8">
        <f t="shared" si="103"/>
        <v>41535.617361111108</v>
      </c>
    </row>
    <row r="1648" spans="1:20" ht="68"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7">
        <f t="shared" si="101"/>
        <v>26.554216867469879</v>
      </c>
      <c r="Q1648" t="s">
        <v>8326</v>
      </c>
      <c r="R1648" t="s">
        <v>8347</v>
      </c>
      <c r="S1648" s="8">
        <f t="shared" si="102"/>
        <v>41833.450266203705</v>
      </c>
      <c r="T1648" s="8">
        <f t="shared" si="103"/>
        <v>41865.757638888892</v>
      </c>
    </row>
    <row r="1649" spans="1:20" ht="51"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7">
        <f t="shared" si="101"/>
        <v>113.82608695652173</v>
      </c>
      <c r="Q1649" t="s">
        <v>8326</v>
      </c>
      <c r="R1649" t="s">
        <v>8347</v>
      </c>
      <c r="S1649" s="8">
        <f t="shared" si="102"/>
        <v>41039.409456018519</v>
      </c>
      <c r="T1649" s="8">
        <f t="shared" si="103"/>
        <v>41069.409456018519</v>
      </c>
    </row>
    <row r="1650" spans="1:20" ht="51"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8326</v>
      </c>
      <c r="R1650" t="s">
        <v>8347</v>
      </c>
      <c r="S1650" s="8">
        <f t="shared" si="102"/>
        <v>40592.704652777778</v>
      </c>
      <c r="T1650" s="8">
        <f t="shared" si="103"/>
        <v>40622.662986111114</v>
      </c>
    </row>
    <row r="1651" spans="1:20" ht="51"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8326</v>
      </c>
      <c r="R1651" t="s">
        <v>8347</v>
      </c>
      <c r="S1651" s="8">
        <f t="shared" si="102"/>
        <v>41737.684664351851</v>
      </c>
      <c r="T1651" s="8">
        <f t="shared" si="103"/>
        <v>41782.684664351851</v>
      </c>
    </row>
    <row r="1652" spans="1:20" ht="51"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7">
        <f t="shared" si="101"/>
        <v>88.46875</v>
      </c>
      <c r="Q1652" t="s">
        <v>8326</v>
      </c>
      <c r="R1652" t="s">
        <v>8347</v>
      </c>
      <c r="S1652" s="8">
        <f t="shared" si="102"/>
        <v>41526.435613425929</v>
      </c>
      <c r="T1652" s="8">
        <f t="shared" si="103"/>
        <v>41556.435613425929</v>
      </c>
    </row>
    <row r="1653" spans="1:20" ht="51"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7">
        <f t="shared" si="101"/>
        <v>100.75</v>
      </c>
      <c r="Q1653" t="s">
        <v>8326</v>
      </c>
      <c r="R1653" t="s">
        <v>8347</v>
      </c>
      <c r="S1653" s="8">
        <f t="shared" si="102"/>
        <v>40625.900694444441</v>
      </c>
      <c r="T1653" s="8">
        <f t="shared" si="103"/>
        <v>40659.290972222225</v>
      </c>
    </row>
    <row r="1654" spans="1:20" ht="51"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8326</v>
      </c>
      <c r="R1654" t="s">
        <v>8347</v>
      </c>
      <c r="S1654" s="8">
        <f t="shared" si="102"/>
        <v>41572.492974537039</v>
      </c>
      <c r="T1654" s="8">
        <f t="shared" si="103"/>
        <v>41602.534641203703</v>
      </c>
    </row>
    <row r="1655" spans="1:20" ht="51"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7">
        <f t="shared" si="101"/>
        <v>51.854285714285716</v>
      </c>
      <c r="Q1655" t="s">
        <v>8326</v>
      </c>
      <c r="R1655" t="s">
        <v>8347</v>
      </c>
      <c r="S1655" s="8">
        <f t="shared" si="102"/>
        <v>40626.834444444445</v>
      </c>
      <c r="T1655" s="8">
        <f t="shared" si="103"/>
        <v>40657.834444444445</v>
      </c>
    </row>
    <row r="1656" spans="1:20" ht="51"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7">
        <f t="shared" si="101"/>
        <v>38.794117647058826</v>
      </c>
      <c r="Q1656" t="s">
        <v>8326</v>
      </c>
      <c r="R1656" t="s">
        <v>8347</v>
      </c>
      <c r="S1656" s="8">
        <f t="shared" si="102"/>
        <v>40987.890740740739</v>
      </c>
      <c r="T1656" s="8">
        <f t="shared" si="103"/>
        <v>41017.890740740739</v>
      </c>
    </row>
    <row r="1657" spans="1:20" ht="34"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7">
        <f t="shared" si="101"/>
        <v>44.645833333333336</v>
      </c>
      <c r="Q1657" t="s">
        <v>8326</v>
      </c>
      <c r="R1657" t="s">
        <v>8347</v>
      </c>
      <c r="S1657" s="8">
        <f t="shared" si="102"/>
        <v>40974.791898148149</v>
      </c>
      <c r="T1657" s="8">
        <f t="shared" si="103"/>
        <v>41004.750231481477</v>
      </c>
    </row>
    <row r="1658" spans="1:20" ht="68"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8326</v>
      </c>
      <c r="R1658" t="s">
        <v>8347</v>
      </c>
      <c r="S1658" s="8">
        <f t="shared" si="102"/>
        <v>41226.928842592592</v>
      </c>
      <c r="T1658" s="8">
        <f t="shared" si="103"/>
        <v>41256.928842592592</v>
      </c>
    </row>
    <row r="1659" spans="1:20" ht="68"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8326</v>
      </c>
      <c r="R1659" t="s">
        <v>8347</v>
      </c>
      <c r="S1659" s="8">
        <f t="shared" si="102"/>
        <v>41023.782037037039</v>
      </c>
      <c r="T1659" s="8">
        <f t="shared" si="103"/>
        <v>41053.782037037039</v>
      </c>
    </row>
    <row r="1660" spans="1:20" ht="51"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7">
        <f t="shared" si="101"/>
        <v>74.149532710280369</v>
      </c>
      <c r="Q1660" t="s">
        <v>8326</v>
      </c>
      <c r="R1660" t="s">
        <v>8347</v>
      </c>
      <c r="S1660" s="8">
        <f t="shared" si="102"/>
        <v>41223.22184027778</v>
      </c>
      <c r="T1660" s="8">
        <f t="shared" si="103"/>
        <v>41261.597222222219</v>
      </c>
    </row>
    <row r="1661" spans="1:20" ht="51"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7">
        <f t="shared" si="101"/>
        <v>12.533333333333333</v>
      </c>
      <c r="Q1661" t="s">
        <v>8326</v>
      </c>
      <c r="R1661" t="s">
        <v>8347</v>
      </c>
      <c r="S1661" s="8">
        <f t="shared" si="102"/>
        <v>41596.913437499999</v>
      </c>
      <c r="T1661" s="8">
        <f t="shared" si="103"/>
        <v>41625.5</v>
      </c>
    </row>
    <row r="1662" spans="1:20" ht="68"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8326</v>
      </c>
      <c r="R1662" t="s">
        <v>8347</v>
      </c>
      <c r="S1662" s="8">
        <f t="shared" si="102"/>
        <v>42459.693865740745</v>
      </c>
      <c r="T1662" s="8">
        <f t="shared" si="103"/>
        <v>42490.915972222225</v>
      </c>
    </row>
    <row r="1663" spans="1:20" ht="85"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7">
        <f t="shared" si="101"/>
        <v>80.178217821782184</v>
      </c>
      <c r="Q1663" t="s">
        <v>8326</v>
      </c>
      <c r="R1663" t="s">
        <v>8347</v>
      </c>
      <c r="S1663" s="8">
        <f t="shared" si="102"/>
        <v>42343.998043981483</v>
      </c>
      <c r="T1663" s="8">
        <f t="shared" si="103"/>
        <v>42386.875</v>
      </c>
    </row>
    <row r="1664" spans="1:20" ht="68"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8326</v>
      </c>
      <c r="R1664" t="s">
        <v>8347</v>
      </c>
      <c r="S1664" s="8">
        <f t="shared" si="102"/>
        <v>40848.198333333334</v>
      </c>
      <c r="T1664" s="8">
        <f t="shared" si="103"/>
        <v>40908.239999999998</v>
      </c>
    </row>
    <row r="1665" spans="1:20" ht="51"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8326</v>
      </c>
      <c r="R1665" t="s">
        <v>8347</v>
      </c>
      <c r="S1665" s="8">
        <f t="shared" si="102"/>
        <v>42006.02207175926</v>
      </c>
      <c r="T1665" s="8">
        <f t="shared" si="103"/>
        <v>42036.02207175926</v>
      </c>
    </row>
    <row r="1666" spans="1:20" ht="51"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7">
        <f t="shared" si="101"/>
        <v>34.384494382022467</v>
      </c>
      <c r="Q1666" t="s">
        <v>8326</v>
      </c>
      <c r="R1666" t="s">
        <v>8347</v>
      </c>
      <c r="S1666" s="8">
        <f t="shared" si="102"/>
        <v>40939.761782407404</v>
      </c>
      <c r="T1666" s="8">
        <f t="shared" si="103"/>
        <v>40984.165972222225</v>
      </c>
    </row>
    <row r="1667" spans="1:20" ht="51"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7">
        <f t="shared" ref="P1667:P1730" si="105">E1667/L1667</f>
        <v>44.956989247311824</v>
      </c>
      <c r="Q1667" t="s">
        <v>8326</v>
      </c>
      <c r="R1667" t="s">
        <v>8347</v>
      </c>
      <c r="S1667" s="8">
        <f t="shared" ref="S1667:S1730" si="106">(((J1667/60)/60)/24)+DATE(1970,1,1)</f>
        <v>40564.649456018517</v>
      </c>
      <c r="T1667" s="8">
        <f t="shared" ref="T1667:T1730" si="107">(((I1667/60)/60)/24)+DATE(1970,1,1)</f>
        <v>40596.125</v>
      </c>
    </row>
    <row r="1668" spans="1:20" ht="51"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8326</v>
      </c>
      <c r="R1668" t="s">
        <v>8347</v>
      </c>
      <c r="S1668" s="8">
        <f t="shared" si="106"/>
        <v>41331.253159722226</v>
      </c>
      <c r="T1668" s="8">
        <f t="shared" si="107"/>
        <v>41361.211493055554</v>
      </c>
    </row>
    <row r="1669" spans="1:20" ht="51"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8326</v>
      </c>
      <c r="R1669" t="s">
        <v>8347</v>
      </c>
      <c r="S1669" s="8">
        <f t="shared" si="106"/>
        <v>41682.0705787037</v>
      </c>
      <c r="T1669" s="8">
        <f t="shared" si="107"/>
        <v>41709.290972222225</v>
      </c>
    </row>
    <row r="1670" spans="1:20" ht="51"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8326</v>
      </c>
      <c r="R1670" t="s">
        <v>8347</v>
      </c>
      <c r="S1670" s="8">
        <f t="shared" si="106"/>
        <v>40845.14975694444</v>
      </c>
      <c r="T1670" s="8">
        <f t="shared" si="107"/>
        <v>40875.191423611112</v>
      </c>
    </row>
    <row r="1671" spans="1:20" ht="68"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8326</v>
      </c>
      <c r="R1671" t="s">
        <v>8347</v>
      </c>
      <c r="S1671" s="8">
        <f t="shared" si="106"/>
        <v>42461.885138888887</v>
      </c>
      <c r="T1671" s="8">
        <f t="shared" si="107"/>
        <v>42521.885138888887</v>
      </c>
    </row>
    <row r="1672" spans="1:20" ht="68"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7">
        <f t="shared" si="105"/>
        <v>44.608695652173914</v>
      </c>
      <c r="Q1672" t="s">
        <v>8326</v>
      </c>
      <c r="R1672" t="s">
        <v>8347</v>
      </c>
      <c r="S1672" s="8">
        <f t="shared" si="106"/>
        <v>40313.930543981485</v>
      </c>
      <c r="T1672" s="8">
        <f t="shared" si="107"/>
        <v>40364.166666666664</v>
      </c>
    </row>
    <row r="1673" spans="1:20" ht="34"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8326</v>
      </c>
      <c r="R1673" t="s">
        <v>8347</v>
      </c>
      <c r="S1673" s="8">
        <f t="shared" si="106"/>
        <v>42553.54414351852</v>
      </c>
      <c r="T1673" s="8">
        <f t="shared" si="107"/>
        <v>42583.54414351852</v>
      </c>
    </row>
    <row r="1674" spans="1:20" ht="51"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8326</v>
      </c>
      <c r="R1674" t="s">
        <v>8347</v>
      </c>
      <c r="S1674" s="8">
        <f t="shared" si="106"/>
        <v>41034.656597222223</v>
      </c>
      <c r="T1674" s="8">
        <f t="shared" si="107"/>
        <v>41064.656597222223</v>
      </c>
    </row>
    <row r="1675" spans="1:20" ht="51"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7">
        <f t="shared" si="105"/>
        <v>45.593220338983052</v>
      </c>
      <c r="Q1675" t="s">
        <v>8326</v>
      </c>
      <c r="R1675" t="s">
        <v>8347</v>
      </c>
      <c r="S1675" s="8">
        <f t="shared" si="106"/>
        <v>42039.878379629634</v>
      </c>
      <c r="T1675" s="8">
        <f t="shared" si="107"/>
        <v>42069.878379629634</v>
      </c>
    </row>
    <row r="1676" spans="1:20" ht="51"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7">
        <f t="shared" si="105"/>
        <v>89.247787610619469</v>
      </c>
      <c r="Q1676" t="s">
        <v>8326</v>
      </c>
      <c r="R1676" t="s">
        <v>8347</v>
      </c>
      <c r="S1676" s="8">
        <f t="shared" si="106"/>
        <v>42569.605393518519</v>
      </c>
      <c r="T1676" s="8">
        <f t="shared" si="107"/>
        <v>42600.290972222225</v>
      </c>
    </row>
    <row r="1677" spans="1:20" ht="34"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8326</v>
      </c>
      <c r="R1677" t="s">
        <v>8347</v>
      </c>
      <c r="S1677" s="8">
        <f t="shared" si="106"/>
        <v>40802.733101851853</v>
      </c>
      <c r="T1677" s="8">
        <f t="shared" si="107"/>
        <v>40832.918749999997</v>
      </c>
    </row>
    <row r="1678" spans="1:20" ht="34"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8326</v>
      </c>
      <c r="R1678" t="s">
        <v>8347</v>
      </c>
      <c r="S1678" s="8">
        <f t="shared" si="106"/>
        <v>40973.72623842593</v>
      </c>
      <c r="T1678" s="8">
        <f t="shared" si="107"/>
        <v>41020.165972222225</v>
      </c>
    </row>
    <row r="1679" spans="1:20" ht="51"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8326</v>
      </c>
      <c r="R1679" t="s">
        <v>8347</v>
      </c>
      <c r="S1679" s="8">
        <f t="shared" si="106"/>
        <v>42416.407129629632</v>
      </c>
      <c r="T1679" s="8">
        <f t="shared" si="107"/>
        <v>42476.249305555553</v>
      </c>
    </row>
    <row r="1680" spans="1:20" ht="51"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8326</v>
      </c>
      <c r="R1680" t="s">
        <v>8347</v>
      </c>
      <c r="S1680" s="8">
        <f t="shared" si="106"/>
        <v>41662.854988425926</v>
      </c>
      <c r="T1680" s="8">
        <f t="shared" si="107"/>
        <v>41676.854988425926</v>
      </c>
    </row>
    <row r="1681" spans="1:20" ht="68"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8326</v>
      </c>
      <c r="R1681" t="s">
        <v>8347</v>
      </c>
      <c r="S1681" s="8">
        <f t="shared" si="106"/>
        <v>40723.068807870368</v>
      </c>
      <c r="T1681" s="8">
        <f t="shared" si="107"/>
        <v>40746.068807870368</v>
      </c>
    </row>
    <row r="1682" spans="1:20" ht="34"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8326</v>
      </c>
      <c r="R1682" t="s">
        <v>8347</v>
      </c>
      <c r="S1682" s="8">
        <f t="shared" si="106"/>
        <v>41802.757719907408</v>
      </c>
      <c r="T1682" s="8">
        <f t="shared" si="107"/>
        <v>41832.757719907408</v>
      </c>
    </row>
    <row r="1683" spans="1:20" ht="68"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8326</v>
      </c>
      <c r="R1683" t="s">
        <v>8348</v>
      </c>
      <c r="S1683" s="8">
        <f t="shared" si="106"/>
        <v>42774.121342592596</v>
      </c>
      <c r="T1683" s="8">
        <f t="shared" si="107"/>
        <v>42823.083333333328</v>
      </c>
    </row>
    <row r="1684" spans="1:20" ht="51"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t="e">
        <f t="shared" si="105"/>
        <v>#DIV/0!</v>
      </c>
      <c r="Q1684" t="s">
        <v>8326</v>
      </c>
      <c r="R1684" t="s">
        <v>8348</v>
      </c>
      <c r="S1684" s="8">
        <f t="shared" si="106"/>
        <v>42779.21365740741</v>
      </c>
      <c r="T1684" s="8">
        <f t="shared" si="107"/>
        <v>42839.171990740739</v>
      </c>
    </row>
    <row r="1685" spans="1:20" ht="51"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7">
        <f t="shared" si="105"/>
        <v>76</v>
      </c>
      <c r="Q1685" t="s">
        <v>8326</v>
      </c>
      <c r="R1685" t="s">
        <v>8348</v>
      </c>
      <c r="S1685" s="8">
        <f t="shared" si="106"/>
        <v>42808.781689814816</v>
      </c>
      <c r="T1685" s="8">
        <f t="shared" si="107"/>
        <v>42832.781689814816</v>
      </c>
    </row>
    <row r="1686" spans="1:20" ht="34"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7">
        <f t="shared" si="105"/>
        <v>86.43564356435644</v>
      </c>
      <c r="Q1686" t="s">
        <v>8326</v>
      </c>
      <c r="R1686" t="s">
        <v>8348</v>
      </c>
      <c r="S1686" s="8">
        <f t="shared" si="106"/>
        <v>42783.815289351856</v>
      </c>
      <c r="T1686" s="8">
        <f t="shared" si="107"/>
        <v>42811.773622685185</v>
      </c>
    </row>
    <row r="1687" spans="1:20" ht="68"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8326</v>
      </c>
      <c r="R1687" t="s">
        <v>8348</v>
      </c>
      <c r="S1687" s="8">
        <f t="shared" si="106"/>
        <v>42788.2502662037</v>
      </c>
      <c r="T1687" s="8">
        <f t="shared" si="107"/>
        <v>42818.208599537036</v>
      </c>
    </row>
    <row r="1688" spans="1:20" ht="51"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7">
        <f t="shared" si="105"/>
        <v>18</v>
      </c>
      <c r="Q1688" t="s">
        <v>8326</v>
      </c>
      <c r="R1688" t="s">
        <v>8348</v>
      </c>
      <c r="S1688" s="8">
        <f t="shared" si="106"/>
        <v>42792.843969907408</v>
      </c>
      <c r="T1688" s="8">
        <f t="shared" si="107"/>
        <v>42852.802303240736</v>
      </c>
    </row>
    <row r="1689" spans="1:20" ht="51"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7">
        <f t="shared" si="105"/>
        <v>80.128205128205124</v>
      </c>
      <c r="Q1689" t="s">
        <v>8326</v>
      </c>
      <c r="R1689" t="s">
        <v>8348</v>
      </c>
      <c r="S1689" s="8">
        <f t="shared" si="106"/>
        <v>42802.046817129631</v>
      </c>
      <c r="T1689" s="8">
        <f t="shared" si="107"/>
        <v>42835.84375</v>
      </c>
    </row>
    <row r="1690" spans="1:20" ht="68"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7">
        <f t="shared" si="105"/>
        <v>253.14285714285714</v>
      </c>
      <c r="Q1690" t="s">
        <v>8326</v>
      </c>
      <c r="R1690" t="s">
        <v>8348</v>
      </c>
      <c r="S1690" s="8">
        <f t="shared" si="106"/>
        <v>42804.534652777773</v>
      </c>
      <c r="T1690" s="8">
        <f t="shared" si="107"/>
        <v>42834.492986111116</v>
      </c>
    </row>
    <row r="1691" spans="1:20" ht="34"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7">
        <f t="shared" si="105"/>
        <v>171.42857142857142</v>
      </c>
      <c r="Q1691" t="s">
        <v>8326</v>
      </c>
      <c r="R1691" t="s">
        <v>8348</v>
      </c>
      <c r="S1691" s="8">
        <f t="shared" si="106"/>
        <v>42780.942476851851</v>
      </c>
      <c r="T1691" s="8">
        <f t="shared" si="107"/>
        <v>42810.900810185187</v>
      </c>
    </row>
    <row r="1692" spans="1:20" ht="51"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7">
        <f t="shared" si="105"/>
        <v>57.727272727272727</v>
      </c>
      <c r="Q1692" t="s">
        <v>8326</v>
      </c>
      <c r="R1692" t="s">
        <v>8348</v>
      </c>
      <c r="S1692" s="8">
        <f t="shared" si="106"/>
        <v>42801.43104166667</v>
      </c>
      <c r="T1692" s="8">
        <f t="shared" si="107"/>
        <v>42831.389374999999</v>
      </c>
    </row>
    <row r="1693" spans="1:20" ht="51"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7">
        <f t="shared" si="105"/>
        <v>264.26315789473682</v>
      </c>
      <c r="Q1693" t="s">
        <v>8326</v>
      </c>
      <c r="R1693" t="s">
        <v>8348</v>
      </c>
      <c r="S1693" s="8">
        <f t="shared" si="106"/>
        <v>42795.701481481476</v>
      </c>
      <c r="T1693" s="8">
        <f t="shared" si="107"/>
        <v>42828.041666666672</v>
      </c>
    </row>
    <row r="1694" spans="1:20" ht="51"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7">
        <f t="shared" si="105"/>
        <v>159.33333333333334</v>
      </c>
      <c r="Q1694" t="s">
        <v>8326</v>
      </c>
      <c r="R1694" t="s">
        <v>8348</v>
      </c>
      <c r="S1694" s="8">
        <f t="shared" si="106"/>
        <v>42788.151238425926</v>
      </c>
      <c r="T1694" s="8">
        <f t="shared" si="107"/>
        <v>42820.999305555553</v>
      </c>
    </row>
    <row r="1695" spans="1:20" ht="68"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7">
        <f t="shared" si="105"/>
        <v>35</v>
      </c>
      <c r="Q1695" t="s">
        <v>8326</v>
      </c>
      <c r="R1695" t="s">
        <v>8348</v>
      </c>
      <c r="S1695" s="8">
        <f t="shared" si="106"/>
        <v>42803.920277777783</v>
      </c>
      <c r="T1695" s="8">
        <f t="shared" si="107"/>
        <v>42834.833333333328</v>
      </c>
    </row>
    <row r="1696" spans="1:20" ht="51"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7">
        <f t="shared" si="105"/>
        <v>5</v>
      </c>
      <c r="Q1696" t="s">
        <v>8326</v>
      </c>
      <c r="R1696" t="s">
        <v>8348</v>
      </c>
      <c r="S1696" s="8">
        <f t="shared" si="106"/>
        <v>42791.669837962967</v>
      </c>
      <c r="T1696" s="8">
        <f t="shared" si="107"/>
        <v>42821.191666666666</v>
      </c>
    </row>
    <row r="1697" spans="1:20" ht="68"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7">
        <f t="shared" si="105"/>
        <v>61.086956521739133</v>
      </c>
      <c r="Q1697" t="s">
        <v>8326</v>
      </c>
      <c r="R1697" t="s">
        <v>8348</v>
      </c>
      <c r="S1697" s="8">
        <f t="shared" si="106"/>
        <v>42801.031412037039</v>
      </c>
      <c r="T1697" s="8">
        <f t="shared" si="107"/>
        <v>42835.041666666672</v>
      </c>
    </row>
    <row r="1698" spans="1:20" ht="68"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t="e">
        <f t="shared" si="105"/>
        <v>#DIV/0!</v>
      </c>
      <c r="Q1698" t="s">
        <v>8326</v>
      </c>
      <c r="R1698" t="s">
        <v>8348</v>
      </c>
      <c r="S1698" s="8">
        <f t="shared" si="106"/>
        <v>42796.069571759261</v>
      </c>
      <c r="T1698" s="8">
        <f t="shared" si="107"/>
        <v>42826.027905092589</v>
      </c>
    </row>
    <row r="1699" spans="1:20" ht="51"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7">
        <f t="shared" si="105"/>
        <v>114.81818181818181</v>
      </c>
      <c r="Q1699" t="s">
        <v>8326</v>
      </c>
      <c r="R1699" t="s">
        <v>8348</v>
      </c>
      <c r="S1699" s="8">
        <f t="shared" si="106"/>
        <v>42805.032962962956</v>
      </c>
      <c r="T1699" s="8">
        <f t="shared" si="107"/>
        <v>42834.991296296299</v>
      </c>
    </row>
    <row r="1700" spans="1:20" ht="8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t="e">
        <f t="shared" si="105"/>
        <v>#DIV/0!</v>
      </c>
      <c r="Q1700" t="s">
        <v>8326</v>
      </c>
      <c r="R1700" t="s">
        <v>8348</v>
      </c>
      <c r="S1700" s="8">
        <f t="shared" si="106"/>
        <v>42796.207870370374</v>
      </c>
      <c r="T1700" s="8">
        <f t="shared" si="107"/>
        <v>42820.147916666669</v>
      </c>
    </row>
    <row r="1701" spans="1:20" ht="68"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7">
        <f t="shared" si="105"/>
        <v>54</v>
      </c>
      <c r="Q1701" t="s">
        <v>8326</v>
      </c>
      <c r="R1701" t="s">
        <v>8348</v>
      </c>
      <c r="S1701" s="8">
        <f t="shared" si="106"/>
        <v>42806.863946759258</v>
      </c>
      <c r="T1701" s="8">
        <f t="shared" si="107"/>
        <v>42836.863946759258</v>
      </c>
    </row>
    <row r="1702" spans="1:20" ht="51"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7">
        <f t="shared" si="105"/>
        <v>65.974683544303801</v>
      </c>
      <c r="Q1702" t="s">
        <v>8326</v>
      </c>
      <c r="R1702" t="s">
        <v>8348</v>
      </c>
      <c r="S1702" s="8">
        <f t="shared" si="106"/>
        <v>42796.071643518517</v>
      </c>
      <c r="T1702" s="8">
        <f t="shared" si="107"/>
        <v>42826.166666666672</v>
      </c>
    </row>
    <row r="1703" spans="1:20" ht="51"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7">
        <f t="shared" si="105"/>
        <v>5</v>
      </c>
      <c r="Q1703" t="s">
        <v>8326</v>
      </c>
      <c r="R1703" t="s">
        <v>8348</v>
      </c>
      <c r="S1703" s="8">
        <f t="shared" si="106"/>
        <v>41989.664409722223</v>
      </c>
      <c r="T1703" s="8">
        <f t="shared" si="107"/>
        <v>42019.664409722223</v>
      </c>
    </row>
    <row r="1704" spans="1:20" ht="34"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7">
        <f t="shared" si="105"/>
        <v>1</v>
      </c>
      <c r="Q1704" t="s">
        <v>8326</v>
      </c>
      <c r="R1704" t="s">
        <v>8348</v>
      </c>
      <c r="S1704" s="8">
        <f t="shared" si="106"/>
        <v>42063.869791666672</v>
      </c>
      <c r="T1704" s="8">
        <f t="shared" si="107"/>
        <v>42093.828125</v>
      </c>
    </row>
    <row r="1705" spans="1:20" ht="51"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7">
        <f t="shared" si="105"/>
        <v>25.5</v>
      </c>
      <c r="Q1705" t="s">
        <v>8326</v>
      </c>
      <c r="R1705" t="s">
        <v>8348</v>
      </c>
      <c r="S1705" s="8">
        <f t="shared" si="106"/>
        <v>42187.281678240746</v>
      </c>
      <c r="T1705" s="8">
        <f t="shared" si="107"/>
        <v>42247.281678240746</v>
      </c>
    </row>
    <row r="1706" spans="1:20" ht="51"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7">
        <f t="shared" si="105"/>
        <v>118.36363636363636</v>
      </c>
      <c r="Q1706" t="s">
        <v>8326</v>
      </c>
      <c r="R1706" t="s">
        <v>8348</v>
      </c>
      <c r="S1706" s="8">
        <f t="shared" si="106"/>
        <v>42021.139733796299</v>
      </c>
      <c r="T1706" s="8">
        <f t="shared" si="107"/>
        <v>42051.139733796299</v>
      </c>
    </row>
    <row r="1707" spans="1:20" ht="51"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t="e">
        <f t="shared" si="105"/>
        <v>#DIV/0!</v>
      </c>
      <c r="Q1707" t="s">
        <v>8326</v>
      </c>
      <c r="R1707" t="s">
        <v>8348</v>
      </c>
      <c r="S1707" s="8">
        <f t="shared" si="106"/>
        <v>42245.016736111109</v>
      </c>
      <c r="T1707" s="8">
        <f t="shared" si="107"/>
        <v>42256.666666666672</v>
      </c>
    </row>
    <row r="1708" spans="1:20" ht="51"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t="e">
        <f t="shared" si="105"/>
        <v>#DIV/0!</v>
      </c>
      <c r="Q1708" t="s">
        <v>8326</v>
      </c>
      <c r="R1708" t="s">
        <v>8348</v>
      </c>
      <c r="S1708" s="8">
        <f t="shared" si="106"/>
        <v>42179.306388888886</v>
      </c>
      <c r="T1708" s="8">
        <f t="shared" si="107"/>
        <v>42239.306388888886</v>
      </c>
    </row>
    <row r="1709" spans="1:20" ht="68"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7">
        <f t="shared" si="105"/>
        <v>54.111111111111114</v>
      </c>
      <c r="Q1709" t="s">
        <v>8326</v>
      </c>
      <c r="R1709" t="s">
        <v>8348</v>
      </c>
      <c r="S1709" s="8">
        <f t="shared" si="106"/>
        <v>42427.721006944441</v>
      </c>
      <c r="T1709" s="8">
        <f t="shared" si="107"/>
        <v>42457.679340277777</v>
      </c>
    </row>
    <row r="1710" spans="1:20" ht="68"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t="e">
        <f t="shared" si="105"/>
        <v>#DIV/0!</v>
      </c>
      <c r="Q1710" t="s">
        <v>8326</v>
      </c>
      <c r="R1710" t="s">
        <v>8348</v>
      </c>
      <c r="S1710" s="8">
        <f t="shared" si="106"/>
        <v>42451.866967592592</v>
      </c>
      <c r="T1710" s="8">
        <f t="shared" si="107"/>
        <v>42491.866967592592</v>
      </c>
    </row>
    <row r="1711" spans="1:20" ht="51"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7">
        <f t="shared" si="105"/>
        <v>21.25</v>
      </c>
      <c r="Q1711" t="s">
        <v>8326</v>
      </c>
      <c r="R1711" t="s">
        <v>8348</v>
      </c>
      <c r="S1711" s="8">
        <f t="shared" si="106"/>
        <v>41841.56381944444</v>
      </c>
      <c r="T1711" s="8">
        <f t="shared" si="107"/>
        <v>41882.818749999999</v>
      </c>
    </row>
    <row r="1712" spans="1:20" ht="34"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7">
        <f t="shared" si="105"/>
        <v>34</v>
      </c>
      <c r="Q1712" t="s">
        <v>8326</v>
      </c>
      <c r="R1712" t="s">
        <v>8348</v>
      </c>
      <c r="S1712" s="8">
        <f t="shared" si="106"/>
        <v>42341.59129629629</v>
      </c>
      <c r="T1712" s="8">
        <f t="shared" si="107"/>
        <v>42387.541666666672</v>
      </c>
    </row>
    <row r="1713" spans="1:20" ht="51"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7">
        <f t="shared" si="105"/>
        <v>525</v>
      </c>
      <c r="Q1713" t="s">
        <v>8326</v>
      </c>
      <c r="R1713" t="s">
        <v>8348</v>
      </c>
      <c r="S1713" s="8">
        <f t="shared" si="106"/>
        <v>41852.646226851852</v>
      </c>
      <c r="T1713" s="8">
        <f t="shared" si="107"/>
        <v>41883.646226851852</v>
      </c>
    </row>
    <row r="1714" spans="1:20" ht="68"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t="e">
        <f t="shared" si="105"/>
        <v>#DIV/0!</v>
      </c>
      <c r="Q1714" t="s">
        <v>8326</v>
      </c>
      <c r="R1714" t="s">
        <v>8348</v>
      </c>
      <c r="S1714" s="8">
        <f t="shared" si="106"/>
        <v>42125.913807870369</v>
      </c>
      <c r="T1714" s="8">
        <f t="shared" si="107"/>
        <v>42185.913807870369</v>
      </c>
    </row>
    <row r="1715" spans="1:20" ht="68"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7">
        <f t="shared" si="105"/>
        <v>50</v>
      </c>
      <c r="Q1715" t="s">
        <v>8326</v>
      </c>
      <c r="R1715" t="s">
        <v>8348</v>
      </c>
      <c r="S1715" s="8">
        <f t="shared" si="106"/>
        <v>41887.801064814819</v>
      </c>
      <c r="T1715" s="8">
        <f t="shared" si="107"/>
        <v>41917.801064814819</v>
      </c>
    </row>
    <row r="1716" spans="1:20" ht="51"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7">
        <f t="shared" si="105"/>
        <v>115.70588235294117</v>
      </c>
      <c r="Q1716" t="s">
        <v>8326</v>
      </c>
      <c r="R1716" t="s">
        <v>8348</v>
      </c>
      <c r="S1716" s="8">
        <f t="shared" si="106"/>
        <v>42095.918530092589</v>
      </c>
      <c r="T1716" s="8">
        <f t="shared" si="107"/>
        <v>42125.918530092589</v>
      </c>
    </row>
    <row r="1717" spans="1:20" ht="51"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7">
        <f t="shared" si="105"/>
        <v>5.5</v>
      </c>
      <c r="Q1717" t="s">
        <v>8326</v>
      </c>
      <c r="R1717" t="s">
        <v>8348</v>
      </c>
      <c r="S1717" s="8">
        <f t="shared" si="106"/>
        <v>42064.217418981483</v>
      </c>
      <c r="T1717" s="8">
        <f t="shared" si="107"/>
        <v>42094.140277777777</v>
      </c>
    </row>
    <row r="1718" spans="1:20" ht="68"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7">
        <f t="shared" si="105"/>
        <v>50</v>
      </c>
      <c r="Q1718" t="s">
        <v>8326</v>
      </c>
      <c r="R1718" t="s">
        <v>8348</v>
      </c>
      <c r="S1718" s="8">
        <f t="shared" si="106"/>
        <v>42673.577534722222</v>
      </c>
      <c r="T1718" s="8">
        <f t="shared" si="107"/>
        <v>42713.619201388887</v>
      </c>
    </row>
    <row r="1719" spans="1:20" ht="51"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7">
        <f t="shared" si="105"/>
        <v>34.024390243902438</v>
      </c>
      <c r="Q1719" t="s">
        <v>8326</v>
      </c>
      <c r="R1719" t="s">
        <v>8348</v>
      </c>
      <c r="S1719" s="8">
        <f t="shared" si="106"/>
        <v>42460.98192129629</v>
      </c>
      <c r="T1719" s="8">
        <f t="shared" si="107"/>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7">
        <f t="shared" si="105"/>
        <v>37.5</v>
      </c>
      <c r="Q1720" t="s">
        <v>8326</v>
      </c>
      <c r="R1720" t="s">
        <v>8348</v>
      </c>
      <c r="S1720" s="8">
        <f t="shared" si="106"/>
        <v>42460.610520833332</v>
      </c>
      <c r="T1720" s="8">
        <f t="shared" si="107"/>
        <v>42504.207638888889</v>
      </c>
    </row>
    <row r="1721" spans="1:20" ht="51"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7">
        <f t="shared" si="105"/>
        <v>11.666666666666666</v>
      </c>
      <c r="Q1721" t="s">
        <v>8326</v>
      </c>
      <c r="R1721" t="s">
        <v>8348</v>
      </c>
      <c r="S1721" s="8">
        <f t="shared" si="106"/>
        <v>41869.534618055557</v>
      </c>
      <c r="T1721" s="8">
        <f t="shared" si="107"/>
        <v>41899.534618055557</v>
      </c>
    </row>
    <row r="1722" spans="1:20" ht="51"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7">
        <f t="shared" si="105"/>
        <v>28.125</v>
      </c>
      <c r="Q1722" t="s">
        <v>8326</v>
      </c>
      <c r="R1722" t="s">
        <v>8348</v>
      </c>
      <c r="S1722" s="8">
        <f t="shared" si="106"/>
        <v>41922.783229166671</v>
      </c>
      <c r="T1722" s="8">
        <f t="shared" si="107"/>
        <v>41952.824895833335</v>
      </c>
    </row>
    <row r="1723" spans="1:20" ht="51"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t="e">
        <f t="shared" si="105"/>
        <v>#DIV/0!</v>
      </c>
      <c r="Q1723" t="s">
        <v>8326</v>
      </c>
      <c r="R1723" t="s">
        <v>8348</v>
      </c>
      <c r="S1723" s="8">
        <f t="shared" si="106"/>
        <v>42319.461377314816</v>
      </c>
      <c r="T1723" s="8">
        <f t="shared" si="107"/>
        <v>42349.461377314816</v>
      </c>
    </row>
    <row r="1724" spans="1:20" ht="51"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7">
        <f t="shared" si="105"/>
        <v>1</v>
      </c>
      <c r="Q1724" t="s">
        <v>8326</v>
      </c>
      <c r="R1724" t="s">
        <v>8348</v>
      </c>
      <c r="S1724" s="8">
        <f t="shared" si="106"/>
        <v>42425.960983796293</v>
      </c>
      <c r="T1724" s="8">
        <f t="shared" si="107"/>
        <v>42463.006944444445</v>
      </c>
    </row>
    <row r="1725" spans="1:20" ht="68"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7">
        <f t="shared" si="105"/>
        <v>216.66666666666666</v>
      </c>
      <c r="Q1725" t="s">
        <v>8326</v>
      </c>
      <c r="R1725" t="s">
        <v>8348</v>
      </c>
      <c r="S1725" s="8">
        <f t="shared" si="106"/>
        <v>42129.82540509259</v>
      </c>
      <c r="T1725" s="8">
        <f t="shared" si="107"/>
        <v>42186.25</v>
      </c>
    </row>
    <row r="1726" spans="1:20" ht="51"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7">
        <f t="shared" si="105"/>
        <v>8.75</v>
      </c>
      <c r="Q1726" t="s">
        <v>8326</v>
      </c>
      <c r="R1726" t="s">
        <v>8348</v>
      </c>
      <c r="S1726" s="8">
        <f t="shared" si="106"/>
        <v>41912.932430555556</v>
      </c>
      <c r="T1726" s="8">
        <f t="shared" si="107"/>
        <v>41942.932430555556</v>
      </c>
    </row>
    <row r="1727" spans="1:20" ht="51"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7">
        <f t="shared" si="105"/>
        <v>62.222222222222221</v>
      </c>
      <c r="Q1727" t="s">
        <v>8326</v>
      </c>
      <c r="R1727" t="s">
        <v>8348</v>
      </c>
      <c r="S1727" s="8">
        <f t="shared" si="106"/>
        <v>41845.968159722222</v>
      </c>
      <c r="T1727" s="8">
        <f t="shared" si="107"/>
        <v>41875.968159722222</v>
      </c>
    </row>
    <row r="1728" spans="1:20" ht="34"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7">
        <f t="shared" si="105"/>
        <v>137.25</v>
      </c>
      <c r="Q1728" t="s">
        <v>8326</v>
      </c>
      <c r="R1728" t="s">
        <v>8348</v>
      </c>
      <c r="S1728" s="8">
        <f t="shared" si="106"/>
        <v>41788.919722222221</v>
      </c>
      <c r="T1728" s="8">
        <f t="shared" si="107"/>
        <v>41817.919722222221</v>
      </c>
    </row>
    <row r="1729" spans="1:20" ht="51"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7">
        <f t="shared" si="105"/>
        <v>1</v>
      </c>
      <c r="Q1729" t="s">
        <v>8326</v>
      </c>
      <c r="R1729" t="s">
        <v>8348</v>
      </c>
      <c r="S1729" s="8">
        <f t="shared" si="106"/>
        <v>42044.927974537044</v>
      </c>
      <c r="T1729" s="8">
        <f t="shared" si="107"/>
        <v>42099.458333333328</v>
      </c>
    </row>
    <row r="1730" spans="1:20" ht="51"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7">
        <f t="shared" si="105"/>
        <v>122.14285714285714</v>
      </c>
      <c r="Q1730" t="s">
        <v>8326</v>
      </c>
      <c r="R1730" t="s">
        <v>8348</v>
      </c>
      <c r="S1730" s="8">
        <f t="shared" si="106"/>
        <v>42268.625856481478</v>
      </c>
      <c r="T1730" s="8">
        <f t="shared" si="107"/>
        <v>42298.625856481478</v>
      </c>
    </row>
    <row r="1731" spans="1:20" ht="51"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7" t="e">
        <f t="shared" ref="P1731:P1794" si="109">E1731/L1731</f>
        <v>#DIV/0!</v>
      </c>
      <c r="Q1731" t="s">
        <v>8326</v>
      </c>
      <c r="R1731" t="s">
        <v>8348</v>
      </c>
      <c r="S1731" s="8">
        <f t="shared" ref="S1731:S1794" si="110">(((J1731/60)/60)/24)+DATE(1970,1,1)</f>
        <v>42471.052152777775</v>
      </c>
      <c r="T1731" s="8">
        <f t="shared" ref="T1731:T1794" si="111">(((I1731/60)/60)/24)+DATE(1970,1,1)</f>
        <v>42531.052152777775</v>
      </c>
    </row>
    <row r="1732" spans="1:20" ht="51"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t="e">
        <f t="shared" si="109"/>
        <v>#DIV/0!</v>
      </c>
      <c r="Q1732" t="s">
        <v>8326</v>
      </c>
      <c r="R1732" t="s">
        <v>8348</v>
      </c>
      <c r="S1732" s="8">
        <f t="shared" si="110"/>
        <v>42272.087766203709</v>
      </c>
      <c r="T1732" s="8">
        <f t="shared" si="111"/>
        <v>42302.087766203709</v>
      </c>
    </row>
    <row r="1733" spans="1:20" ht="34"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t="e">
        <f t="shared" si="109"/>
        <v>#DIV/0!</v>
      </c>
      <c r="Q1733" t="s">
        <v>8326</v>
      </c>
      <c r="R1733" t="s">
        <v>8348</v>
      </c>
      <c r="S1733" s="8">
        <f t="shared" si="110"/>
        <v>42152.906851851847</v>
      </c>
      <c r="T1733" s="8">
        <f t="shared" si="111"/>
        <v>42166.625</v>
      </c>
    </row>
    <row r="1734" spans="1:20" ht="51"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t="e">
        <f t="shared" si="109"/>
        <v>#DIV/0!</v>
      </c>
      <c r="Q1734" t="s">
        <v>8326</v>
      </c>
      <c r="R1734" t="s">
        <v>8348</v>
      </c>
      <c r="S1734" s="8">
        <f t="shared" si="110"/>
        <v>42325.683807870373</v>
      </c>
      <c r="T1734" s="8">
        <f t="shared" si="111"/>
        <v>42385.208333333328</v>
      </c>
    </row>
    <row r="1735" spans="1:20" ht="51"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t="e">
        <f t="shared" si="109"/>
        <v>#DIV/0!</v>
      </c>
      <c r="Q1735" t="s">
        <v>8326</v>
      </c>
      <c r="R1735" t="s">
        <v>8348</v>
      </c>
      <c r="S1735" s="8">
        <f t="shared" si="110"/>
        <v>42614.675625000003</v>
      </c>
      <c r="T1735" s="8">
        <f t="shared" si="111"/>
        <v>42626.895833333328</v>
      </c>
    </row>
    <row r="1736" spans="1:20" ht="51"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7">
        <f t="shared" si="109"/>
        <v>1</v>
      </c>
      <c r="Q1736" t="s">
        <v>8326</v>
      </c>
      <c r="R1736" t="s">
        <v>8348</v>
      </c>
      <c r="S1736" s="8">
        <f t="shared" si="110"/>
        <v>42102.036527777775</v>
      </c>
      <c r="T1736" s="8">
        <f t="shared" si="111"/>
        <v>42132.036527777775</v>
      </c>
    </row>
    <row r="1737" spans="1:20" ht="51"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7">
        <f t="shared" si="109"/>
        <v>55</v>
      </c>
      <c r="Q1737" t="s">
        <v>8326</v>
      </c>
      <c r="R1737" t="s">
        <v>8348</v>
      </c>
      <c r="S1737" s="8">
        <f t="shared" si="110"/>
        <v>42559.814178240747</v>
      </c>
      <c r="T1737" s="8">
        <f t="shared" si="111"/>
        <v>42589.814178240747</v>
      </c>
    </row>
    <row r="1738" spans="1:20" ht="34"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7">
        <f t="shared" si="109"/>
        <v>22</v>
      </c>
      <c r="Q1738" t="s">
        <v>8326</v>
      </c>
      <c r="R1738" t="s">
        <v>8348</v>
      </c>
      <c r="S1738" s="8">
        <f t="shared" si="110"/>
        <v>42286.861493055556</v>
      </c>
      <c r="T1738" s="8">
        <f t="shared" si="111"/>
        <v>42316.90315972222</v>
      </c>
    </row>
    <row r="1739" spans="1:20" ht="51"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7">
        <f t="shared" si="109"/>
        <v>56.666666666666664</v>
      </c>
      <c r="Q1739" t="s">
        <v>8326</v>
      </c>
      <c r="R1739" t="s">
        <v>8348</v>
      </c>
      <c r="S1739" s="8">
        <f t="shared" si="110"/>
        <v>42175.948981481488</v>
      </c>
      <c r="T1739" s="8">
        <f t="shared" si="111"/>
        <v>42205.948981481488</v>
      </c>
    </row>
    <row r="1740" spans="1:20" ht="34"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7">
        <f t="shared" si="109"/>
        <v>20</v>
      </c>
      <c r="Q1740" t="s">
        <v>8326</v>
      </c>
      <c r="R1740" t="s">
        <v>8348</v>
      </c>
      <c r="S1740" s="8">
        <f t="shared" si="110"/>
        <v>41884.874328703707</v>
      </c>
      <c r="T1740" s="8">
        <f t="shared" si="111"/>
        <v>41914.874328703707</v>
      </c>
    </row>
    <row r="1741" spans="1:20" ht="51"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7">
        <f t="shared" si="109"/>
        <v>1</v>
      </c>
      <c r="Q1741" t="s">
        <v>8326</v>
      </c>
      <c r="R1741" t="s">
        <v>8348</v>
      </c>
      <c r="S1741" s="8">
        <f t="shared" si="110"/>
        <v>42435.874212962968</v>
      </c>
      <c r="T1741" s="8">
        <f t="shared" si="111"/>
        <v>42494.832546296297</v>
      </c>
    </row>
    <row r="1742" spans="1:20" ht="51"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t="e">
        <f t="shared" si="109"/>
        <v>#DIV/0!</v>
      </c>
      <c r="Q1742" t="s">
        <v>8326</v>
      </c>
      <c r="R1742" t="s">
        <v>8348</v>
      </c>
      <c r="S1742" s="8">
        <f t="shared" si="110"/>
        <v>42171.817384259266</v>
      </c>
      <c r="T1742" s="8">
        <f t="shared" si="111"/>
        <v>42201.817384259266</v>
      </c>
    </row>
    <row r="1743" spans="1:20" ht="34"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8339</v>
      </c>
      <c r="R1743" t="s">
        <v>8340</v>
      </c>
      <c r="S1743" s="8">
        <f t="shared" si="110"/>
        <v>42120.628136574072</v>
      </c>
      <c r="T1743" s="8">
        <f t="shared" si="111"/>
        <v>42165.628136574072</v>
      </c>
    </row>
    <row r="1744" spans="1:20" ht="51"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8339</v>
      </c>
      <c r="R1744" t="s">
        <v>8340</v>
      </c>
      <c r="S1744" s="8">
        <f t="shared" si="110"/>
        <v>42710.876967592587</v>
      </c>
      <c r="T1744" s="8">
        <f t="shared" si="111"/>
        <v>42742.875</v>
      </c>
    </row>
    <row r="1745" spans="1:20" ht="51"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8339</v>
      </c>
      <c r="R1745" t="s">
        <v>8340</v>
      </c>
      <c r="S1745" s="8">
        <f t="shared" si="110"/>
        <v>42586.925636574073</v>
      </c>
      <c r="T1745" s="8">
        <f t="shared" si="111"/>
        <v>42609.165972222225</v>
      </c>
    </row>
    <row r="1746" spans="1:20" ht="68"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7">
        <f t="shared" si="109"/>
        <v>93.071428571428569</v>
      </c>
      <c r="Q1746" t="s">
        <v>8339</v>
      </c>
      <c r="R1746" t="s">
        <v>8340</v>
      </c>
      <c r="S1746" s="8">
        <f t="shared" si="110"/>
        <v>42026.605057870373</v>
      </c>
      <c r="T1746" s="8">
        <f t="shared" si="111"/>
        <v>42071.563391203701</v>
      </c>
    </row>
    <row r="1747" spans="1:20" ht="51"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8339</v>
      </c>
      <c r="R1747" t="s">
        <v>8340</v>
      </c>
      <c r="S1747" s="8">
        <f t="shared" si="110"/>
        <v>42690.259699074071</v>
      </c>
      <c r="T1747" s="8">
        <f t="shared" si="111"/>
        <v>42726.083333333328</v>
      </c>
    </row>
    <row r="1748" spans="1:20" ht="68"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7">
        <f t="shared" si="109"/>
        <v>207.61682242990653</v>
      </c>
      <c r="Q1748" t="s">
        <v>8339</v>
      </c>
      <c r="R1748" t="s">
        <v>8340</v>
      </c>
      <c r="S1748" s="8">
        <f t="shared" si="110"/>
        <v>42668.176701388889</v>
      </c>
      <c r="T1748" s="8">
        <f t="shared" si="111"/>
        <v>42698.083333333328</v>
      </c>
    </row>
    <row r="1749" spans="1:20" ht="51"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8339</v>
      </c>
      <c r="R1749" t="s">
        <v>8340</v>
      </c>
      <c r="S1749" s="8">
        <f t="shared" si="110"/>
        <v>42292.435532407413</v>
      </c>
      <c r="T1749" s="8">
        <f t="shared" si="111"/>
        <v>42321.625</v>
      </c>
    </row>
    <row r="1750" spans="1:20" ht="51"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7">
        <f t="shared" si="109"/>
        <v>358.97237569060775</v>
      </c>
      <c r="Q1750" t="s">
        <v>8339</v>
      </c>
      <c r="R1750" t="s">
        <v>8340</v>
      </c>
      <c r="S1750" s="8">
        <f t="shared" si="110"/>
        <v>42219.950729166667</v>
      </c>
      <c r="T1750" s="8">
        <f t="shared" si="111"/>
        <v>42249.950729166667</v>
      </c>
    </row>
    <row r="1751" spans="1:20" ht="34"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7">
        <f t="shared" si="109"/>
        <v>94.736641221374043</v>
      </c>
      <c r="Q1751" t="s">
        <v>8339</v>
      </c>
      <c r="R1751" t="s">
        <v>8340</v>
      </c>
      <c r="S1751" s="8">
        <f t="shared" si="110"/>
        <v>42758.975937499999</v>
      </c>
      <c r="T1751" s="8">
        <f t="shared" si="111"/>
        <v>42795.791666666672</v>
      </c>
    </row>
    <row r="1752" spans="1:20" ht="51"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8339</v>
      </c>
      <c r="R1752" t="s">
        <v>8340</v>
      </c>
      <c r="S1752" s="8">
        <f t="shared" si="110"/>
        <v>42454.836851851855</v>
      </c>
      <c r="T1752" s="8">
        <f t="shared" si="111"/>
        <v>42479.836851851855</v>
      </c>
    </row>
    <row r="1753" spans="1:20" ht="34"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8339</v>
      </c>
      <c r="R1753" t="s">
        <v>8340</v>
      </c>
      <c r="S1753" s="8">
        <f t="shared" si="110"/>
        <v>42052.7815162037</v>
      </c>
      <c r="T1753" s="8">
        <f t="shared" si="111"/>
        <v>42082.739849537036</v>
      </c>
    </row>
    <row r="1754" spans="1:20" ht="34"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7">
        <f t="shared" si="109"/>
        <v>34.68888888888889</v>
      </c>
      <c r="Q1754" t="s">
        <v>8339</v>
      </c>
      <c r="R1754" t="s">
        <v>8340</v>
      </c>
      <c r="S1754" s="8">
        <f t="shared" si="110"/>
        <v>42627.253263888888</v>
      </c>
      <c r="T1754" s="8">
        <f t="shared" si="111"/>
        <v>42657.253263888888</v>
      </c>
    </row>
    <row r="1755" spans="1:20" ht="51"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8339</v>
      </c>
      <c r="R1755" t="s">
        <v>8340</v>
      </c>
      <c r="S1755" s="8">
        <f t="shared" si="110"/>
        <v>42420.74962962963</v>
      </c>
      <c r="T1755" s="8">
        <f t="shared" si="111"/>
        <v>42450.707962962959</v>
      </c>
    </row>
    <row r="1756" spans="1:20" ht="51"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7">
        <f t="shared" si="109"/>
        <v>104.38888888888889</v>
      </c>
      <c r="Q1756" t="s">
        <v>8339</v>
      </c>
      <c r="R1756" t="s">
        <v>8340</v>
      </c>
      <c r="S1756" s="8">
        <f t="shared" si="110"/>
        <v>42067.876770833333</v>
      </c>
      <c r="T1756" s="8">
        <f t="shared" si="111"/>
        <v>42097.835104166668</v>
      </c>
    </row>
    <row r="1757" spans="1:20" ht="51"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7">
        <f t="shared" si="109"/>
        <v>7.5</v>
      </c>
      <c r="Q1757" t="s">
        <v>8339</v>
      </c>
      <c r="R1757" t="s">
        <v>8340</v>
      </c>
      <c r="S1757" s="8">
        <f t="shared" si="110"/>
        <v>42252.788900462961</v>
      </c>
      <c r="T1757" s="8">
        <f t="shared" si="111"/>
        <v>42282.788900462961</v>
      </c>
    </row>
    <row r="1758" spans="1:20" ht="51"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8339</v>
      </c>
      <c r="R1758" t="s">
        <v>8340</v>
      </c>
      <c r="S1758" s="8">
        <f t="shared" si="110"/>
        <v>42571.167465277773</v>
      </c>
      <c r="T1758" s="8">
        <f t="shared" si="111"/>
        <v>42611.167465277773</v>
      </c>
    </row>
    <row r="1759" spans="1:20" ht="51"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8339</v>
      </c>
      <c r="R1759" t="s">
        <v>8340</v>
      </c>
      <c r="S1759" s="8">
        <f t="shared" si="110"/>
        <v>42733.827349537038</v>
      </c>
      <c r="T1759" s="8">
        <f t="shared" si="111"/>
        <v>42763.811805555553</v>
      </c>
    </row>
    <row r="1760" spans="1:20" ht="68"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8339</v>
      </c>
      <c r="R1760" t="s">
        <v>8340</v>
      </c>
      <c r="S1760" s="8">
        <f t="shared" si="110"/>
        <v>42505.955925925926</v>
      </c>
      <c r="T1760" s="8">
        <f t="shared" si="111"/>
        <v>42565.955925925926</v>
      </c>
    </row>
    <row r="1761" spans="1:20" ht="34"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8339</v>
      </c>
      <c r="R1761" t="s">
        <v>8340</v>
      </c>
      <c r="S1761" s="8">
        <f t="shared" si="110"/>
        <v>42068.829039351855</v>
      </c>
      <c r="T1761" s="8">
        <f t="shared" si="111"/>
        <v>42088.787372685183</v>
      </c>
    </row>
    <row r="1762" spans="1:20" ht="51"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7">
        <f t="shared" si="109"/>
        <v>81.098039215686271</v>
      </c>
      <c r="Q1762" t="s">
        <v>8339</v>
      </c>
      <c r="R1762" t="s">
        <v>8340</v>
      </c>
      <c r="S1762" s="8">
        <f t="shared" si="110"/>
        <v>42405.67260416667</v>
      </c>
      <c r="T1762" s="8">
        <f t="shared" si="111"/>
        <v>42425.67260416667</v>
      </c>
    </row>
    <row r="1763" spans="1:20" ht="34"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8339</v>
      </c>
      <c r="R1763" t="s">
        <v>8340</v>
      </c>
      <c r="S1763" s="8">
        <f t="shared" si="110"/>
        <v>42209.567824074074</v>
      </c>
      <c r="T1763" s="8">
        <f t="shared" si="111"/>
        <v>42259.567824074074</v>
      </c>
    </row>
    <row r="1764" spans="1:20" ht="34"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8339</v>
      </c>
      <c r="R1764" t="s">
        <v>8340</v>
      </c>
      <c r="S1764" s="8">
        <f t="shared" si="110"/>
        <v>42410.982002314813</v>
      </c>
      <c r="T1764" s="8">
        <f t="shared" si="111"/>
        <v>42440.982002314813</v>
      </c>
    </row>
    <row r="1765" spans="1:20" ht="68"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8339</v>
      </c>
      <c r="R1765" t="s">
        <v>8340</v>
      </c>
      <c r="S1765" s="8">
        <f t="shared" si="110"/>
        <v>42636.868518518517</v>
      </c>
      <c r="T1765" s="8">
        <f t="shared" si="111"/>
        <v>42666.868518518517</v>
      </c>
    </row>
    <row r="1766" spans="1:20" ht="51"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7">
        <f t="shared" si="109"/>
        <v>55.282051282051285</v>
      </c>
      <c r="Q1766" t="s">
        <v>8339</v>
      </c>
      <c r="R1766" t="s">
        <v>8340</v>
      </c>
      <c r="S1766" s="8">
        <f t="shared" si="110"/>
        <v>41825.485868055555</v>
      </c>
      <c r="T1766" s="8">
        <f t="shared" si="111"/>
        <v>41854.485868055555</v>
      </c>
    </row>
    <row r="1767" spans="1:20" ht="51"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7">
        <f t="shared" si="109"/>
        <v>72.16970873786407</v>
      </c>
      <c r="Q1767" t="s">
        <v>8339</v>
      </c>
      <c r="R1767" t="s">
        <v>8340</v>
      </c>
      <c r="S1767" s="8">
        <f t="shared" si="110"/>
        <v>41834.980462962965</v>
      </c>
      <c r="T1767" s="8">
        <f t="shared" si="111"/>
        <v>41864.980462962965</v>
      </c>
    </row>
    <row r="1768" spans="1:20" ht="34"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t="e">
        <f t="shared" si="109"/>
        <v>#DIV/0!</v>
      </c>
      <c r="Q1768" t="s">
        <v>8339</v>
      </c>
      <c r="R1768" t="s">
        <v>8340</v>
      </c>
      <c r="S1768" s="8">
        <f t="shared" si="110"/>
        <v>41855.859814814816</v>
      </c>
      <c r="T1768" s="8">
        <f t="shared" si="111"/>
        <v>41876.859814814816</v>
      </c>
    </row>
    <row r="1769" spans="1:20" ht="34"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7">
        <f t="shared" si="109"/>
        <v>58.615384615384613</v>
      </c>
      <c r="Q1769" t="s">
        <v>8339</v>
      </c>
      <c r="R1769" t="s">
        <v>8340</v>
      </c>
      <c r="S1769" s="8">
        <f t="shared" si="110"/>
        <v>41824.658379629633</v>
      </c>
      <c r="T1769" s="8">
        <f t="shared" si="111"/>
        <v>41854.658379629633</v>
      </c>
    </row>
    <row r="1770" spans="1:20" ht="51"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7">
        <f t="shared" si="109"/>
        <v>12.466666666666667</v>
      </c>
      <c r="Q1770" t="s">
        <v>8339</v>
      </c>
      <c r="R1770" t="s">
        <v>8340</v>
      </c>
      <c r="S1770" s="8">
        <f t="shared" si="110"/>
        <v>41849.560694444444</v>
      </c>
      <c r="T1770" s="8">
        <f t="shared" si="111"/>
        <v>41909.560694444444</v>
      </c>
    </row>
    <row r="1771" spans="1:20" ht="51"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7">
        <f t="shared" si="109"/>
        <v>49.136363636363633</v>
      </c>
      <c r="Q1771" t="s">
        <v>8339</v>
      </c>
      <c r="R1771" t="s">
        <v>8340</v>
      </c>
      <c r="S1771" s="8">
        <f t="shared" si="110"/>
        <v>41987.818969907406</v>
      </c>
      <c r="T1771" s="8">
        <f t="shared" si="111"/>
        <v>42017.818969907406</v>
      </c>
    </row>
    <row r="1772" spans="1:20" ht="51"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7">
        <f t="shared" si="109"/>
        <v>150.5</v>
      </c>
      <c r="Q1772" t="s">
        <v>8339</v>
      </c>
      <c r="R1772" t="s">
        <v>8340</v>
      </c>
      <c r="S1772" s="8">
        <f t="shared" si="110"/>
        <v>41891.780023148152</v>
      </c>
      <c r="T1772" s="8">
        <f t="shared" si="111"/>
        <v>41926.780023148152</v>
      </c>
    </row>
    <row r="1773" spans="1:20" ht="51"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7">
        <f t="shared" si="109"/>
        <v>35.799999999999997</v>
      </c>
      <c r="Q1773" t="s">
        <v>8339</v>
      </c>
      <c r="R1773" t="s">
        <v>8340</v>
      </c>
      <c r="S1773" s="8">
        <f t="shared" si="110"/>
        <v>41905.979629629634</v>
      </c>
      <c r="T1773" s="8">
        <f t="shared" si="111"/>
        <v>41935.979629629634</v>
      </c>
    </row>
    <row r="1774" spans="1:20" ht="51"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7">
        <f t="shared" si="109"/>
        <v>45.157894736842103</v>
      </c>
      <c r="Q1774" t="s">
        <v>8339</v>
      </c>
      <c r="R1774" t="s">
        <v>8340</v>
      </c>
      <c r="S1774" s="8">
        <f t="shared" si="110"/>
        <v>41766.718009259261</v>
      </c>
      <c r="T1774" s="8">
        <f t="shared" si="111"/>
        <v>41826.718009259261</v>
      </c>
    </row>
    <row r="1775" spans="1:20" ht="68"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7">
        <f t="shared" si="109"/>
        <v>98.78947368421052</v>
      </c>
      <c r="Q1775" t="s">
        <v>8339</v>
      </c>
      <c r="R1775" t="s">
        <v>8340</v>
      </c>
      <c r="S1775" s="8">
        <f t="shared" si="110"/>
        <v>41978.760393518518</v>
      </c>
      <c r="T1775" s="8">
        <f t="shared" si="111"/>
        <v>42023.760393518518</v>
      </c>
    </row>
    <row r="1776" spans="1:20" ht="51"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7">
        <f t="shared" si="109"/>
        <v>88.307692307692307</v>
      </c>
      <c r="Q1776" t="s">
        <v>8339</v>
      </c>
      <c r="R1776" t="s">
        <v>8340</v>
      </c>
      <c r="S1776" s="8">
        <f t="shared" si="110"/>
        <v>41930.218657407408</v>
      </c>
      <c r="T1776" s="8">
        <f t="shared" si="111"/>
        <v>41972.624305555553</v>
      </c>
    </row>
    <row r="1777" spans="1:20" ht="51"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7">
        <f t="shared" si="109"/>
        <v>170.62903225806451</v>
      </c>
      <c r="Q1777" t="s">
        <v>8339</v>
      </c>
      <c r="R1777" t="s">
        <v>8340</v>
      </c>
      <c r="S1777" s="8">
        <f t="shared" si="110"/>
        <v>41891.976388888892</v>
      </c>
      <c r="T1777" s="8">
        <f t="shared" si="111"/>
        <v>41936.976388888892</v>
      </c>
    </row>
    <row r="1778" spans="1:20" ht="51"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7">
        <f t="shared" si="109"/>
        <v>83.75</v>
      </c>
      <c r="Q1778" t="s">
        <v>8339</v>
      </c>
      <c r="R1778" t="s">
        <v>8340</v>
      </c>
      <c r="S1778" s="8">
        <f t="shared" si="110"/>
        <v>41905.95684027778</v>
      </c>
      <c r="T1778" s="8">
        <f t="shared" si="111"/>
        <v>41941.95684027778</v>
      </c>
    </row>
    <row r="1779" spans="1:20" ht="68"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7">
        <f t="shared" si="109"/>
        <v>65.099999999999994</v>
      </c>
      <c r="Q1779" t="s">
        <v>8339</v>
      </c>
      <c r="R1779" t="s">
        <v>8340</v>
      </c>
      <c r="S1779" s="8">
        <f t="shared" si="110"/>
        <v>42025.357094907406</v>
      </c>
      <c r="T1779" s="8">
        <f t="shared" si="111"/>
        <v>42055.357094907406</v>
      </c>
    </row>
    <row r="1780" spans="1:20" ht="51"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7">
        <f t="shared" si="109"/>
        <v>66.333333333333329</v>
      </c>
      <c r="Q1780" t="s">
        <v>8339</v>
      </c>
      <c r="R1780" t="s">
        <v>8340</v>
      </c>
      <c r="S1780" s="8">
        <f t="shared" si="110"/>
        <v>42045.86336805555</v>
      </c>
      <c r="T1780" s="8">
        <f t="shared" si="111"/>
        <v>42090.821701388893</v>
      </c>
    </row>
    <row r="1781" spans="1:20" ht="51"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7">
        <f t="shared" si="109"/>
        <v>104.89473684210526</v>
      </c>
      <c r="Q1781" t="s">
        <v>8339</v>
      </c>
      <c r="R1781" t="s">
        <v>8340</v>
      </c>
      <c r="S1781" s="8">
        <f t="shared" si="110"/>
        <v>42585.691898148143</v>
      </c>
      <c r="T1781" s="8">
        <f t="shared" si="111"/>
        <v>42615.691898148143</v>
      </c>
    </row>
    <row r="1782" spans="1:20" ht="51"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7">
        <f t="shared" si="109"/>
        <v>78.440789473684205</v>
      </c>
      <c r="Q1782" t="s">
        <v>8339</v>
      </c>
      <c r="R1782" t="s">
        <v>8340</v>
      </c>
      <c r="S1782" s="8">
        <f t="shared" si="110"/>
        <v>42493.600810185191</v>
      </c>
      <c r="T1782" s="8">
        <f t="shared" si="111"/>
        <v>42553.600810185191</v>
      </c>
    </row>
    <row r="1783" spans="1:20" ht="51"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7">
        <f t="shared" si="109"/>
        <v>59.041666666666664</v>
      </c>
      <c r="Q1783" t="s">
        <v>8339</v>
      </c>
      <c r="R1783" t="s">
        <v>8340</v>
      </c>
      <c r="S1783" s="8">
        <f t="shared" si="110"/>
        <v>42597.617418981477</v>
      </c>
      <c r="T1783" s="8">
        <f t="shared" si="111"/>
        <v>42628.617418981477</v>
      </c>
    </row>
    <row r="1784" spans="1:20" ht="68"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7">
        <f t="shared" si="109"/>
        <v>71.34210526315789</v>
      </c>
      <c r="Q1784" t="s">
        <v>8339</v>
      </c>
      <c r="R1784" t="s">
        <v>8340</v>
      </c>
      <c r="S1784" s="8">
        <f t="shared" si="110"/>
        <v>42388.575104166666</v>
      </c>
      <c r="T1784" s="8">
        <f t="shared" si="111"/>
        <v>42421.575104166666</v>
      </c>
    </row>
    <row r="1785" spans="1:20" ht="51"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7">
        <f t="shared" si="109"/>
        <v>51.227027027027027</v>
      </c>
      <c r="Q1785" t="s">
        <v>8339</v>
      </c>
      <c r="R1785" t="s">
        <v>8340</v>
      </c>
      <c r="S1785" s="8">
        <f t="shared" si="110"/>
        <v>42115.949976851851</v>
      </c>
      <c r="T1785" s="8">
        <f t="shared" si="111"/>
        <v>42145.949976851851</v>
      </c>
    </row>
    <row r="1786" spans="1:20" ht="51"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7">
        <f t="shared" si="109"/>
        <v>60.242424242424242</v>
      </c>
      <c r="Q1786" t="s">
        <v>8339</v>
      </c>
      <c r="R1786" t="s">
        <v>8340</v>
      </c>
      <c r="S1786" s="8">
        <f t="shared" si="110"/>
        <v>42003.655555555553</v>
      </c>
      <c r="T1786" s="8">
        <f t="shared" si="111"/>
        <v>42035.142361111109</v>
      </c>
    </row>
    <row r="1787" spans="1:20" ht="51"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7">
        <f t="shared" si="109"/>
        <v>44.935185185185183</v>
      </c>
      <c r="Q1787" t="s">
        <v>8339</v>
      </c>
      <c r="R1787" t="s">
        <v>8340</v>
      </c>
      <c r="S1787" s="8">
        <f t="shared" si="110"/>
        <v>41897.134895833333</v>
      </c>
      <c r="T1787" s="8">
        <f t="shared" si="111"/>
        <v>41928</v>
      </c>
    </row>
    <row r="1788" spans="1:20" ht="51"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7">
        <f t="shared" si="109"/>
        <v>31.206896551724139</v>
      </c>
      <c r="Q1788" t="s">
        <v>8339</v>
      </c>
      <c r="R1788" t="s">
        <v>8340</v>
      </c>
      <c r="S1788" s="8">
        <f t="shared" si="110"/>
        <v>41958.550659722227</v>
      </c>
      <c r="T1788" s="8">
        <f t="shared" si="111"/>
        <v>41988.550659722227</v>
      </c>
    </row>
    <row r="1789" spans="1:20" ht="51"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7">
        <f t="shared" si="109"/>
        <v>63.875</v>
      </c>
      <c r="Q1789" t="s">
        <v>8339</v>
      </c>
      <c r="R1789" t="s">
        <v>8340</v>
      </c>
      <c r="S1789" s="8">
        <f t="shared" si="110"/>
        <v>42068.65552083333</v>
      </c>
      <c r="T1789" s="8">
        <f t="shared" si="111"/>
        <v>42098.613854166666</v>
      </c>
    </row>
    <row r="1790" spans="1:20" ht="51"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7">
        <f t="shared" si="109"/>
        <v>19</v>
      </c>
      <c r="Q1790" t="s">
        <v>8339</v>
      </c>
      <c r="R1790" t="s">
        <v>8340</v>
      </c>
      <c r="S1790" s="8">
        <f t="shared" si="110"/>
        <v>41913.94840277778</v>
      </c>
      <c r="T1790" s="8">
        <f t="shared" si="111"/>
        <v>41943.94840277778</v>
      </c>
    </row>
    <row r="1791" spans="1:20" ht="51"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7">
        <f t="shared" si="109"/>
        <v>10</v>
      </c>
      <c r="Q1791" t="s">
        <v>8339</v>
      </c>
      <c r="R1791" t="s">
        <v>8340</v>
      </c>
      <c r="S1791" s="8">
        <f t="shared" si="110"/>
        <v>41956.250034722223</v>
      </c>
      <c r="T1791" s="8">
        <f t="shared" si="111"/>
        <v>42016.250034722223</v>
      </c>
    </row>
    <row r="1792" spans="1:20" ht="51"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7">
        <f t="shared" si="109"/>
        <v>109.06666666666666</v>
      </c>
      <c r="Q1792" t="s">
        <v>8339</v>
      </c>
      <c r="R1792" t="s">
        <v>8340</v>
      </c>
      <c r="S1792" s="8">
        <f t="shared" si="110"/>
        <v>42010.674513888895</v>
      </c>
      <c r="T1792" s="8">
        <f t="shared" si="111"/>
        <v>42040.674513888895</v>
      </c>
    </row>
    <row r="1793" spans="1:20" ht="34"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7">
        <f t="shared" si="109"/>
        <v>26.75</v>
      </c>
      <c r="Q1793" t="s">
        <v>8339</v>
      </c>
      <c r="R1793" t="s">
        <v>8340</v>
      </c>
      <c r="S1793" s="8">
        <f t="shared" si="110"/>
        <v>41973.740335648152</v>
      </c>
      <c r="T1793" s="8">
        <f t="shared" si="111"/>
        <v>42033.740335648152</v>
      </c>
    </row>
    <row r="1794" spans="1:20" ht="34"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7">
        <f t="shared" si="109"/>
        <v>109.93525179856115</v>
      </c>
      <c r="Q1794" t="s">
        <v>8339</v>
      </c>
      <c r="R1794" t="s">
        <v>8340</v>
      </c>
      <c r="S1794" s="8">
        <f t="shared" si="110"/>
        <v>42189.031041666662</v>
      </c>
      <c r="T1794" s="8">
        <f t="shared" si="111"/>
        <v>42226.290972222225</v>
      </c>
    </row>
    <row r="1795" spans="1:20" ht="51"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7">
        <f t="shared" ref="P1795:P1858" si="113">E1795/L1795</f>
        <v>20</v>
      </c>
      <c r="Q1795" t="s">
        <v>8339</v>
      </c>
      <c r="R1795" t="s">
        <v>8340</v>
      </c>
      <c r="S1795" s="8">
        <f t="shared" ref="S1795:S1858" si="114">(((J1795/60)/60)/24)+DATE(1970,1,1)</f>
        <v>41940.89166666667</v>
      </c>
      <c r="T1795" s="8">
        <f t="shared" ref="T1795:T1858" si="115">(((I1795/60)/60)/24)+DATE(1970,1,1)</f>
        <v>41970.933333333334</v>
      </c>
    </row>
    <row r="1796" spans="1:20" ht="51"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7">
        <f t="shared" si="113"/>
        <v>55.388888888888886</v>
      </c>
      <c r="Q1796" t="s">
        <v>8339</v>
      </c>
      <c r="R1796" t="s">
        <v>8340</v>
      </c>
      <c r="S1796" s="8">
        <f t="shared" si="114"/>
        <v>42011.551180555558</v>
      </c>
      <c r="T1796" s="8">
        <f t="shared" si="115"/>
        <v>42046.551180555558</v>
      </c>
    </row>
    <row r="1797" spans="1:20" ht="51"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7">
        <f t="shared" si="113"/>
        <v>133.90123456790124</v>
      </c>
      <c r="Q1797" t="s">
        <v>8339</v>
      </c>
      <c r="R1797" t="s">
        <v>8340</v>
      </c>
      <c r="S1797" s="8">
        <f t="shared" si="114"/>
        <v>42628.288668981477</v>
      </c>
      <c r="T1797" s="8">
        <f t="shared" si="115"/>
        <v>42657.666666666672</v>
      </c>
    </row>
    <row r="1798" spans="1:20" ht="68"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7">
        <f t="shared" si="113"/>
        <v>48.720930232558139</v>
      </c>
      <c r="Q1798" t="s">
        <v>8339</v>
      </c>
      <c r="R1798" t="s">
        <v>8340</v>
      </c>
      <c r="S1798" s="8">
        <f t="shared" si="114"/>
        <v>42515.439421296294</v>
      </c>
      <c r="T1798" s="8">
        <f t="shared" si="115"/>
        <v>42575.439421296294</v>
      </c>
    </row>
    <row r="1799" spans="1:20" ht="51"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7">
        <f t="shared" si="113"/>
        <v>48.25</v>
      </c>
      <c r="Q1799" t="s">
        <v>8339</v>
      </c>
      <c r="R1799" t="s">
        <v>8340</v>
      </c>
      <c r="S1799" s="8">
        <f t="shared" si="114"/>
        <v>42689.56931712963</v>
      </c>
      <c r="T1799" s="8">
        <f t="shared" si="115"/>
        <v>42719.56931712963</v>
      </c>
    </row>
    <row r="1800" spans="1:20" ht="51"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7">
        <f t="shared" si="113"/>
        <v>58.972972972972975</v>
      </c>
      <c r="Q1800" t="s">
        <v>8339</v>
      </c>
      <c r="R1800" t="s">
        <v>8340</v>
      </c>
      <c r="S1800" s="8">
        <f t="shared" si="114"/>
        <v>42344.32677083333</v>
      </c>
      <c r="T1800" s="8">
        <f t="shared" si="115"/>
        <v>42404.32677083333</v>
      </c>
    </row>
    <row r="1801" spans="1:20" ht="34"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7">
        <f t="shared" si="113"/>
        <v>11.638333333333334</v>
      </c>
      <c r="Q1801" t="s">
        <v>8339</v>
      </c>
      <c r="R1801" t="s">
        <v>8340</v>
      </c>
      <c r="S1801" s="8">
        <f t="shared" si="114"/>
        <v>41934.842685185184</v>
      </c>
      <c r="T1801" s="8">
        <f t="shared" si="115"/>
        <v>41954.884351851855</v>
      </c>
    </row>
    <row r="1802" spans="1:20" ht="68"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7">
        <f t="shared" si="113"/>
        <v>83.716814159292042</v>
      </c>
      <c r="Q1802" t="s">
        <v>8339</v>
      </c>
      <c r="R1802" t="s">
        <v>8340</v>
      </c>
      <c r="S1802" s="8">
        <f t="shared" si="114"/>
        <v>42623.606134259258</v>
      </c>
      <c r="T1802" s="8">
        <f t="shared" si="115"/>
        <v>42653.606134259258</v>
      </c>
    </row>
    <row r="1803" spans="1:20" ht="68"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7">
        <f t="shared" si="113"/>
        <v>63.648648648648646</v>
      </c>
      <c r="Q1803" t="s">
        <v>8339</v>
      </c>
      <c r="R1803" t="s">
        <v>8340</v>
      </c>
      <c r="S1803" s="8">
        <f t="shared" si="114"/>
        <v>42321.660509259258</v>
      </c>
      <c r="T1803" s="8">
        <f t="shared" si="115"/>
        <v>42353.506944444445</v>
      </c>
    </row>
    <row r="1804" spans="1:20" ht="51"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7">
        <f t="shared" si="113"/>
        <v>94.277777777777771</v>
      </c>
      <c r="Q1804" t="s">
        <v>8339</v>
      </c>
      <c r="R1804" t="s">
        <v>8340</v>
      </c>
      <c r="S1804" s="8">
        <f t="shared" si="114"/>
        <v>42159.47256944445</v>
      </c>
      <c r="T1804" s="8">
        <f t="shared" si="115"/>
        <v>42182.915972222225</v>
      </c>
    </row>
    <row r="1805" spans="1:20" ht="51"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7">
        <f t="shared" si="113"/>
        <v>71.86666666666666</v>
      </c>
      <c r="Q1805" t="s">
        <v>8339</v>
      </c>
      <c r="R1805" t="s">
        <v>8340</v>
      </c>
      <c r="S1805" s="8">
        <f t="shared" si="114"/>
        <v>42018.071550925932</v>
      </c>
      <c r="T1805" s="8">
        <f t="shared" si="115"/>
        <v>42049.071550925932</v>
      </c>
    </row>
    <row r="1806" spans="1:20" ht="51"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7">
        <f t="shared" si="113"/>
        <v>104.84615384615384</v>
      </c>
      <c r="Q1806" t="s">
        <v>8339</v>
      </c>
      <c r="R1806" t="s">
        <v>8340</v>
      </c>
      <c r="S1806" s="8">
        <f t="shared" si="114"/>
        <v>42282.678287037037</v>
      </c>
      <c r="T1806" s="8">
        <f t="shared" si="115"/>
        <v>42322.719953703709</v>
      </c>
    </row>
    <row r="1807" spans="1:20" ht="51"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7">
        <f t="shared" si="113"/>
        <v>67.139344262295083</v>
      </c>
      <c r="Q1807" t="s">
        <v>8339</v>
      </c>
      <c r="R1807" t="s">
        <v>8340</v>
      </c>
      <c r="S1807" s="8">
        <f t="shared" si="114"/>
        <v>42247.803912037038</v>
      </c>
      <c r="T1807" s="8">
        <f t="shared" si="115"/>
        <v>42279.75</v>
      </c>
    </row>
    <row r="1808" spans="1:20" ht="51"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7">
        <f t="shared" si="113"/>
        <v>73.875</v>
      </c>
      <c r="Q1808" t="s">
        <v>8339</v>
      </c>
      <c r="R1808" t="s">
        <v>8340</v>
      </c>
      <c r="S1808" s="8">
        <f t="shared" si="114"/>
        <v>41877.638298611113</v>
      </c>
      <c r="T1808" s="8">
        <f t="shared" si="115"/>
        <v>41912.638298611113</v>
      </c>
    </row>
    <row r="1809" spans="1:20" ht="34"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7">
        <f t="shared" si="113"/>
        <v>69.125</v>
      </c>
      <c r="Q1809" t="s">
        <v>8339</v>
      </c>
      <c r="R1809" t="s">
        <v>8340</v>
      </c>
      <c r="S1809" s="8">
        <f t="shared" si="114"/>
        <v>41880.068437499998</v>
      </c>
      <c r="T1809" s="8">
        <f t="shared" si="115"/>
        <v>41910.068437499998</v>
      </c>
    </row>
    <row r="1810" spans="1:20" ht="51"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7">
        <f t="shared" si="113"/>
        <v>120.77083333333333</v>
      </c>
      <c r="Q1810" t="s">
        <v>8339</v>
      </c>
      <c r="R1810" t="s">
        <v>8340</v>
      </c>
      <c r="S1810" s="8">
        <f t="shared" si="114"/>
        <v>42742.680902777778</v>
      </c>
      <c r="T1810" s="8">
        <f t="shared" si="115"/>
        <v>42777.680902777778</v>
      </c>
    </row>
    <row r="1811" spans="1:20" ht="51"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7">
        <f t="shared" si="113"/>
        <v>42.222222222222221</v>
      </c>
      <c r="Q1811" t="s">
        <v>8339</v>
      </c>
      <c r="R1811" t="s">
        <v>8340</v>
      </c>
      <c r="S1811" s="8">
        <f t="shared" si="114"/>
        <v>42029.907858796301</v>
      </c>
      <c r="T1811" s="8">
        <f t="shared" si="115"/>
        <v>42064.907858796301</v>
      </c>
    </row>
    <row r="1812" spans="1:20" ht="51"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7">
        <f t="shared" si="113"/>
        <v>7.5</v>
      </c>
      <c r="Q1812" t="s">
        <v>8339</v>
      </c>
      <c r="R1812" t="s">
        <v>8340</v>
      </c>
      <c r="S1812" s="8">
        <f t="shared" si="114"/>
        <v>41860.91002314815</v>
      </c>
      <c r="T1812" s="8">
        <f t="shared" si="115"/>
        <v>41872.91002314815</v>
      </c>
    </row>
    <row r="1813" spans="1:20" ht="51"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7">
        <f t="shared" si="113"/>
        <v>1.5384615384615385</v>
      </c>
      <c r="Q1813" t="s">
        <v>8339</v>
      </c>
      <c r="R1813" t="s">
        <v>8340</v>
      </c>
      <c r="S1813" s="8">
        <f t="shared" si="114"/>
        <v>41876.433680555558</v>
      </c>
      <c r="T1813" s="8">
        <f t="shared" si="115"/>
        <v>41936.166666666664</v>
      </c>
    </row>
    <row r="1814" spans="1:20" ht="51"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7">
        <f t="shared" si="113"/>
        <v>37.608695652173914</v>
      </c>
      <c r="Q1814" t="s">
        <v>8339</v>
      </c>
      <c r="R1814" t="s">
        <v>8340</v>
      </c>
      <c r="S1814" s="8">
        <f t="shared" si="114"/>
        <v>42524.318703703699</v>
      </c>
      <c r="T1814" s="8">
        <f t="shared" si="115"/>
        <v>42554.318703703699</v>
      </c>
    </row>
    <row r="1815" spans="1:20" ht="51"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t="e">
        <f t="shared" si="113"/>
        <v>#DIV/0!</v>
      </c>
      <c r="Q1815" t="s">
        <v>8339</v>
      </c>
      <c r="R1815" t="s">
        <v>8340</v>
      </c>
      <c r="S1815" s="8">
        <f t="shared" si="114"/>
        <v>41829.889027777775</v>
      </c>
      <c r="T1815" s="8">
        <f t="shared" si="115"/>
        <v>41859.889027777775</v>
      </c>
    </row>
    <row r="1816" spans="1:20" ht="51"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7">
        <f t="shared" si="113"/>
        <v>42.157142857142858</v>
      </c>
      <c r="Q1816" t="s">
        <v>8339</v>
      </c>
      <c r="R1816" t="s">
        <v>8340</v>
      </c>
      <c r="S1816" s="8">
        <f t="shared" si="114"/>
        <v>42033.314074074078</v>
      </c>
      <c r="T1816" s="8">
        <f t="shared" si="115"/>
        <v>42063.314074074078</v>
      </c>
    </row>
    <row r="1817" spans="1:20" ht="68"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t="e">
        <f t="shared" si="113"/>
        <v>#DIV/0!</v>
      </c>
      <c r="Q1817" t="s">
        <v>8339</v>
      </c>
      <c r="R1817" t="s">
        <v>8340</v>
      </c>
      <c r="S1817" s="8">
        <f t="shared" si="114"/>
        <v>42172.906678240746</v>
      </c>
      <c r="T1817" s="8">
        <f t="shared" si="115"/>
        <v>42186.906678240746</v>
      </c>
    </row>
    <row r="1818" spans="1:20" ht="51"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7">
        <f t="shared" si="113"/>
        <v>84.833333333333329</v>
      </c>
      <c r="Q1818" t="s">
        <v>8339</v>
      </c>
      <c r="R1818" t="s">
        <v>8340</v>
      </c>
      <c r="S1818" s="8">
        <f t="shared" si="114"/>
        <v>42548.876192129625</v>
      </c>
      <c r="T1818" s="8">
        <f t="shared" si="115"/>
        <v>42576.791666666672</v>
      </c>
    </row>
    <row r="1819" spans="1:20" ht="34"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7">
        <f t="shared" si="113"/>
        <v>94.19</v>
      </c>
      <c r="Q1819" t="s">
        <v>8339</v>
      </c>
      <c r="R1819" t="s">
        <v>8340</v>
      </c>
      <c r="S1819" s="8">
        <f t="shared" si="114"/>
        <v>42705.662118055552</v>
      </c>
      <c r="T1819" s="8">
        <f t="shared" si="115"/>
        <v>42765.290972222225</v>
      </c>
    </row>
    <row r="1820" spans="1:20" ht="34"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t="e">
        <f t="shared" si="113"/>
        <v>#DIV/0!</v>
      </c>
      <c r="Q1820" t="s">
        <v>8339</v>
      </c>
      <c r="R1820" t="s">
        <v>8340</v>
      </c>
      <c r="S1820" s="8">
        <f t="shared" si="114"/>
        <v>42067.234375</v>
      </c>
      <c r="T1820" s="8">
        <f t="shared" si="115"/>
        <v>42097.192708333328</v>
      </c>
    </row>
    <row r="1821" spans="1:20" ht="51"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7">
        <f t="shared" si="113"/>
        <v>6.25</v>
      </c>
      <c r="Q1821" t="s">
        <v>8339</v>
      </c>
      <c r="R1821" t="s">
        <v>8340</v>
      </c>
      <c r="S1821" s="8">
        <f t="shared" si="114"/>
        <v>41820.752268518518</v>
      </c>
      <c r="T1821" s="8">
        <f t="shared" si="115"/>
        <v>41850.752268518518</v>
      </c>
    </row>
    <row r="1822" spans="1:20" ht="68"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7">
        <f t="shared" si="113"/>
        <v>213.375</v>
      </c>
      <c r="Q1822" t="s">
        <v>8339</v>
      </c>
      <c r="R1822" t="s">
        <v>8340</v>
      </c>
      <c r="S1822" s="8">
        <f t="shared" si="114"/>
        <v>42065.084375000006</v>
      </c>
      <c r="T1822" s="8">
        <f t="shared" si="115"/>
        <v>42095.042708333334</v>
      </c>
    </row>
    <row r="1823" spans="1:20" ht="51"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7">
        <f t="shared" si="113"/>
        <v>59.162280701754383</v>
      </c>
      <c r="Q1823" t="s">
        <v>8326</v>
      </c>
      <c r="R1823" t="s">
        <v>8327</v>
      </c>
      <c r="S1823" s="8">
        <f t="shared" si="114"/>
        <v>40926.319062499999</v>
      </c>
      <c r="T1823" s="8">
        <f t="shared" si="115"/>
        <v>40971.319062499999</v>
      </c>
    </row>
    <row r="1824" spans="1:20" ht="34"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7">
        <f t="shared" si="113"/>
        <v>27.272727272727273</v>
      </c>
      <c r="Q1824" t="s">
        <v>8326</v>
      </c>
      <c r="R1824" t="s">
        <v>8327</v>
      </c>
      <c r="S1824" s="8">
        <f t="shared" si="114"/>
        <v>41634.797013888885</v>
      </c>
      <c r="T1824" s="8">
        <f t="shared" si="115"/>
        <v>41670.792361111111</v>
      </c>
    </row>
    <row r="1825" spans="1:20" ht="51"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8326</v>
      </c>
      <c r="R1825" t="s">
        <v>8327</v>
      </c>
      <c r="S1825" s="8">
        <f t="shared" si="114"/>
        <v>41176.684907407405</v>
      </c>
      <c r="T1825" s="8">
        <f t="shared" si="115"/>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8326</v>
      </c>
      <c r="R1826" t="s">
        <v>8327</v>
      </c>
      <c r="S1826" s="8">
        <f t="shared" si="114"/>
        <v>41626.916284722225</v>
      </c>
      <c r="T1826" s="8">
        <f t="shared" si="115"/>
        <v>41647.088888888888</v>
      </c>
    </row>
    <row r="1827" spans="1:20" ht="51"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8326</v>
      </c>
      <c r="R1827" t="s">
        <v>8327</v>
      </c>
      <c r="S1827" s="8">
        <f t="shared" si="114"/>
        <v>41443.83452546296</v>
      </c>
      <c r="T1827" s="8">
        <f t="shared" si="115"/>
        <v>41466.83452546296</v>
      </c>
    </row>
    <row r="1828" spans="1:20" ht="34"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8326</v>
      </c>
      <c r="R1828" t="s">
        <v>8327</v>
      </c>
      <c r="S1828" s="8">
        <f t="shared" si="114"/>
        <v>41657.923807870371</v>
      </c>
      <c r="T1828" s="8">
        <f t="shared" si="115"/>
        <v>41687.923807870371</v>
      </c>
    </row>
    <row r="1829" spans="1:20" ht="68"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8326</v>
      </c>
      <c r="R1829" t="s">
        <v>8327</v>
      </c>
      <c r="S1829" s="8">
        <f t="shared" si="114"/>
        <v>40555.325937499998</v>
      </c>
      <c r="T1829" s="8">
        <f t="shared" si="115"/>
        <v>40605.325937499998</v>
      </c>
    </row>
    <row r="1830" spans="1:20" ht="68"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7">
        <f t="shared" si="113"/>
        <v>417.33333333333331</v>
      </c>
      <c r="Q1830" t="s">
        <v>8326</v>
      </c>
      <c r="R1830" t="s">
        <v>8327</v>
      </c>
      <c r="S1830" s="8">
        <f t="shared" si="114"/>
        <v>41736.899652777778</v>
      </c>
      <c r="T1830" s="8">
        <f t="shared" si="115"/>
        <v>41768.916666666664</v>
      </c>
    </row>
    <row r="1831" spans="1:20" ht="51"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8326</v>
      </c>
      <c r="R1831" t="s">
        <v>8327</v>
      </c>
      <c r="S1831" s="8">
        <f t="shared" si="114"/>
        <v>40516.087627314817</v>
      </c>
      <c r="T1831" s="8">
        <f t="shared" si="115"/>
        <v>40564.916666666664</v>
      </c>
    </row>
    <row r="1832" spans="1:20" ht="51"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7">
        <f t="shared" si="113"/>
        <v>67.389380530973455</v>
      </c>
      <c r="Q1832" t="s">
        <v>8326</v>
      </c>
      <c r="R1832" t="s">
        <v>8327</v>
      </c>
      <c r="S1832" s="8">
        <f t="shared" si="114"/>
        <v>41664.684108796297</v>
      </c>
      <c r="T1832" s="8">
        <f t="shared" si="115"/>
        <v>41694.684108796297</v>
      </c>
    </row>
    <row r="1833" spans="1:20" ht="51"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8326</v>
      </c>
      <c r="R1833" t="s">
        <v>8327</v>
      </c>
      <c r="S1833" s="8">
        <f t="shared" si="114"/>
        <v>41026.996099537035</v>
      </c>
      <c r="T1833" s="8">
        <f t="shared" si="115"/>
        <v>41041.996099537035</v>
      </c>
    </row>
    <row r="1834" spans="1:20" ht="51"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8326</v>
      </c>
      <c r="R1834" t="s">
        <v>8327</v>
      </c>
      <c r="S1834" s="8">
        <f t="shared" si="114"/>
        <v>40576.539664351854</v>
      </c>
      <c r="T1834" s="8">
        <f t="shared" si="115"/>
        <v>40606.539664351854</v>
      </c>
    </row>
    <row r="1835" spans="1:20" ht="51"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8326</v>
      </c>
      <c r="R1835" t="s">
        <v>8327</v>
      </c>
      <c r="S1835" s="8">
        <f t="shared" si="114"/>
        <v>41303.044016203705</v>
      </c>
      <c r="T1835" s="8">
        <f t="shared" si="115"/>
        <v>41335.332638888889</v>
      </c>
    </row>
    <row r="1836" spans="1:20" ht="34"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8326</v>
      </c>
      <c r="R1836" t="s">
        <v>8327</v>
      </c>
      <c r="S1836" s="8">
        <f t="shared" si="114"/>
        <v>41988.964062500003</v>
      </c>
      <c r="T1836" s="8">
        <f t="shared" si="115"/>
        <v>42028.964062500003</v>
      </c>
    </row>
    <row r="1837" spans="1:20" ht="68"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8326</v>
      </c>
      <c r="R1837" t="s">
        <v>8327</v>
      </c>
      <c r="S1837" s="8">
        <f t="shared" si="114"/>
        <v>42430.702210648145</v>
      </c>
      <c r="T1837" s="8">
        <f t="shared" si="115"/>
        <v>42460.660543981481</v>
      </c>
    </row>
    <row r="1838" spans="1:20" ht="34"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7">
        <f t="shared" si="113"/>
        <v>182.12727272727273</v>
      </c>
      <c r="Q1838" t="s">
        <v>8326</v>
      </c>
      <c r="R1838" t="s">
        <v>8327</v>
      </c>
      <c r="S1838" s="8">
        <f t="shared" si="114"/>
        <v>41305.809363425928</v>
      </c>
      <c r="T1838" s="8">
        <f t="shared" si="115"/>
        <v>41322.809363425928</v>
      </c>
    </row>
    <row r="1839" spans="1:20" ht="68"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7">
        <f t="shared" si="113"/>
        <v>61.366666666666667</v>
      </c>
      <c r="Q1839" t="s">
        <v>8326</v>
      </c>
      <c r="R1839" t="s">
        <v>8327</v>
      </c>
      <c r="S1839" s="8">
        <f t="shared" si="114"/>
        <v>40926.047858796301</v>
      </c>
      <c r="T1839" s="8">
        <f t="shared" si="115"/>
        <v>40986.006192129629</v>
      </c>
    </row>
    <row r="1840" spans="1:20" ht="51"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8326</v>
      </c>
      <c r="R1840" t="s">
        <v>8327</v>
      </c>
      <c r="S1840" s="8">
        <f t="shared" si="114"/>
        <v>40788.786539351851</v>
      </c>
      <c r="T1840" s="8">
        <f t="shared" si="115"/>
        <v>40817.125</v>
      </c>
    </row>
    <row r="1841" spans="1:20" ht="51"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7">
        <f t="shared" si="113"/>
        <v>45.62222222222222</v>
      </c>
      <c r="Q1841" t="s">
        <v>8326</v>
      </c>
      <c r="R1841" t="s">
        <v>8327</v>
      </c>
      <c r="S1841" s="8">
        <f t="shared" si="114"/>
        <v>42614.722013888888</v>
      </c>
      <c r="T1841" s="8">
        <f t="shared" si="115"/>
        <v>42644.722013888888</v>
      </c>
    </row>
    <row r="1842" spans="1:20" ht="51"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7">
        <f t="shared" si="113"/>
        <v>75.384615384615387</v>
      </c>
      <c r="Q1842" t="s">
        <v>8326</v>
      </c>
      <c r="R1842" t="s">
        <v>8327</v>
      </c>
      <c r="S1842" s="8">
        <f t="shared" si="114"/>
        <v>41382.096180555556</v>
      </c>
      <c r="T1842" s="8">
        <f t="shared" si="115"/>
        <v>41401.207638888889</v>
      </c>
    </row>
    <row r="1843" spans="1:20" ht="34"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7">
        <f t="shared" si="113"/>
        <v>50.875</v>
      </c>
      <c r="Q1843" t="s">
        <v>8326</v>
      </c>
      <c r="R1843" t="s">
        <v>8327</v>
      </c>
      <c r="S1843" s="8">
        <f t="shared" si="114"/>
        <v>41745.84542824074</v>
      </c>
      <c r="T1843" s="8">
        <f t="shared" si="115"/>
        <v>41779.207638888889</v>
      </c>
    </row>
    <row r="1844" spans="1:20" ht="51"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7">
        <f t="shared" si="113"/>
        <v>119.28571428571429</v>
      </c>
      <c r="Q1844" t="s">
        <v>8326</v>
      </c>
      <c r="R1844" t="s">
        <v>8327</v>
      </c>
      <c r="S1844" s="8">
        <f t="shared" si="114"/>
        <v>42031.631724537037</v>
      </c>
      <c r="T1844" s="8">
        <f t="shared" si="115"/>
        <v>42065.249305555553</v>
      </c>
    </row>
    <row r="1845" spans="1:20" ht="68"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7">
        <f t="shared" si="113"/>
        <v>92.541865671641801</v>
      </c>
      <c r="Q1845" t="s">
        <v>8326</v>
      </c>
      <c r="R1845" t="s">
        <v>8327</v>
      </c>
      <c r="S1845" s="8">
        <f t="shared" si="114"/>
        <v>40564.994837962964</v>
      </c>
      <c r="T1845" s="8">
        <f t="shared" si="115"/>
        <v>40594.994837962964</v>
      </c>
    </row>
    <row r="1846" spans="1:20" ht="51"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8326</v>
      </c>
      <c r="R1846" t="s">
        <v>8327</v>
      </c>
      <c r="S1846" s="8">
        <f t="shared" si="114"/>
        <v>40666.973541666666</v>
      </c>
      <c r="T1846" s="8">
        <f t="shared" si="115"/>
        <v>40705.125</v>
      </c>
    </row>
    <row r="1847" spans="1:20" ht="102"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7">
        <f t="shared" si="113"/>
        <v>52.631578947368418</v>
      </c>
      <c r="Q1847" t="s">
        <v>8326</v>
      </c>
      <c r="R1847" t="s">
        <v>8327</v>
      </c>
      <c r="S1847" s="8">
        <f t="shared" si="114"/>
        <v>42523.333310185189</v>
      </c>
      <c r="T1847" s="8">
        <f t="shared" si="115"/>
        <v>42538.204861111109</v>
      </c>
    </row>
    <row r="1848" spans="1:20" ht="51"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7">
        <f t="shared" si="113"/>
        <v>98.990430622009569</v>
      </c>
      <c r="Q1848" t="s">
        <v>8326</v>
      </c>
      <c r="R1848" t="s">
        <v>8327</v>
      </c>
      <c r="S1848" s="8">
        <f t="shared" si="114"/>
        <v>41228.650196759263</v>
      </c>
      <c r="T1848" s="8">
        <f t="shared" si="115"/>
        <v>41258.650196759263</v>
      </c>
    </row>
    <row r="1849" spans="1:20" ht="68"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8326</v>
      </c>
      <c r="R1849" t="s">
        <v>8327</v>
      </c>
      <c r="S1849" s="8">
        <f t="shared" si="114"/>
        <v>42094.236481481479</v>
      </c>
      <c r="T1849" s="8">
        <f t="shared" si="115"/>
        <v>42115.236481481479</v>
      </c>
    </row>
    <row r="1850" spans="1:20" ht="51"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7">
        <f t="shared" si="113"/>
        <v>134.20833333333334</v>
      </c>
      <c r="Q1850" t="s">
        <v>8326</v>
      </c>
      <c r="R1850" t="s">
        <v>8327</v>
      </c>
      <c r="S1850" s="8">
        <f t="shared" si="114"/>
        <v>40691.788055555553</v>
      </c>
      <c r="T1850" s="8">
        <f t="shared" si="115"/>
        <v>40755.290972222225</v>
      </c>
    </row>
    <row r="1851" spans="1:20" ht="34"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8326</v>
      </c>
      <c r="R1851" t="s">
        <v>8327</v>
      </c>
      <c r="S1851" s="8">
        <f t="shared" si="114"/>
        <v>41169.845590277779</v>
      </c>
      <c r="T1851" s="8">
        <f t="shared" si="115"/>
        <v>41199.845590277779</v>
      </c>
    </row>
    <row r="1852" spans="1:20" ht="68"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7">
        <f t="shared" si="113"/>
        <v>51.044692737430168</v>
      </c>
      <c r="Q1852" t="s">
        <v>8326</v>
      </c>
      <c r="R1852" t="s">
        <v>8327</v>
      </c>
      <c r="S1852" s="8">
        <f t="shared" si="114"/>
        <v>41800.959490740745</v>
      </c>
      <c r="T1852" s="8">
        <f t="shared" si="115"/>
        <v>41830.959490740745</v>
      </c>
    </row>
    <row r="1853" spans="1:20" ht="51"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7">
        <f t="shared" si="113"/>
        <v>50.03846153846154</v>
      </c>
      <c r="Q1853" t="s">
        <v>8326</v>
      </c>
      <c r="R1853" t="s">
        <v>8327</v>
      </c>
      <c r="S1853" s="8">
        <f t="shared" si="114"/>
        <v>41827.906689814816</v>
      </c>
      <c r="T1853" s="8">
        <f t="shared" si="115"/>
        <v>41848.041666666664</v>
      </c>
    </row>
    <row r="1854" spans="1:20" ht="68"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7">
        <f t="shared" si="113"/>
        <v>133.93129770992365</v>
      </c>
      <c r="Q1854" t="s">
        <v>8326</v>
      </c>
      <c r="R1854" t="s">
        <v>8327</v>
      </c>
      <c r="S1854" s="8">
        <f t="shared" si="114"/>
        <v>42081.77143518519</v>
      </c>
      <c r="T1854" s="8">
        <f t="shared" si="115"/>
        <v>42119</v>
      </c>
    </row>
    <row r="1855" spans="1:20" ht="68"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8326</v>
      </c>
      <c r="R1855" t="s">
        <v>8327</v>
      </c>
      <c r="S1855" s="8">
        <f t="shared" si="114"/>
        <v>41177.060381944444</v>
      </c>
      <c r="T1855" s="8">
        <f t="shared" si="115"/>
        <v>41227.102048611108</v>
      </c>
    </row>
    <row r="1856" spans="1:20" ht="51"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7">
        <f t="shared" si="113"/>
        <v>88.037643678160919</v>
      </c>
      <c r="Q1856" t="s">
        <v>8326</v>
      </c>
      <c r="R1856" t="s">
        <v>8327</v>
      </c>
      <c r="S1856" s="8">
        <f t="shared" si="114"/>
        <v>41388.021261574075</v>
      </c>
      <c r="T1856" s="8">
        <f t="shared" si="115"/>
        <v>41418.021261574075</v>
      </c>
    </row>
    <row r="1857" spans="1:20" ht="51"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8326</v>
      </c>
      <c r="R1857" t="s">
        <v>8327</v>
      </c>
      <c r="S1857" s="8">
        <f t="shared" si="114"/>
        <v>41600.538657407407</v>
      </c>
      <c r="T1857" s="8">
        <f t="shared" si="115"/>
        <v>41645.538657407407</v>
      </c>
    </row>
    <row r="1858" spans="1:20" ht="68"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8326</v>
      </c>
      <c r="R1858" t="s">
        <v>8327</v>
      </c>
      <c r="S1858" s="8">
        <f t="shared" si="114"/>
        <v>41817.854999999996</v>
      </c>
      <c r="T1858" s="8">
        <f t="shared" si="115"/>
        <v>41838.854999999996</v>
      </c>
    </row>
    <row r="1859" spans="1:20" ht="51"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7">
        <f t="shared" ref="P1859:P1922" si="117">E1859/L1859</f>
        <v>136.36363636363637</v>
      </c>
      <c r="Q1859" t="s">
        <v>8326</v>
      </c>
      <c r="R1859" t="s">
        <v>8327</v>
      </c>
      <c r="S1859" s="8">
        <f t="shared" ref="S1859:S1922" si="118">(((J1859/60)/60)/24)+DATE(1970,1,1)</f>
        <v>41864.76866898148</v>
      </c>
      <c r="T1859" s="8">
        <f t="shared" ref="T1859:T1922" si="119">(((I1859/60)/60)/24)+DATE(1970,1,1)</f>
        <v>41894.76866898148</v>
      </c>
    </row>
    <row r="1860" spans="1:20" ht="68"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8326</v>
      </c>
      <c r="R1860" t="s">
        <v>8327</v>
      </c>
      <c r="S1860" s="8">
        <f t="shared" si="118"/>
        <v>40833.200474537036</v>
      </c>
      <c r="T1860" s="8">
        <f t="shared" si="119"/>
        <v>40893.242141203707</v>
      </c>
    </row>
    <row r="1861" spans="1:20" ht="34"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8326</v>
      </c>
      <c r="R1861" t="s">
        <v>8327</v>
      </c>
      <c r="S1861" s="8">
        <f t="shared" si="118"/>
        <v>40778.770011574074</v>
      </c>
      <c r="T1861" s="8">
        <f t="shared" si="119"/>
        <v>40808.770011574074</v>
      </c>
    </row>
    <row r="1862" spans="1:20" ht="51"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8326</v>
      </c>
      <c r="R1862" t="s">
        <v>8327</v>
      </c>
      <c r="S1862" s="8">
        <f t="shared" si="118"/>
        <v>41655.709305555552</v>
      </c>
      <c r="T1862" s="8">
        <f t="shared" si="119"/>
        <v>41676.709305555552</v>
      </c>
    </row>
    <row r="1863" spans="1:20" ht="51"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t="e">
        <f t="shared" si="117"/>
        <v>#DIV/0!</v>
      </c>
      <c r="Q1863" t="s">
        <v>8334</v>
      </c>
      <c r="R1863" t="s">
        <v>8336</v>
      </c>
      <c r="S1863" s="8">
        <f t="shared" si="118"/>
        <v>42000.300243055557</v>
      </c>
      <c r="T1863" s="8">
        <f t="shared" si="119"/>
        <v>42030.300243055557</v>
      </c>
    </row>
    <row r="1864" spans="1:20" ht="51"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7">
        <f t="shared" si="117"/>
        <v>90.9375</v>
      </c>
      <c r="Q1864" t="s">
        <v>8334</v>
      </c>
      <c r="R1864" t="s">
        <v>8336</v>
      </c>
      <c r="S1864" s="8">
        <f t="shared" si="118"/>
        <v>42755.492754629624</v>
      </c>
      <c r="T1864" s="8">
        <f t="shared" si="119"/>
        <v>42802.3125</v>
      </c>
    </row>
    <row r="1865" spans="1:20" ht="51"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7">
        <f t="shared" si="117"/>
        <v>5</v>
      </c>
      <c r="Q1865" t="s">
        <v>8334</v>
      </c>
      <c r="R1865" t="s">
        <v>8336</v>
      </c>
      <c r="S1865" s="8">
        <f t="shared" si="118"/>
        <v>41772.797280092593</v>
      </c>
      <c r="T1865" s="8">
        <f t="shared" si="119"/>
        <v>41802.797280092593</v>
      </c>
    </row>
    <row r="1866" spans="1:20" ht="68"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7">
        <f t="shared" si="117"/>
        <v>58.083333333333336</v>
      </c>
      <c r="Q1866" t="s">
        <v>8334</v>
      </c>
      <c r="R1866" t="s">
        <v>8336</v>
      </c>
      <c r="S1866" s="8">
        <f t="shared" si="118"/>
        <v>41733.716435185182</v>
      </c>
      <c r="T1866" s="8">
        <f t="shared" si="119"/>
        <v>41763.716435185182</v>
      </c>
    </row>
    <row r="1867" spans="1:20" ht="68"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7">
        <f t="shared" si="117"/>
        <v>2</v>
      </c>
      <c r="Q1867" t="s">
        <v>8334</v>
      </c>
      <c r="R1867" t="s">
        <v>8336</v>
      </c>
      <c r="S1867" s="8">
        <f t="shared" si="118"/>
        <v>42645.367442129631</v>
      </c>
      <c r="T1867" s="8">
        <f t="shared" si="119"/>
        <v>42680.409108796302</v>
      </c>
    </row>
    <row r="1868" spans="1:20" ht="51"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7">
        <f t="shared" si="117"/>
        <v>62.5</v>
      </c>
      <c r="Q1868" t="s">
        <v>8334</v>
      </c>
      <c r="R1868" t="s">
        <v>8336</v>
      </c>
      <c r="S1868" s="8">
        <f t="shared" si="118"/>
        <v>42742.246493055558</v>
      </c>
      <c r="T1868" s="8">
        <f t="shared" si="119"/>
        <v>42795.166666666672</v>
      </c>
    </row>
    <row r="1869" spans="1:20" ht="51"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7">
        <f t="shared" si="117"/>
        <v>10</v>
      </c>
      <c r="Q1869" t="s">
        <v>8334</v>
      </c>
      <c r="R1869" t="s">
        <v>8336</v>
      </c>
      <c r="S1869" s="8">
        <f t="shared" si="118"/>
        <v>42649.924907407403</v>
      </c>
      <c r="T1869" s="8">
        <f t="shared" si="119"/>
        <v>42679.924907407403</v>
      </c>
    </row>
    <row r="1870" spans="1:20" ht="51"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7">
        <f t="shared" si="117"/>
        <v>71.588235294117652</v>
      </c>
      <c r="Q1870" t="s">
        <v>8334</v>
      </c>
      <c r="R1870" t="s">
        <v>8336</v>
      </c>
      <c r="S1870" s="8">
        <f t="shared" si="118"/>
        <v>42328.779224537036</v>
      </c>
      <c r="T1870" s="8">
        <f t="shared" si="119"/>
        <v>42353.332638888889</v>
      </c>
    </row>
    <row r="1871" spans="1:20" ht="51"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t="e">
        <f t="shared" si="117"/>
        <v>#DIV/0!</v>
      </c>
      <c r="Q1871" t="s">
        <v>8334</v>
      </c>
      <c r="R1871" t="s">
        <v>8336</v>
      </c>
      <c r="S1871" s="8">
        <f t="shared" si="118"/>
        <v>42709.002881944441</v>
      </c>
      <c r="T1871" s="8">
        <f t="shared" si="119"/>
        <v>42739.002881944441</v>
      </c>
    </row>
    <row r="1872" spans="1:20" ht="51"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7">
        <f t="shared" si="117"/>
        <v>32.81818181818182</v>
      </c>
      <c r="Q1872" t="s">
        <v>8334</v>
      </c>
      <c r="R1872" t="s">
        <v>8336</v>
      </c>
      <c r="S1872" s="8">
        <f t="shared" si="118"/>
        <v>42371.355729166666</v>
      </c>
      <c r="T1872" s="8">
        <f t="shared" si="119"/>
        <v>42400.178472222222</v>
      </c>
    </row>
    <row r="1873" spans="1:20" ht="68"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7">
        <f t="shared" si="117"/>
        <v>49.11578947368421</v>
      </c>
      <c r="Q1873" t="s">
        <v>8334</v>
      </c>
      <c r="R1873" t="s">
        <v>8336</v>
      </c>
      <c r="S1873" s="8">
        <f t="shared" si="118"/>
        <v>41923.783576388887</v>
      </c>
      <c r="T1873" s="8">
        <f t="shared" si="119"/>
        <v>41963.825243055559</v>
      </c>
    </row>
    <row r="1874" spans="1:20" ht="51"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7">
        <f t="shared" si="117"/>
        <v>16.307692307692307</v>
      </c>
      <c r="Q1874" t="s">
        <v>8334</v>
      </c>
      <c r="R1874" t="s">
        <v>8336</v>
      </c>
      <c r="S1874" s="8">
        <f t="shared" si="118"/>
        <v>42155.129652777774</v>
      </c>
      <c r="T1874" s="8">
        <f t="shared" si="119"/>
        <v>42185.129652777774</v>
      </c>
    </row>
    <row r="1875" spans="1:20" ht="51"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7">
        <f t="shared" si="117"/>
        <v>18</v>
      </c>
      <c r="Q1875" t="s">
        <v>8334</v>
      </c>
      <c r="R1875" t="s">
        <v>8336</v>
      </c>
      <c r="S1875" s="8">
        <f t="shared" si="118"/>
        <v>42164.615856481483</v>
      </c>
      <c r="T1875" s="8">
        <f t="shared" si="119"/>
        <v>42193.697916666672</v>
      </c>
    </row>
    <row r="1876" spans="1:20" ht="68"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7">
        <f t="shared" si="117"/>
        <v>13</v>
      </c>
      <c r="Q1876" t="s">
        <v>8334</v>
      </c>
      <c r="R1876" t="s">
        <v>8336</v>
      </c>
      <c r="S1876" s="8">
        <f t="shared" si="118"/>
        <v>42529.969131944439</v>
      </c>
      <c r="T1876" s="8">
        <f t="shared" si="119"/>
        <v>42549.969131944439</v>
      </c>
    </row>
    <row r="1877" spans="1:20" ht="51"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7">
        <f t="shared" si="117"/>
        <v>17</v>
      </c>
      <c r="Q1877" t="s">
        <v>8334</v>
      </c>
      <c r="R1877" t="s">
        <v>8336</v>
      </c>
      <c r="S1877" s="8">
        <f t="shared" si="118"/>
        <v>42528.899398148147</v>
      </c>
      <c r="T1877" s="8">
        <f t="shared" si="119"/>
        <v>42588.899398148147</v>
      </c>
    </row>
    <row r="1878" spans="1:20" ht="51"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t="e">
        <f t="shared" si="117"/>
        <v>#DIV/0!</v>
      </c>
      <c r="Q1878" t="s">
        <v>8334</v>
      </c>
      <c r="R1878" t="s">
        <v>8336</v>
      </c>
      <c r="S1878" s="8">
        <f t="shared" si="118"/>
        <v>41776.284780092588</v>
      </c>
      <c r="T1878" s="8">
        <f t="shared" si="119"/>
        <v>41806.284780092588</v>
      </c>
    </row>
    <row r="1879" spans="1:20" ht="51"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t="e">
        <f t="shared" si="117"/>
        <v>#DIV/0!</v>
      </c>
      <c r="Q1879" t="s">
        <v>8334</v>
      </c>
      <c r="R1879" t="s">
        <v>8336</v>
      </c>
      <c r="S1879" s="8">
        <f t="shared" si="118"/>
        <v>42035.029224537036</v>
      </c>
      <c r="T1879" s="8">
        <f t="shared" si="119"/>
        <v>42064.029224537036</v>
      </c>
    </row>
    <row r="1880" spans="1:20" ht="68"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t="e">
        <f t="shared" si="117"/>
        <v>#DIV/0!</v>
      </c>
      <c r="Q1880" t="s">
        <v>8334</v>
      </c>
      <c r="R1880" t="s">
        <v>8336</v>
      </c>
      <c r="S1880" s="8">
        <f t="shared" si="118"/>
        <v>41773.008738425924</v>
      </c>
      <c r="T1880" s="8">
        <f t="shared" si="119"/>
        <v>41803.008738425924</v>
      </c>
    </row>
    <row r="1881" spans="1:20" ht="51"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7">
        <f t="shared" si="117"/>
        <v>3</v>
      </c>
      <c r="Q1881" t="s">
        <v>8334</v>
      </c>
      <c r="R1881" t="s">
        <v>8336</v>
      </c>
      <c r="S1881" s="8">
        <f t="shared" si="118"/>
        <v>42413.649641203709</v>
      </c>
      <c r="T1881" s="8">
        <f t="shared" si="119"/>
        <v>42443.607974537037</v>
      </c>
    </row>
    <row r="1882" spans="1:20" ht="34"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7">
        <f t="shared" si="117"/>
        <v>41.833333333333336</v>
      </c>
      <c r="Q1882" t="s">
        <v>8334</v>
      </c>
      <c r="R1882" t="s">
        <v>8336</v>
      </c>
      <c r="S1882" s="8">
        <f t="shared" si="118"/>
        <v>42430.566898148143</v>
      </c>
      <c r="T1882" s="8">
        <f t="shared" si="119"/>
        <v>42459.525231481486</v>
      </c>
    </row>
    <row r="1883" spans="1:20" ht="51"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7">
        <f t="shared" si="117"/>
        <v>49.338428571428572</v>
      </c>
      <c r="Q1883" t="s">
        <v>8326</v>
      </c>
      <c r="R1883" t="s">
        <v>8330</v>
      </c>
      <c r="S1883" s="8">
        <f t="shared" si="118"/>
        <v>42043.152650462958</v>
      </c>
      <c r="T1883" s="8">
        <f t="shared" si="119"/>
        <v>42073.110983796301</v>
      </c>
    </row>
    <row r="1884" spans="1:20" ht="68"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8326</v>
      </c>
      <c r="R1884" t="s">
        <v>8330</v>
      </c>
      <c r="S1884" s="8">
        <f t="shared" si="118"/>
        <v>41067.949212962965</v>
      </c>
      <c r="T1884" s="8">
        <f t="shared" si="119"/>
        <v>41100.991666666669</v>
      </c>
    </row>
    <row r="1885" spans="1:20" ht="51"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7">
        <f t="shared" si="117"/>
        <v>32.71875</v>
      </c>
      <c r="Q1885" t="s">
        <v>8326</v>
      </c>
      <c r="R1885" t="s">
        <v>8330</v>
      </c>
      <c r="S1885" s="8">
        <f t="shared" si="118"/>
        <v>40977.948009259257</v>
      </c>
      <c r="T1885" s="8">
        <f t="shared" si="119"/>
        <v>41007.906342592592</v>
      </c>
    </row>
    <row r="1886" spans="1:20" ht="51"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8326</v>
      </c>
      <c r="R1886" t="s">
        <v>8330</v>
      </c>
      <c r="S1886" s="8">
        <f t="shared" si="118"/>
        <v>41205.198321759257</v>
      </c>
      <c r="T1886" s="8">
        <f t="shared" si="119"/>
        <v>41240.5</v>
      </c>
    </row>
    <row r="1887" spans="1:20" ht="51"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8326</v>
      </c>
      <c r="R1887" t="s">
        <v>8330</v>
      </c>
      <c r="S1887" s="8">
        <f t="shared" si="118"/>
        <v>41099.093865740739</v>
      </c>
      <c r="T1887" s="8">
        <f t="shared" si="119"/>
        <v>41131.916666666664</v>
      </c>
    </row>
    <row r="1888" spans="1:20" ht="51"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8326</v>
      </c>
      <c r="R1888" t="s">
        <v>8330</v>
      </c>
      <c r="S1888" s="8">
        <f t="shared" si="118"/>
        <v>41925.906689814816</v>
      </c>
      <c r="T1888" s="8">
        <f t="shared" si="119"/>
        <v>41955.94835648148</v>
      </c>
    </row>
    <row r="1889" spans="1:20" ht="51"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8326</v>
      </c>
      <c r="R1889" t="s">
        <v>8330</v>
      </c>
      <c r="S1889" s="8">
        <f t="shared" si="118"/>
        <v>42323.800138888888</v>
      </c>
      <c r="T1889" s="8">
        <f t="shared" si="119"/>
        <v>42341.895833333328</v>
      </c>
    </row>
    <row r="1890" spans="1:20" ht="68"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7">
        <f t="shared" si="117"/>
        <v>46.651685393258425</v>
      </c>
      <c r="Q1890" t="s">
        <v>8326</v>
      </c>
      <c r="R1890" t="s">
        <v>8330</v>
      </c>
      <c r="S1890" s="8">
        <f t="shared" si="118"/>
        <v>40299.239953703705</v>
      </c>
      <c r="T1890" s="8">
        <f t="shared" si="119"/>
        <v>40330.207638888889</v>
      </c>
    </row>
    <row r="1891" spans="1:20" ht="51"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8326</v>
      </c>
      <c r="R1891" t="s">
        <v>8330</v>
      </c>
      <c r="S1891" s="8">
        <f t="shared" si="118"/>
        <v>41299.793356481481</v>
      </c>
      <c r="T1891" s="8">
        <f t="shared" si="119"/>
        <v>41344.751689814817</v>
      </c>
    </row>
    <row r="1892" spans="1:20" ht="51"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7">
        <f t="shared" si="117"/>
        <v>70.5289837398374</v>
      </c>
      <c r="Q1892" t="s">
        <v>8326</v>
      </c>
      <c r="R1892" t="s">
        <v>8330</v>
      </c>
      <c r="S1892" s="8">
        <f t="shared" si="118"/>
        <v>41228.786203703705</v>
      </c>
      <c r="T1892" s="8">
        <f t="shared" si="119"/>
        <v>41258.786203703705</v>
      </c>
    </row>
    <row r="1893" spans="1:20" ht="68"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8326</v>
      </c>
      <c r="R1893" t="s">
        <v>8330</v>
      </c>
      <c r="S1893" s="8">
        <f t="shared" si="118"/>
        <v>40335.798078703701</v>
      </c>
      <c r="T1893" s="8">
        <f t="shared" si="119"/>
        <v>40381.25</v>
      </c>
    </row>
    <row r="1894" spans="1:20" ht="51"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7">
        <f t="shared" si="117"/>
        <v>26.26923076923077</v>
      </c>
      <c r="Q1894" t="s">
        <v>8326</v>
      </c>
      <c r="R1894" t="s">
        <v>8330</v>
      </c>
      <c r="S1894" s="8">
        <f t="shared" si="118"/>
        <v>40671.637511574074</v>
      </c>
      <c r="T1894" s="8">
        <f t="shared" si="119"/>
        <v>40701.637511574074</v>
      </c>
    </row>
    <row r="1895" spans="1:20" ht="51"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8326</v>
      </c>
      <c r="R1895" t="s">
        <v>8330</v>
      </c>
      <c r="S1895" s="8">
        <f t="shared" si="118"/>
        <v>40632.94195601852</v>
      </c>
      <c r="T1895" s="8">
        <f t="shared" si="119"/>
        <v>40649.165972222225</v>
      </c>
    </row>
    <row r="1896" spans="1:20" ht="34"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8326</v>
      </c>
      <c r="R1896" t="s">
        <v>8330</v>
      </c>
      <c r="S1896" s="8">
        <f t="shared" si="118"/>
        <v>40920.904895833337</v>
      </c>
      <c r="T1896" s="8">
        <f t="shared" si="119"/>
        <v>40951.904895833337</v>
      </c>
    </row>
    <row r="1897" spans="1:20" ht="68"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8326</v>
      </c>
      <c r="R1897" t="s">
        <v>8330</v>
      </c>
      <c r="S1897" s="8">
        <f t="shared" si="118"/>
        <v>42267.746782407412</v>
      </c>
      <c r="T1897" s="8">
        <f t="shared" si="119"/>
        <v>42297.746782407412</v>
      </c>
    </row>
    <row r="1898" spans="1:20" ht="51"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8326</v>
      </c>
      <c r="R1898" t="s">
        <v>8330</v>
      </c>
      <c r="S1898" s="8">
        <f t="shared" si="118"/>
        <v>40981.710243055553</v>
      </c>
      <c r="T1898" s="8">
        <f t="shared" si="119"/>
        <v>41011.710243055553</v>
      </c>
    </row>
    <row r="1899" spans="1:20" ht="68"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8326</v>
      </c>
      <c r="R1899" t="s">
        <v>8330</v>
      </c>
      <c r="S1899" s="8">
        <f t="shared" si="118"/>
        <v>41680.583402777782</v>
      </c>
      <c r="T1899" s="8">
        <f t="shared" si="119"/>
        <v>41702.875</v>
      </c>
    </row>
    <row r="1900" spans="1:20" ht="51"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7">
        <f t="shared" si="117"/>
        <v>68.80952380952381</v>
      </c>
      <c r="Q1900" t="s">
        <v>8326</v>
      </c>
      <c r="R1900" t="s">
        <v>8330</v>
      </c>
      <c r="S1900" s="8">
        <f t="shared" si="118"/>
        <v>42366.192974537036</v>
      </c>
      <c r="T1900" s="8">
        <f t="shared" si="119"/>
        <v>42401.75</v>
      </c>
    </row>
    <row r="1901" spans="1:20" ht="68"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7">
        <f t="shared" si="117"/>
        <v>28.571428571428573</v>
      </c>
      <c r="Q1901" t="s">
        <v>8326</v>
      </c>
      <c r="R1901" t="s">
        <v>8330</v>
      </c>
      <c r="S1901" s="8">
        <f t="shared" si="118"/>
        <v>42058.941736111112</v>
      </c>
      <c r="T1901" s="8">
        <f t="shared" si="119"/>
        <v>42088.90006944444</v>
      </c>
    </row>
    <row r="1902" spans="1:20" ht="68"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7">
        <f t="shared" si="117"/>
        <v>50.631666666666668</v>
      </c>
      <c r="Q1902" t="s">
        <v>8326</v>
      </c>
      <c r="R1902" t="s">
        <v>8330</v>
      </c>
      <c r="S1902" s="8">
        <f t="shared" si="118"/>
        <v>41160.871886574074</v>
      </c>
      <c r="T1902" s="8">
        <f t="shared" si="119"/>
        <v>41188.415972222225</v>
      </c>
    </row>
    <row r="1903" spans="1:20" ht="51"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7">
        <f t="shared" si="117"/>
        <v>106.8</v>
      </c>
      <c r="Q1903" t="s">
        <v>8320</v>
      </c>
      <c r="R1903" t="s">
        <v>8349</v>
      </c>
      <c r="S1903" s="8">
        <f t="shared" si="118"/>
        <v>42116.54315972222</v>
      </c>
      <c r="T1903" s="8">
        <f t="shared" si="119"/>
        <v>42146.541666666672</v>
      </c>
    </row>
    <row r="1904" spans="1:20" ht="51"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7">
        <f t="shared" si="117"/>
        <v>4</v>
      </c>
      <c r="Q1904" t="s">
        <v>8320</v>
      </c>
      <c r="R1904" t="s">
        <v>8349</v>
      </c>
      <c r="S1904" s="8">
        <f t="shared" si="118"/>
        <v>42037.789895833332</v>
      </c>
      <c r="T1904" s="8">
        <f t="shared" si="119"/>
        <v>42067.789895833332</v>
      </c>
    </row>
    <row r="1905" spans="1:20" ht="51"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7">
        <f t="shared" si="117"/>
        <v>34.097560975609753</v>
      </c>
      <c r="Q1905" t="s">
        <v>8320</v>
      </c>
      <c r="R1905" t="s">
        <v>8349</v>
      </c>
      <c r="S1905" s="8">
        <f t="shared" si="118"/>
        <v>42702.770729166667</v>
      </c>
      <c r="T1905" s="8">
        <f t="shared" si="119"/>
        <v>42762.770729166667</v>
      </c>
    </row>
    <row r="1906" spans="1:20" ht="51"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7">
        <f t="shared" si="117"/>
        <v>25</v>
      </c>
      <c r="Q1906" t="s">
        <v>8320</v>
      </c>
      <c r="R1906" t="s">
        <v>8349</v>
      </c>
      <c r="S1906" s="8">
        <f t="shared" si="118"/>
        <v>42326.685428240744</v>
      </c>
      <c r="T1906" s="8">
        <f t="shared" si="119"/>
        <v>42371.685428240744</v>
      </c>
    </row>
    <row r="1907" spans="1:20" ht="68"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7">
        <f t="shared" si="117"/>
        <v>10.5</v>
      </c>
      <c r="Q1907" t="s">
        <v>8320</v>
      </c>
      <c r="R1907" t="s">
        <v>8349</v>
      </c>
      <c r="S1907" s="8">
        <f t="shared" si="118"/>
        <v>41859.925856481481</v>
      </c>
      <c r="T1907" s="8">
        <f t="shared" si="119"/>
        <v>41889.925856481481</v>
      </c>
    </row>
    <row r="1908" spans="1:20" ht="51"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7">
        <f t="shared" si="117"/>
        <v>215.95959595959596</v>
      </c>
      <c r="Q1908" t="s">
        <v>8320</v>
      </c>
      <c r="R1908" t="s">
        <v>8349</v>
      </c>
      <c r="S1908" s="8">
        <f t="shared" si="118"/>
        <v>42514.671099537038</v>
      </c>
      <c r="T1908" s="8">
        <f t="shared" si="119"/>
        <v>42544.671099537038</v>
      </c>
    </row>
    <row r="1909" spans="1:20" ht="51"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7">
        <f t="shared" si="117"/>
        <v>21.25</v>
      </c>
      <c r="Q1909" t="s">
        <v>8320</v>
      </c>
      <c r="R1909" t="s">
        <v>8349</v>
      </c>
      <c r="S1909" s="8">
        <f t="shared" si="118"/>
        <v>41767.587094907409</v>
      </c>
      <c r="T1909" s="8">
        <f t="shared" si="119"/>
        <v>41782.587094907409</v>
      </c>
    </row>
    <row r="1910" spans="1:20" ht="51"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7">
        <f t="shared" si="117"/>
        <v>108.25</v>
      </c>
      <c r="Q1910" t="s">
        <v>8320</v>
      </c>
      <c r="R1910" t="s">
        <v>8349</v>
      </c>
      <c r="S1910" s="8">
        <f t="shared" si="118"/>
        <v>42703.917824074073</v>
      </c>
      <c r="T1910" s="8">
        <f t="shared" si="119"/>
        <v>42733.917824074073</v>
      </c>
    </row>
    <row r="1911" spans="1:20" ht="51"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7">
        <f t="shared" si="117"/>
        <v>129.97368421052633</v>
      </c>
      <c r="Q1911" t="s">
        <v>8320</v>
      </c>
      <c r="R1911" t="s">
        <v>8349</v>
      </c>
      <c r="S1911" s="8">
        <f t="shared" si="118"/>
        <v>41905.429155092592</v>
      </c>
      <c r="T1911" s="8">
        <f t="shared" si="119"/>
        <v>41935.429155092592</v>
      </c>
    </row>
    <row r="1912" spans="1:20" ht="51"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7">
        <f t="shared" si="117"/>
        <v>117.49473684210527</v>
      </c>
      <c r="Q1912" t="s">
        <v>8320</v>
      </c>
      <c r="R1912" t="s">
        <v>8349</v>
      </c>
      <c r="S1912" s="8">
        <f t="shared" si="118"/>
        <v>42264.963159722218</v>
      </c>
      <c r="T1912" s="8">
        <f t="shared" si="119"/>
        <v>42308.947916666672</v>
      </c>
    </row>
    <row r="1913" spans="1:20" ht="68"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7">
        <f t="shared" si="117"/>
        <v>10</v>
      </c>
      <c r="Q1913" t="s">
        <v>8320</v>
      </c>
      <c r="R1913" t="s">
        <v>8349</v>
      </c>
      <c r="S1913" s="8">
        <f t="shared" si="118"/>
        <v>41830.033958333333</v>
      </c>
      <c r="T1913" s="8">
        <f t="shared" si="119"/>
        <v>41860.033958333333</v>
      </c>
    </row>
    <row r="1914" spans="1:20" ht="51"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7">
        <f t="shared" si="117"/>
        <v>70.595238095238102</v>
      </c>
      <c r="Q1914" t="s">
        <v>8320</v>
      </c>
      <c r="R1914" t="s">
        <v>8349</v>
      </c>
      <c r="S1914" s="8">
        <f t="shared" si="118"/>
        <v>42129.226388888885</v>
      </c>
      <c r="T1914" s="8">
        <f t="shared" si="119"/>
        <v>42159.226388888885</v>
      </c>
    </row>
    <row r="1915" spans="1:20" ht="34"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7">
        <f t="shared" si="117"/>
        <v>24.5</v>
      </c>
      <c r="Q1915" t="s">
        <v>8320</v>
      </c>
      <c r="R1915" t="s">
        <v>8349</v>
      </c>
      <c r="S1915" s="8">
        <f t="shared" si="118"/>
        <v>41890.511319444442</v>
      </c>
      <c r="T1915" s="8">
        <f t="shared" si="119"/>
        <v>41920.511319444442</v>
      </c>
    </row>
    <row r="1916" spans="1:20" ht="51"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7">
        <f t="shared" si="117"/>
        <v>30</v>
      </c>
      <c r="Q1916" t="s">
        <v>8320</v>
      </c>
      <c r="R1916" t="s">
        <v>8349</v>
      </c>
      <c r="S1916" s="8">
        <f t="shared" si="118"/>
        <v>41929.174456018518</v>
      </c>
      <c r="T1916" s="8">
        <f t="shared" si="119"/>
        <v>41944.165972222225</v>
      </c>
    </row>
    <row r="1917" spans="1:20" ht="51"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7">
        <f t="shared" si="117"/>
        <v>2</v>
      </c>
      <c r="Q1917" t="s">
        <v>8320</v>
      </c>
      <c r="R1917" t="s">
        <v>8349</v>
      </c>
      <c r="S1917" s="8">
        <f t="shared" si="118"/>
        <v>41864.04886574074</v>
      </c>
      <c r="T1917" s="8">
        <f t="shared" si="119"/>
        <v>41884.04886574074</v>
      </c>
    </row>
    <row r="1918" spans="1:20" ht="34"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7">
        <f t="shared" si="117"/>
        <v>17</v>
      </c>
      <c r="Q1918" t="s">
        <v>8320</v>
      </c>
      <c r="R1918" t="s">
        <v>8349</v>
      </c>
      <c r="S1918" s="8">
        <f t="shared" si="118"/>
        <v>42656.717303240745</v>
      </c>
      <c r="T1918" s="8">
        <f t="shared" si="119"/>
        <v>42681.758969907409</v>
      </c>
    </row>
    <row r="1919" spans="1:20" ht="34"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7">
        <f t="shared" si="117"/>
        <v>2928.9285714285716</v>
      </c>
      <c r="Q1919" t="s">
        <v>8320</v>
      </c>
      <c r="R1919" t="s">
        <v>8349</v>
      </c>
      <c r="S1919" s="8">
        <f t="shared" si="118"/>
        <v>42746.270057870366</v>
      </c>
      <c r="T1919" s="8">
        <f t="shared" si="119"/>
        <v>42776.270057870366</v>
      </c>
    </row>
    <row r="1920" spans="1:20" ht="51"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7">
        <f t="shared" si="117"/>
        <v>28.888888888888889</v>
      </c>
      <c r="Q1920" t="s">
        <v>8320</v>
      </c>
      <c r="R1920" t="s">
        <v>8349</v>
      </c>
      <c r="S1920" s="8">
        <f t="shared" si="118"/>
        <v>41828.789942129632</v>
      </c>
      <c r="T1920" s="8">
        <f t="shared" si="119"/>
        <v>41863.789942129632</v>
      </c>
    </row>
    <row r="1921" spans="1:20" ht="51"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7">
        <f t="shared" si="117"/>
        <v>29.625</v>
      </c>
      <c r="Q1921" t="s">
        <v>8320</v>
      </c>
      <c r="R1921" t="s">
        <v>8349</v>
      </c>
      <c r="S1921" s="8">
        <f t="shared" si="118"/>
        <v>42113.875567129624</v>
      </c>
      <c r="T1921" s="8">
        <f t="shared" si="119"/>
        <v>42143.875567129624</v>
      </c>
    </row>
    <row r="1922" spans="1:20" ht="51"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7">
        <f t="shared" si="117"/>
        <v>40.980952380952381</v>
      </c>
      <c r="Q1922" t="s">
        <v>8320</v>
      </c>
      <c r="R1922" t="s">
        <v>8349</v>
      </c>
      <c r="S1922" s="8">
        <f t="shared" si="118"/>
        <v>42270.875706018516</v>
      </c>
      <c r="T1922" s="8">
        <f t="shared" si="119"/>
        <v>42298.958333333328</v>
      </c>
    </row>
    <row r="1923" spans="1:20" ht="34"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7">
        <f t="shared" ref="P1923:P1986" si="121">E1923/L1923</f>
        <v>54</v>
      </c>
      <c r="Q1923" t="s">
        <v>8326</v>
      </c>
      <c r="R1923" t="s">
        <v>8330</v>
      </c>
      <c r="S1923" s="8">
        <f t="shared" ref="S1923:S1986" si="122">(((J1923/60)/60)/24)+DATE(1970,1,1)</f>
        <v>41074.221562500003</v>
      </c>
      <c r="T1923" s="8">
        <f t="shared" ref="T1923:T1986" si="123">(((I1923/60)/60)/24)+DATE(1970,1,1)</f>
        <v>41104.221562500003</v>
      </c>
    </row>
    <row r="1924" spans="1:20" ht="51"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8326</v>
      </c>
      <c r="R1924" t="s">
        <v>8330</v>
      </c>
      <c r="S1924" s="8">
        <f t="shared" si="122"/>
        <v>41590.255868055552</v>
      </c>
      <c r="T1924" s="8">
        <f t="shared" si="123"/>
        <v>41620.255868055552</v>
      </c>
    </row>
    <row r="1925" spans="1:20" ht="51"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7">
        <f t="shared" si="121"/>
        <v>23.153846153846153</v>
      </c>
      <c r="Q1925" t="s">
        <v>8326</v>
      </c>
      <c r="R1925" t="s">
        <v>8330</v>
      </c>
      <c r="S1925" s="8">
        <f t="shared" si="122"/>
        <v>40772.848749999997</v>
      </c>
      <c r="T1925" s="8">
        <f t="shared" si="123"/>
        <v>40813.207638888889</v>
      </c>
    </row>
    <row r="1926" spans="1:20" ht="68"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8326</v>
      </c>
      <c r="R1926" t="s">
        <v>8330</v>
      </c>
      <c r="S1926" s="8">
        <f t="shared" si="122"/>
        <v>41626.761053240742</v>
      </c>
      <c r="T1926" s="8">
        <f t="shared" si="123"/>
        <v>41654.814583333333</v>
      </c>
    </row>
    <row r="1927" spans="1:20" ht="51"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8326</v>
      </c>
      <c r="R1927" t="s">
        <v>8330</v>
      </c>
      <c r="S1927" s="8">
        <f t="shared" si="122"/>
        <v>41535.90148148148</v>
      </c>
      <c r="T1927" s="8">
        <f t="shared" si="123"/>
        <v>41558</v>
      </c>
    </row>
    <row r="1928" spans="1:20" ht="68"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7">
        <f t="shared" si="121"/>
        <v>27.3896261682243</v>
      </c>
      <c r="Q1928" t="s">
        <v>8326</v>
      </c>
      <c r="R1928" t="s">
        <v>8330</v>
      </c>
      <c r="S1928" s="8">
        <f t="shared" si="122"/>
        <v>40456.954351851848</v>
      </c>
      <c r="T1928" s="8">
        <f t="shared" si="123"/>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8326</v>
      </c>
      <c r="R1929" t="s">
        <v>8330</v>
      </c>
      <c r="S1929" s="8">
        <f t="shared" si="122"/>
        <v>40960.861562500002</v>
      </c>
      <c r="T1929" s="8">
        <f t="shared" si="123"/>
        <v>40976.207638888889</v>
      </c>
    </row>
    <row r="1930" spans="1:20" ht="34"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8326</v>
      </c>
      <c r="R1930" t="s">
        <v>8330</v>
      </c>
      <c r="S1930" s="8">
        <f t="shared" si="122"/>
        <v>41371.648078703707</v>
      </c>
      <c r="T1930" s="8">
        <f t="shared" si="123"/>
        <v>41401.648078703707</v>
      </c>
    </row>
    <row r="1931" spans="1:20" ht="51"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8326</v>
      </c>
      <c r="R1931" t="s">
        <v>8330</v>
      </c>
      <c r="S1931" s="8">
        <f t="shared" si="122"/>
        <v>40687.021597222221</v>
      </c>
      <c r="T1931" s="8">
        <f t="shared" si="123"/>
        <v>40729.021597222221</v>
      </c>
    </row>
    <row r="1932" spans="1:20" ht="34"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8326</v>
      </c>
      <c r="R1932" t="s">
        <v>8330</v>
      </c>
      <c r="S1932" s="8">
        <f t="shared" si="122"/>
        <v>41402.558819444443</v>
      </c>
      <c r="T1932" s="8">
        <f t="shared" si="123"/>
        <v>41462.558819444443</v>
      </c>
    </row>
    <row r="1933" spans="1:20" ht="51"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8326</v>
      </c>
      <c r="R1933" t="s">
        <v>8330</v>
      </c>
      <c r="S1933" s="8">
        <f t="shared" si="122"/>
        <v>41037.892465277779</v>
      </c>
      <c r="T1933" s="8">
        <f t="shared" si="123"/>
        <v>41051.145833333336</v>
      </c>
    </row>
    <row r="1934" spans="1:20" ht="68"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8326</v>
      </c>
      <c r="R1934" t="s">
        <v>8330</v>
      </c>
      <c r="S1934" s="8">
        <f t="shared" si="122"/>
        <v>40911.809872685182</v>
      </c>
      <c r="T1934" s="8">
        <f t="shared" si="123"/>
        <v>40932.809872685182</v>
      </c>
    </row>
    <row r="1935" spans="1:20" ht="51"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7">
        <f t="shared" si="121"/>
        <v>94.054545454545448</v>
      </c>
      <c r="Q1935" t="s">
        <v>8326</v>
      </c>
      <c r="R1935" t="s">
        <v>8330</v>
      </c>
      <c r="S1935" s="8">
        <f t="shared" si="122"/>
        <v>41879.130868055552</v>
      </c>
      <c r="T1935" s="8">
        <f t="shared" si="123"/>
        <v>41909.130868055552</v>
      </c>
    </row>
    <row r="1936" spans="1:20" ht="51"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7">
        <f t="shared" si="121"/>
        <v>80.272727272727266</v>
      </c>
      <c r="Q1936" t="s">
        <v>8326</v>
      </c>
      <c r="R1936" t="s">
        <v>8330</v>
      </c>
      <c r="S1936" s="8">
        <f t="shared" si="122"/>
        <v>40865.867141203707</v>
      </c>
      <c r="T1936" s="8">
        <f t="shared" si="123"/>
        <v>40902.208333333336</v>
      </c>
    </row>
    <row r="1937" spans="1:20" ht="68"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7">
        <f t="shared" si="121"/>
        <v>54.2</v>
      </c>
      <c r="Q1937" t="s">
        <v>8326</v>
      </c>
      <c r="R1937" t="s">
        <v>8330</v>
      </c>
      <c r="S1937" s="8">
        <f t="shared" si="122"/>
        <v>41773.932534722226</v>
      </c>
      <c r="T1937" s="8">
        <f t="shared" si="123"/>
        <v>41811.207638888889</v>
      </c>
    </row>
    <row r="1938" spans="1:20" ht="51"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8326</v>
      </c>
      <c r="R1938" t="s">
        <v>8330</v>
      </c>
      <c r="S1938" s="8">
        <f t="shared" si="122"/>
        <v>40852.889699074076</v>
      </c>
      <c r="T1938" s="8">
        <f t="shared" si="123"/>
        <v>40883.249305555553</v>
      </c>
    </row>
    <row r="1939" spans="1:20" ht="51"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7">
        <f t="shared" si="121"/>
        <v>38.740344827586206</v>
      </c>
      <c r="Q1939" t="s">
        <v>8326</v>
      </c>
      <c r="R1939" t="s">
        <v>8330</v>
      </c>
      <c r="S1939" s="8">
        <f t="shared" si="122"/>
        <v>41059.118993055556</v>
      </c>
      <c r="T1939" s="8">
        <f t="shared" si="123"/>
        <v>41075.165972222225</v>
      </c>
    </row>
    <row r="1940" spans="1:20" ht="51"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7">
        <f t="shared" si="121"/>
        <v>152.54385964912279</v>
      </c>
      <c r="Q1940" t="s">
        <v>8326</v>
      </c>
      <c r="R1940" t="s">
        <v>8330</v>
      </c>
      <c r="S1940" s="8">
        <f t="shared" si="122"/>
        <v>41426.259618055556</v>
      </c>
      <c r="T1940" s="8">
        <f t="shared" si="123"/>
        <v>41457.208333333336</v>
      </c>
    </row>
    <row r="1941" spans="1:20" ht="68"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8326</v>
      </c>
      <c r="R1941" t="s">
        <v>8330</v>
      </c>
      <c r="S1941" s="8">
        <f t="shared" si="122"/>
        <v>41313.985046296293</v>
      </c>
      <c r="T1941" s="8">
        <f t="shared" si="123"/>
        <v>41343.943379629629</v>
      </c>
    </row>
    <row r="1942" spans="1:20" ht="51"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8326</v>
      </c>
      <c r="R1942" t="s">
        <v>8330</v>
      </c>
      <c r="S1942" s="8">
        <f t="shared" si="122"/>
        <v>40670.507326388892</v>
      </c>
      <c r="T1942" s="8">
        <f t="shared" si="123"/>
        <v>40709.165972222225</v>
      </c>
    </row>
    <row r="1943" spans="1:20" ht="51"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8320</v>
      </c>
      <c r="R1943" t="s">
        <v>8350</v>
      </c>
      <c r="S1943" s="8">
        <f t="shared" si="122"/>
        <v>41744.290868055556</v>
      </c>
      <c r="T1943" s="8">
        <f t="shared" si="123"/>
        <v>41774.290868055556</v>
      </c>
    </row>
    <row r="1944" spans="1:20" ht="51"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8320</v>
      </c>
      <c r="R1944" t="s">
        <v>8350</v>
      </c>
      <c r="S1944" s="8">
        <f t="shared" si="122"/>
        <v>40638.828009259261</v>
      </c>
      <c r="T1944" s="8">
        <f t="shared" si="123"/>
        <v>40728.828009259261</v>
      </c>
    </row>
    <row r="1945" spans="1:20" ht="51"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8320</v>
      </c>
      <c r="R1945" t="s">
        <v>8350</v>
      </c>
      <c r="S1945" s="8">
        <f t="shared" si="122"/>
        <v>42548.269861111112</v>
      </c>
      <c r="T1945" s="8">
        <f t="shared" si="123"/>
        <v>42593.269861111112</v>
      </c>
    </row>
    <row r="1946" spans="1:20" ht="68"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7">
        <f t="shared" si="121"/>
        <v>176.200223588597</v>
      </c>
      <c r="Q1946" t="s">
        <v>8320</v>
      </c>
      <c r="R1946" t="s">
        <v>8350</v>
      </c>
      <c r="S1946" s="8">
        <f t="shared" si="122"/>
        <v>41730.584374999999</v>
      </c>
      <c r="T1946" s="8">
        <f t="shared" si="123"/>
        <v>41760.584374999999</v>
      </c>
    </row>
    <row r="1947" spans="1:20" ht="51"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7">
        <f t="shared" si="121"/>
        <v>511.79117647058825</v>
      </c>
      <c r="Q1947" t="s">
        <v>8320</v>
      </c>
      <c r="R1947" t="s">
        <v>8350</v>
      </c>
      <c r="S1947" s="8">
        <f t="shared" si="122"/>
        <v>42157.251828703709</v>
      </c>
      <c r="T1947" s="8">
        <f t="shared" si="123"/>
        <v>42197.251828703709</v>
      </c>
    </row>
    <row r="1948" spans="1:20" ht="68"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8320</v>
      </c>
      <c r="R1948" t="s">
        <v>8350</v>
      </c>
      <c r="S1948" s="8">
        <f t="shared" si="122"/>
        <v>41689.150011574071</v>
      </c>
      <c r="T1948" s="8">
        <f t="shared" si="123"/>
        <v>41749.108344907407</v>
      </c>
    </row>
    <row r="1949" spans="1:20" ht="68"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8320</v>
      </c>
      <c r="R1949" t="s">
        <v>8350</v>
      </c>
      <c r="S1949" s="8">
        <f t="shared" si="122"/>
        <v>40102.918055555558</v>
      </c>
      <c r="T1949" s="8">
        <f t="shared" si="123"/>
        <v>40140.249305555553</v>
      </c>
    </row>
    <row r="1950" spans="1:20" ht="34"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8320</v>
      </c>
      <c r="R1950" t="s">
        <v>8350</v>
      </c>
      <c r="S1950" s="8">
        <f t="shared" si="122"/>
        <v>42473.604270833333</v>
      </c>
      <c r="T1950" s="8">
        <f t="shared" si="123"/>
        <v>42527.709722222222</v>
      </c>
    </row>
    <row r="1951" spans="1:20" ht="51"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7">
        <f t="shared" si="121"/>
        <v>56.204984093319197</v>
      </c>
      <c r="Q1951" t="s">
        <v>8320</v>
      </c>
      <c r="R1951" t="s">
        <v>8350</v>
      </c>
      <c r="S1951" s="8">
        <f t="shared" si="122"/>
        <v>41800.423043981478</v>
      </c>
      <c r="T1951" s="8">
        <f t="shared" si="123"/>
        <v>41830.423043981478</v>
      </c>
    </row>
    <row r="1952" spans="1:20" ht="51"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8320</v>
      </c>
      <c r="R1952" t="s">
        <v>8350</v>
      </c>
      <c r="S1952" s="8">
        <f t="shared" si="122"/>
        <v>40624.181400462963</v>
      </c>
      <c r="T1952" s="8">
        <f t="shared" si="123"/>
        <v>40655.181400462963</v>
      </c>
    </row>
    <row r="1953" spans="1:20" ht="51"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8320</v>
      </c>
      <c r="R1953" t="s">
        <v>8350</v>
      </c>
      <c r="S1953" s="8">
        <f t="shared" si="122"/>
        <v>42651.420567129629</v>
      </c>
      <c r="T1953" s="8">
        <f t="shared" si="123"/>
        <v>42681.462233796294</v>
      </c>
    </row>
    <row r="1954" spans="1:20" ht="51"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7">
        <f t="shared" si="121"/>
        <v>101.85532258064516</v>
      </c>
      <c r="Q1954" t="s">
        <v>8320</v>
      </c>
      <c r="R1954" t="s">
        <v>8350</v>
      </c>
      <c r="S1954" s="8">
        <f t="shared" si="122"/>
        <v>41526.60665509259</v>
      </c>
      <c r="T1954" s="8">
        <f t="shared" si="123"/>
        <v>41563.60665509259</v>
      </c>
    </row>
    <row r="1955" spans="1:20" ht="51"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7">
        <f t="shared" si="121"/>
        <v>230.55782312925169</v>
      </c>
      <c r="Q1955" t="s">
        <v>8320</v>
      </c>
      <c r="R1955" t="s">
        <v>8350</v>
      </c>
      <c r="S1955" s="8">
        <f t="shared" si="122"/>
        <v>40941.199826388889</v>
      </c>
      <c r="T1955" s="8">
        <f t="shared" si="123"/>
        <v>40970.125</v>
      </c>
    </row>
    <row r="1956" spans="1:20" ht="34"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7">
        <f t="shared" si="121"/>
        <v>842.10602409638557</v>
      </c>
      <c r="Q1956" t="s">
        <v>8320</v>
      </c>
      <c r="R1956" t="s">
        <v>8350</v>
      </c>
      <c r="S1956" s="8">
        <f t="shared" si="122"/>
        <v>42394.580740740741</v>
      </c>
      <c r="T1956" s="8">
        <f t="shared" si="123"/>
        <v>42441.208333333328</v>
      </c>
    </row>
    <row r="1957" spans="1:20" ht="68"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8320</v>
      </c>
      <c r="R1957" t="s">
        <v>8350</v>
      </c>
      <c r="S1957" s="8">
        <f t="shared" si="122"/>
        <v>41020.271770833337</v>
      </c>
      <c r="T1957" s="8">
        <f t="shared" si="123"/>
        <v>41052.791666666664</v>
      </c>
    </row>
    <row r="1958" spans="1:20" ht="51"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7">
        <f t="shared" si="121"/>
        <v>483.34246575342468</v>
      </c>
      <c r="Q1958" t="s">
        <v>8320</v>
      </c>
      <c r="R1958" t="s">
        <v>8350</v>
      </c>
      <c r="S1958" s="8">
        <f t="shared" si="122"/>
        <v>42067.923668981486</v>
      </c>
      <c r="T1958" s="8">
        <f t="shared" si="123"/>
        <v>42112.882002314815</v>
      </c>
    </row>
    <row r="1959" spans="1:20" ht="34"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7">
        <f t="shared" si="121"/>
        <v>76.138500000000008</v>
      </c>
      <c r="Q1959" t="s">
        <v>8320</v>
      </c>
      <c r="R1959" t="s">
        <v>8350</v>
      </c>
      <c r="S1959" s="8">
        <f t="shared" si="122"/>
        <v>41179.098530092589</v>
      </c>
      <c r="T1959" s="8">
        <f t="shared" si="123"/>
        <v>41209.098530092589</v>
      </c>
    </row>
    <row r="1960" spans="1:20" ht="51"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8320</v>
      </c>
      <c r="R1960" t="s">
        <v>8350</v>
      </c>
      <c r="S1960" s="8">
        <f t="shared" si="122"/>
        <v>41326.987974537034</v>
      </c>
      <c r="T1960" s="8">
        <f t="shared" si="123"/>
        <v>41356.94630787037</v>
      </c>
    </row>
    <row r="1961" spans="1:20" ht="68"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7">
        <f t="shared" si="121"/>
        <v>36.965660377358489</v>
      </c>
      <c r="Q1961" t="s">
        <v>8320</v>
      </c>
      <c r="R1961" t="s">
        <v>8350</v>
      </c>
      <c r="S1961" s="8">
        <f t="shared" si="122"/>
        <v>41871.845601851855</v>
      </c>
      <c r="T1961" s="8">
        <f t="shared" si="123"/>
        <v>41913</v>
      </c>
    </row>
    <row r="1962" spans="1:20" ht="51"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7">
        <f t="shared" si="121"/>
        <v>2500.969696969697</v>
      </c>
      <c r="Q1962" t="s">
        <v>8320</v>
      </c>
      <c r="R1962" t="s">
        <v>8350</v>
      </c>
      <c r="S1962" s="8">
        <f t="shared" si="122"/>
        <v>41964.362743055557</v>
      </c>
      <c r="T1962" s="8">
        <f t="shared" si="123"/>
        <v>41994.362743055557</v>
      </c>
    </row>
    <row r="1963" spans="1:20" ht="51"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7">
        <f t="shared" si="121"/>
        <v>67.690214329454989</v>
      </c>
      <c r="Q1963" t="s">
        <v>8320</v>
      </c>
      <c r="R1963" t="s">
        <v>8350</v>
      </c>
      <c r="S1963" s="8">
        <f t="shared" si="122"/>
        <v>41148.194641203707</v>
      </c>
      <c r="T1963" s="8">
        <f t="shared" si="123"/>
        <v>41188.165972222225</v>
      </c>
    </row>
    <row r="1964" spans="1:20" ht="51"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7">
        <f t="shared" si="121"/>
        <v>63.04738562091503</v>
      </c>
      <c r="Q1964" t="s">
        <v>8320</v>
      </c>
      <c r="R1964" t="s">
        <v>8350</v>
      </c>
      <c r="S1964" s="8">
        <f t="shared" si="122"/>
        <v>41742.780509259261</v>
      </c>
      <c r="T1964" s="8">
        <f t="shared" si="123"/>
        <v>41772.780509259261</v>
      </c>
    </row>
    <row r="1965" spans="1:20" ht="68"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8320</v>
      </c>
      <c r="R1965" t="s">
        <v>8350</v>
      </c>
      <c r="S1965" s="8">
        <f t="shared" si="122"/>
        <v>41863.429791666669</v>
      </c>
      <c r="T1965" s="8">
        <f t="shared" si="123"/>
        <v>41898.429791666669</v>
      </c>
    </row>
    <row r="1966" spans="1:20" ht="51"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7">
        <f t="shared" si="121"/>
        <v>180.75185011709601</v>
      </c>
      <c r="Q1966" t="s">
        <v>8320</v>
      </c>
      <c r="R1966" t="s">
        <v>8350</v>
      </c>
      <c r="S1966" s="8">
        <f t="shared" si="122"/>
        <v>42452.272824074069</v>
      </c>
      <c r="T1966" s="8">
        <f t="shared" si="123"/>
        <v>42482.272824074069</v>
      </c>
    </row>
    <row r="1967" spans="1:20" ht="51"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7">
        <f t="shared" si="121"/>
        <v>127.32038834951456</v>
      </c>
      <c r="Q1967" t="s">
        <v>8320</v>
      </c>
      <c r="R1967" t="s">
        <v>8350</v>
      </c>
      <c r="S1967" s="8">
        <f t="shared" si="122"/>
        <v>40898.089236111111</v>
      </c>
      <c r="T1967" s="8">
        <f t="shared" si="123"/>
        <v>40920.041666666664</v>
      </c>
    </row>
    <row r="1968" spans="1:20" ht="51"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8320</v>
      </c>
      <c r="R1968" t="s">
        <v>8350</v>
      </c>
      <c r="S1968" s="8">
        <f t="shared" si="122"/>
        <v>41835.540486111109</v>
      </c>
      <c r="T1968" s="8">
        <f t="shared" si="123"/>
        <v>41865.540486111109</v>
      </c>
    </row>
    <row r="1969" spans="1:20" ht="51"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7">
        <f t="shared" si="121"/>
        <v>182.78024691358024</v>
      </c>
      <c r="Q1969" t="s">
        <v>8320</v>
      </c>
      <c r="R1969" t="s">
        <v>8350</v>
      </c>
      <c r="S1969" s="8">
        <f t="shared" si="122"/>
        <v>41730.663530092592</v>
      </c>
      <c r="T1969" s="8">
        <f t="shared" si="123"/>
        <v>41760.663530092592</v>
      </c>
    </row>
    <row r="1970" spans="1:20" ht="34"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8320</v>
      </c>
      <c r="R1970" t="s">
        <v>8350</v>
      </c>
      <c r="S1970" s="8">
        <f t="shared" si="122"/>
        <v>42676.586979166663</v>
      </c>
      <c r="T1970" s="8">
        <f t="shared" si="123"/>
        <v>42707.628645833334</v>
      </c>
    </row>
    <row r="1971" spans="1:20" ht="51"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7">
        <f t="shared" si="121"/>
        <v>61.375728669846318</v>
      </c>
      <c r="Q1971" t="s">
        <v>8320</v>
      </c>
      <c r="R1971" t="s">
        <v>8350</v>
      </c>
      <c r="S1971" s="8">
        <f t="shared" si="122"/>
        <v>42557.792453703703</v>
      </c>
      <c r="T1971" s="8">
        <f t="shared" si="123"/>
        <v>42587.792453703703</v>
      </c>
    </row>
    <row r="1972" spans="1:20" ht="51"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8320</v>
      </c>
      <c r="R1972" t="s">
        <v>8350</v>
      </c>
      <c r="S1972" s="8">
        <f t="shared" si="122"/>
        <v>41324.193298611113</v>
      </c>
      <c r="T1972" s="8">
        <f t="shared" si="123"/>
        <v>41384.151631944449</v>
      </c>
    </row>
    <row r="1973" spans="1:20" ht="51"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7">
        <f t="shared" si="121"/>
        <v>272.35590732591254</v>
      </c>
      <c r="Q1973" t="s">
        <v>8320</v>
      </c>
      <c r="R1973" t="s">
        <v>8350</v>
      </c>
      <c r="S1973" s="8">
        <f t="shared" si="122"/>
        <v>41561.500706018516</v>
      </c>
      <c r="T1973" s="8">
        <f t="shared" si="123"/>
        <v>41593.166666666664</v>
      </c>
    </row>
    <row r="1974" spans="1:20" ht="51"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7">
        <f t="shared" si="121"/>
        <v>70.848739495798313</v>
      </c>
      <c r="Q1974" t="s">
        <v>8320</v>
      </c>
      <c r="R1974" t="s">
        <v>8350</v>
      </c>
      <c r="S1974" s="8">
        <f t="shared" si="122"/>
        <v>41201.012083333335</v>
      </c>
      <c r="T1974" s="8">
        <f t="shared" si="123"/>
        <v>41231.053749999999</v>
      </c>
    </row>
    <row r="1975" spans="1:20" ht="51"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7">
        <f t="shared" si="121"/>
        <v>247.94003412969283</v>
      </c>
      <c r="Q1975" t="s">
        <v>8320</v>
      </c>
      <c r="R1975" t="s">
        <v>8350</v>
      </c>
      <c r="S1975" s="8">
        <f t="shared" si="122"/>
        <v>42549.722962962958</v>
      </c>
      <c r="T1975" s="8">
        <f t="shared" si="123"/>
        <v>42588.291666666672</v>
      </c>
    </row>
    <row r="1976" spans="1:20" ht="68"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7">
        <f t="shared" si="121"/>
        <v>186.81393034825871</v>
      </c>
      <c r="Q1976" t="s">
        <v>8320</v>
      </c>
      <c r="R1976" t="s">
        <v>8350</v>
      </c>
      <c r="S1976" s="8">
        <f t="shared" si="122"/>
        <v>41445.334131944444</v>
      </c>
      <c r="T1976" s="8">
        <f t="shared" si="123"/>
        <v>41505.334131944444</v>
      </c>
    </row>
    <row r="1977" spans="1:20" ht="34"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7">
        <f t="shared" si="121"/>
        <v>131.98948616600788</v>
      </c>
      <c r="Q1977" t="s">
        <v>8320</v>
      </c>
      <c r="R1977" t="s">
        <v>8350</v>
      </c>
      <c r="S1977" s="8">
        <f t="shared" si="122"/>
        <v>41313.755219907405</v>
      </c>
      <c r="T1977" s="8">
        <f t="shared" si="123"/>
        <v>41343.755219907405</v>
      </c>
    </row>
    <row r="1978" spans="1:20" ht="34"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7">
        <f t="shared" si="121"/>
        <v>29.310782241014799</v>
      </c>
      <c r="Q1978" t="s">
        <v>8320</v>
      </c>
      <c r="R1978" t="s">
        <v>8350</v>
      </c>
      <c r="S1978" s="8">
        <f t="shared" si="122"/>
        <v>41438.899594907409</v>
      </c>
      <c r="T1978" s="8">
        <f t="shared" si="123"/>
        <v>41468.899594907409</v>
      </c>
    </row>
    <row r="1979" spans="1:20" ht="51"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7">
        <f t="shared" si="121"/>
        <v>245.02436053593178</v>
      </c>
      <c r="Q1979" t="s">
        <v>8320</v>
      </c>
      <c r="R1979" t="s">
        <v>8350</v>
      </c>
      <c r="S1979" s="8">
        <f t="shared" si="122"/>
        <v>42311.216898148152</v>
      </c>
      <c r="T1979" s="8">
        <f t="shared" si="123"/>
        <v>42357.332638888889</v>
      </c>
    </row>
    <row r="1980" spans="1:20" ht="68"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7">
        <f t="shared" si="121"/>
        <v>1323.2540463917526</v>
      </c>
      <c r="Q1980" t="s">
        <v>8320</v>
      </c>
      <c r="R1980" t="s">
        <v>8350</v>
      </c>
      <c r="S1980" s="8">
        <f t="shared" si="122"/>
        <v>41039.225601851853</v>
      </c>
      <c r="T1980" s="8">
        <f t="shared" si="123"/>
        <v>41072.291666666664</v>
      </c>
    </row>
    <row r="1981" spans="1:20" ht="51"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8320</v>
      </c>
      <c r="R1981" t="s">
        <v>8350</v>
      </c>
      <c r="S1981" s="8">
        <f t="shared" si="122"/>
        <v>42290.460023148145</v>
      </c>
      <c r="T1981" s="8">
        <f t="shared" si="123"/>
        <v>42327.207638888889</v>
      </c>
    </row>
    <row r="1982" spans="1:20" ht="34"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7">
        <f t="shared" si="121"/>
        <v>91.214401028277635</v>
      </c>
      <c r="Q1982" t="s">
        <v>8320</v>
      </c>
      <c r="R1982" t="s">
        <v>8350</v>
      </c>
      <c r="S1982" s="8">
        <f t="shared" si="122"/>
        <v>42423.542384259257</v>
      </c>
      <c r="T1982" s="8">
        <f t="shared" si="123"/>
        <v>42463.500717592593</v>
      </c>
    </row>
    <row r="1983" spans="1:20" ht="51"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7">
        <f t="shared" si="121"/>
        <v>31.75</v>
      </c>
      <c r="Q1983" t="s">
        <v>8339</v>
      </c>
      <c r="R1983" t="s">
        <v>8351</v>
      </c>
      <c r="S1983" s="8">
        <f t="shared" si="122"/>
        <v>41799.725289351853</v>
      </c>
      <c r="T1983" s="8">
        <f t="shared" si="123"/>
        <v>41829.725289351853</v>
      </c>
    </row>
    <row r="1984" spans="1:20" ht="51"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t="e">
        <f t="shared" si="121"/>
        <v>#DIV/0!</v>
      </c>
      <c r="Q1984" t="s">
        <v>8339</v>
      </c>
      <c r="R1984" t="s">
        <v>8351</v>
      </c>
      <c r="S1984" s="8">
        <f t="shared" si="122"/>
        <v>42678.586655092593</v>
      </c>
      <c r="T1984" s="8">
        <f t="shared" si="123"/>
        <v>42708.628321759257</v>
      </c>
    </row>
    <row r="1985" spans="1:20" ht="51"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7">
        <f t="shared" si="121"/>
        <v>88.6875</v>
      </c>
      <c r="Q1985" t="s">
        <v>8339</v>
      </c>
      <c r="R1985" t="s">
        <v>8351</v>
      </c>
      <c r="S1985" s="8">
        <f t="shared" si="122"/>
        <v>42593.011782407411</v>
      </c>
      <c r="T1985" s="8">
        <f t="shared" si="123"/>
        <v>42615.291666666672</v>
      </c>
    </row>
    <row r="1986" spans="1:20" ht="68"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7">
        <f t="shared" si="121"/>
        <v>453.14285714285717</v>
      </c>
      <c r="Q1986" t="s">
        <v>8339</v>
      </c>
      <c r="R1986" t="s">
        <v>8351</v>
      </c>
      <c r="S1986" s="8">
        <f t="shared" si="122"/>
        <v>41913.790289351848</v>
      </c>
      <c r="T1986" s="8">
        <f t="shared" si="123"/>
        <v>41973.831956018519</v>
      </c>
    </row>
    <row r="1987" spans="1:20" ht="51"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7">
        <f t="shared" ref="P1987:P2050" si="125">E1987/L1987</f>
        <v>12.75</v>
      </c>
      <c r="Q1987" t="s">
        <v>8339</v>
      </c>
      <c r="R1987" t="s">
        <v>8351</v>
      </c>
      <c r="S1987" s="8">
        <f t="shared" ref="S1987:S2050" si="126">(((J1987/60)/60)/24)+DATE(1970,1,1)</f>
        <v>42555.698738425926</v>
      </c>
      <c r="T1987" s="8">
        <f t="shared" ref="T1987:T2050" si="127">(((I1987/60)/60)/24)+DATE(1970,1,1)</f>
        <v>42584.958333333328</v>
      </c>
    </row>
    <row r="1988" spans="1:20" ht="51"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7">
        <f t="shared" si="125"/>
        <v>1</v>
      </c>
      <c r="Q1988" t="s">
        <v>8339</v>
      </c>
      <c r="R1988" t="s">
        <v>8351</v>
      </c>
      <c r="S1988" s="8">
        <f t="shared" si="126"/>
        <v>42413.433831018512</v>
      </c>
      <c r="T1988" s="8">
        <f t="shared" si="127"/>
        <v>42443.392164351855</v>
      </c>
    </row>
    <row r="1989" spans="1:20" ht="34"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7">
        <f t="shared" si="125"/>
        <v>83.428571428571431</v>
      </c>
      <c r="Q1989" t="s">
        <v>8339</v>
      </c>
      <c r="R1989" t="s">
        <v>8351</v>
      </c>
      <c r="S1989" s="8">
        <f t="shared" si="126"/>
        <v>42034.639768518522</v>
      </c>
      <c r="T1989" s="8">
        <f t="shared" si="127"/>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7">
        <f t="shared" si="125"/>
        <v>25</v>
      </c>
      <c r="Q1990" t="s">
        <v>8339</v>
      </c>
      <c r="R1990" t="s">
        <v>8351</v>
      </c>
      <c r="S1990" s="8">
        <f t="shared" si="126"/>
        <v>42206.763217592597</v>
      </c>
      <c r="T1990" s="8">
        <f t="shared" si="127"/>
        <v>42236.763217592597</v>
      </c>
    </row>
    <row r="1991" spans="1:20" ht="51"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7">
        <f t="shared" si="125"/>
        <v>50</v>
      </c>
      <c r="Q1991" t="s">
        <v>8339</v>
      </c>
      <c r="R1991" t="s">
        <v>8351</v>
      </c>
      <c r="S1991" s="8">
        <f t="shared" si="126"/>
        <v>42685.680648148147</v>
      </c>
      <c r="T1991" s="8">
        <f t="shared" si="127"/>
        <v>42715.680648148147</v>
      </c>
    </row>
    <row r="1992" spans="1:20" ht="51"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7">
        <f t="shared" si="125"/>
        <v>101.8</v>
      </c>
      <c r="Q1992" t="s">
        <v>8339</v>
      </c>
      <c r="R1992" t="s">
        <v>8351</v>
      </c>
      <c r="S1992" s="8">
        <f t="shared" si="126"/>
        <v>42398.195972222224</v>
      </c>
      <c r="T1992" s="8">
        <f t="shared" si="127"/>
        <v>42413.195972222224</v>
      </c>
    </row>
    <row r="1993" spans="1:20" ht="34"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7">
        <f t="shared" si="125"/>
        <v>46.666666666666664</v>
      </c>
      <c r="Q1993" t="s">
        <v>8339</v>
      </c>
      <c r="R1993" t="s">
        <v>8351</v>
      </c>
      <c r="S1993" s="8">
        <f t="shared" si="126"/>
        <v>42167.89335648148</v>
      </c>
      <c r="T1993" s="8">
        <f t="shared" si="127"/>
        <v>42188.89335648148</v>
      </c>
    </row>
    <row r="1994" spans="1:20" ht="34"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7">
        <f t="shared" si="125"/>
        <v>1</v>
      </c>
      <c r="Q1994" t="s">
        <v>8339</v>
      </c>
      <c r="R1994" t="s">
        <v>8351</v>
      </c>
      <c r="S1994" s="8">
        <f t="shared" si="126"/>
        <v>42023.143414351856</v>
      </c>
      <c r="T1994" s="8">
        <f t="shared" si="127"/>
        <v>42053.143414351856</v>
      </c>
    </row>
    <row r="1995" spans="1:20" ht="51"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t="e">
        <f t="shared" si="125"/>
        <v>#DIV/0!</v>
      </c>
      <c r="Q1995" t="s">
        <v>8339</v>
      </c>
      <c r="R1995" t="s">
        <v>8351</v>
      </c>
      <c r="S1995" s="8">
        <f t="shared" si="126"/>
        <v>42329.58839120371</v>
      </c>
      <c r="T1995" s="8">
        <f t="shared" si="127"/>
        <v>42359.58839120371</v>
      </c>
    </row>
    <row r="1996" spans="1:20" ht="68"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t="e">
        <f t="shared" si="125"/>
        <v>#DIV/0!</v>
      </c>
      <c r="Q1996" t="s">
        <v>8339</v>
      </c>
      <c r="R1996" t="s">
        <v>8351</v>
      </c>
      <c r="S1996" s="8">
        <f t="shared" si="126"/>
        <v>42651.006273148145</v>
      </c>
      <c r="T1996" s="8">
        <f t="shared" si="127"/>
        <v>42711.047939814816</v>
      </c>
    </row>
    <row r="1997" spans="1:20" ht="51"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7">
        <f t="shared" si="125"/>
        <v>26</v>
      </c>
      <c r="Q1997" t="s">
        <v>8339</v>
      </c>
      <c r="R1997" t="s">
        <v>8351</v>
      </c>
      <c r="S1997" s="8">
        <f t="shared" si="126"/>
        <v>42181.902037037042</v>
      </c>
      <c r="T1997" s="8">
        <f t="shared" si="127"/>
        <v>42201.902037037042</v>
      </c>
    </row>
    <row r="1998" spans="1:20" ht="68"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t="e">
        <f t="shared" si="125"/>
        <v>#DIV/0!</v>
      </c>
      <c r="Q1998" t="s">
        <v>8339</v>
      </c>
      <c r="R1998" t="s">
        <v>8351</v>
      </c>
      <c r="S1998" s="8">
        <f t="shared" si="126"/>
        <v>41800.819571759261</v>
      </c>
      <c r="T1998" s="8">
        <f t="shared" si="127"/>
        <v>41830.819571759261</v>
      </c>
    </row>
    <row r="1999" spans="1:20" ht="51"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t="e">
        <f t="shared" si="125"/>
        <v>#DIV/0!</v>
      </c>
      <c r="Q1999" t="s">
        <v>8339</v>
      </c>
      <c r="R1999" t="s">
        <v>8351</v>
      </c>
      <c r="S1999" s="8">
        <f t="shared" si="126"/>
        <v>41847.930694444447</v>
      </c>
      <c r="T1999" s="8">
        <f t="shared" si="127"/>
        <v>41877.930694444447</v>
      </c>
    </row>
    <row r="2000" spans="1:20" ht="51"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7">
        <f t="shared" si="125"/>
        <v>218.33333333333334</v>
      </c>
      <c r="Q2000" t="s">
        <v>8339</v>
      </c>
      <c r="R2000" t="s">
        <v>8351</v>
      </c>
      <c r="S2000" s="8">
        <f t="shared" si="126"/>
        <v>41807.118495370371</v>
      </c>
      <c r="T2000" s="8">
        <f t="shared" si="127"/>
        <v>41852.118495370371</v>
      </c>
    </row>
    <row r="2001" spans="1:20" ht="51"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7">
        <f t="shared" si="125"/>
        <v>33.714285714285715</v>
      </c>
      <c r="Q2001" t="s">
        <v>8339</v>
      </c>
      <c r="R2001" t="s">
        <v>8351</v>
      </c>
      <c r="S2001" s="8">
        <f t="shared" si="126"/>
        <v>41926.482731481483</v>
      </c>
      <c r="T2001" s="8">
        <f t="shared" si="127"/>
        <v>41956.524398148147</v>
      </c>
    </row>
    <row r="2002" spans="1:20" ht="51"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7">
        <f t="shared" si="125"/>
        <v>25</v>
      </c>
      <c r="Q2002" t="s">
        <v>8339</v>
      </c>
      <c r="R2002" t="s">
        <v>8351</v>
      </c>
      <c r="S2002" s="8">
        <f t="shared" si="126"/>
        <v>42345.951539351852</v>
      </c>
      <c r="T2002" s="8">
        <f t="shared" si="127"/>
        <v>42375.951539351852</v>
      </c>
    </row>
    <row r="2003" spans="1:20" ht="51"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8320</v>
      </c>
      <c r="R2003" t="s">
        <v>8350</v>
      </c>
      <c r="S2003" s="8">
        <f t="shared" si="126"/>
        <v>42136.209675925929</v>
      </c>
      <c r="T2003" s="8">
        <f t="shared" si="127"/>
        <v>42167.833333333328</v>
      </c>
    </row>
    <row r="2004" spans="1:20" ht="51"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8320</v>
      </c>
      <c r="R2004" t="s">
        <v>8350</v>
      </c>
      <c r="S2004" s="8">
        <f t="shared" si="126"/>
        <v>42728.71230324074</v>
      </c>
      <c r="T2004" s="8">
        <f t="shared" si="127"/>
        <v>42758.71230324074</v>
      </c>
    </row>
    <row r="2005" spans="1:20" ht="68"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8320</v>
      </c>
      <c r="R2005" t="s">
        <v>8350</v>
      </c>
      <c r="S2005" s="8">
        <f t="shared" si="126"/>
        <v>40347.125601851854</v>
      </c>
      <c r="T2005" s="8">
        <f t="shared" si="127"/>
        <v>40361.958333333336</v>
      </c>
    </row>
    <row r="2006" spans="1:20" ht="51"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8320</v>
      </c>
      <c r="R2006" t="s">
        <v>8350</v>
      </c>
      <c r="S2006" s="8">
        <f t="shared" si="126"/>
        <v>41800.604895833334</v>
      </c>
      <c r="T2006" s="8">
        <f t="shared" si="127"/>
        <v>41830.604895833334</v>
      </c>
    </row>
    <row r="2007" spans="1:20" ht="51"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7">
        <f t="shared" si="125"/>
        <v>194.26193717277485</v>
      </c>
      <c r="Q2007" t="s">
        <v>8320</v>
      </c>
      <c r="R2007" t="s">
        <v>8350</v>
      </c>
      <c r="S2007" s="8">
        <f t="shared" si="126"/>
        <v>41535.812708333331</v>
      </c>
      <c r="T2007" s="8">
        <f t="shared" si="127"/>
        <v>41563.165972222225</v>
      </c>
    </row>
    <row r="2008" spans="1:20" ht="68"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7">
        <f t="shared" si="125"/>
        <v>408.97689768976898</v>
      </c>
      <c r="Q2008" t="s">
        <v>8320</v>
      </c>
      <c r="R2008" t="s">
        <v>8350</v>
      </c>
      <c r="S2008" s="8">
        <f t="shared" si="126"/>
        <v>41941.500520833331</v>
      </c>
      <c r="T2008" s="8">
        <f t="shared" si="127"/>
        <v>41976.542187500003</v>
      </c>
    </row>
    <row r="2009" spans="1:20" ht="68"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8320</v>
      </c>
      <c r="R2009" t="s">
        <v>8350</v>
      </c>
      <c r="S2009" s="8">
        <f t="shared" si="126"/>
        <v>40347.837800925925</v>
      </c>
      <c r="T2009" s="8">
        <f t="shared" si="127"/>
        <v>40414.166666666664</v>
      </c>
    </row>
    <row r="2010" spans="1:20" ht="68"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8320</v>
      </c>
      <c r="R2010" t="s">
        <v>8350</v>
      </c>
      <c r="S2010" s="8">
        <f t="shared" si="126"/>
        <v>40761.604421296295</v>
      </c>
      <c r="T2010" s="8">
        <f t="shared" si="127"/>
        <v>40805.604421296295</v>
      </c>
    </row>
    <row r="2011" spans="1:20" ht="51"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7">
        <f t="shared" si="125"/>
        <v>383.3643216080402</v>
      </c>
      <c r="Q2011" t="s">
        <v>8320</v>
      </c>
      <c r="R2011" t="s">
        <v>8350</v>
      </c>
      <c r="S2011" s="8">
        <f t="shared" si="126"/>
        <v>42661.323414351849</v>
      </c>
      <c r="T2011" s="8">
        <f t="shared" si="127"/>
        <v>42697.365081018521</v>
      </c>
    </row>
    <row r="2012" spans="1:20" ht="34"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7">
        <f t="shared" si="125"/>
        <v>55.276856649395505</v>
      </c>
      <c r="Q2012" t="s">
        <v>8320</v>
      </c>
      <c r="R2012" t="s">
        <v>8350</v>
      </c>
      <c r="S2012" s="8">
        <f t="shared" si="126"/>
        <v>42570.996423611112</v>
      </c>
      <c r="T2012" s="8">
        <f t="shared" si="127"/>
        <v>42600.996423611112</v>
      </c>
    </row>
    <row r="2013" spans="1:20" ht="51"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7">
        <f t="shared" si="125"/>
        <v>422.02059732234807</v>
      </c>
      <c r="Q2013" t="s">
        <v>8320</v>
      </c>
      <c r="R2013" t="s">
        <v>8350</v>
      </c>
      <c r="S2013" s="8">
        <f t="shared" si="126"/>
        <v>42347.358483796299</v>
      </c>
      <c r="T2013" s="8">
        <f t="shared" si="127"/>
        <v>42380.958333333328</v>
      </c>
    </row>
    <row r="2014" spans="1:20" ht="51"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7">
        <f t="shared" si="125"/>
        <v>64.180327868852459</v>
      </c>
      <c r="Q2014" t="s">
        <v>8320</v>
      </c>
      <c r="R2014" t="s">
        <v>8350</v>
      </c>
      <c r="S2014" s="8">
        <f t="shared" si="126"/>
        <v>42010.822233796294</v>
      </c>
      <c r="T2014" s="8">
        <f t="shared" si="127"/>
        <v>42040.822233796294</v>
      </c>
    </row>
    <row r="2015" spans="1:20" ht="68"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7">
        <f t="shared" si="125"/>
        <v>173.57781674704077</v>
      </c>
      <c r="Q2015" t="s">
        <v>8320</v>
      </c>
      <c r="R2015" t="s">
        <v>8350</v>
      </c>
      <c r="S2015" s="8">
        <f t="shared" si="126"/>
        <v>42499.960810185185</v>
      </c>
      <c r="T2015" s="8">
        <f t="shared" si="127"/>
        <v>42559.960810185185</v>
      </c>
    </row>
    <row r="2016" spans="1:20" ht="51"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7">
        <f t="shared" si="125"/>
        <v>88.601680840609291</v>
      </c>
      <c r="Q2016" t="s">
        <v>8320</v>
      </c>
      <c r="R2016" t="s">
        <v>8350</v>
      </c>
      <c r="S2016" s="8">
        <f t="shared" si="126"/>
        <v>41324.214571759258</v>
      </c>
      <c r="T2016" s="8">
        <f t="shared" si="127"/>
        <v>41358.172905092593</v>
      </c>
    </row>
    <row r="2017" spans="1:20" ht="51"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7">
        <f t="shared" si="125"/>
        <v>50.222283950617282</v>
      </c>
      <c r="Q2017" t="s">
        <v>8320</v>
      </c>
      <c r="R2017" t="s">
        <v>8350</v>
      </c>
      <c r="S2017" s="8">
        <f t="shared" si="126"/>
        <v>40765.876886574071</v>
      </c>
      <c r="T2017" s="8">
        <f t="shared" si="127"/>
        <v>40795.876886574071</v>
      </c>
    </row>
    <row r="2018" spans="1:20" ht="34"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7">
        <f t="shared" si="125"/>
        <v>192.38876826722338</v>
      </c>
      <c r="Q2018" t="s">
        <v>8320</v>
      </c>
      <c r="R2018" t="s">
        <v>8350</v>
      </c>
      <c r="S2018" s="8">
        <f t="shared" si="126"/>
        <v>41312.88077546296</v>
      </c>
      <c r="T2018" s="8">
        <f t="shared" si="127"/>
        <v>41342.88077546296</v>
      </c>
    </row>
    <row r="2019" spans="1:20" ht="51"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8320</v>
      </c>
      <c r="R2019" t="s">
        <v>8350</v>
      </c>
      <c r="S2019" s="8">
        <f t="shared" si="126"/>
        <v>40961.057349537034</v>
      </c>
      <c r="T2019" s="8">
        <f t="shared" si="127"/>
        <v>40992.166666666664</v>
      </c>
    </row>
    <row r="2020" spans="1:20" ht="51"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8320</v>
      </c>
      <c r="R2020" t="s">
        <v>8350</v>
      </c>
      <c r="S2020" s="8">
        <f t="shared" si="126"/>
        <v>42199.365844907406</v>
      </c>
      <c r="T2020" s="8">
        <f t="shared" si="127"/>
        <v>42229.365844907406</v>
      </c>
    </row>
    <row r="2021" spans="1:20" ht="68"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7">
        <f t="shared" si="125"/>
        <v>108.96848314606741</v>
      </c>
      <c r="Q2021" t="s">
        <v>8320</v>
      </c>
      <c r="R2021" t="s">
        <v>8350</v>
      </c>
      <c r="S2021" s="8">
        <f t="shared" si="126"/>
        <v>42605.70857638889</v>
      </c>
      <c r="T2021" s="8">
        <f t="shared" si="127"/>
        <v>42635.70857638889</v>
      </c>
    </row>
    <row r="2022" spans="1:20" ht="51"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7">
        <f t="shared" si="125"/>
        <v>23.647540983606557</v>
      </c>
      <c r="Q2022" t="s">
        <v>8320</v>
      </c>
      <c r="R2022" t="s">
        <v>8350</v>
      </c>
      <c r="S2022" s="8">
        <f t="shared" si="126"/>
        <v>41737.097499999996</v>
      </c>
      <c r="T2022" s="8">
        <f t="shared" si="127"/>
        <v>41773.961111111108</v>
      </c>
    </row>
    <row r="2023" spans="1:20" ht="51"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7">
        <f t="shared" si="125"/>
        <v>147.94736842105263</v>
      </c>
      <c r="Q2023" t="s">
        <v>8320</v>
      </c>
      <c r="R2023" t="s">
        <v>8350</v>
      </c>
      <c r="S2023" s="8">
        <f t="shared" si="126"/>
        <v>41861.070567129631</v>
      </c>
      <c r="T2023" s="8">
        <f t="shared" si="127"/>
        <v>41906.070567129631</v>
      </c>
    </row>
    <row r="2024" spans="1:20" ht="51"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8320</v>
      </c>
      <c r="R2024" t="s">
        <v>8350</v>
      </c>
      <c r="S2024" s="8">
        <f t="shared" si="126"/>
        <v>42502.569120370375</v>
      </c>
      <c r="T2024" s="8">
        <f t="shared" si="127"/>
        <v>42532.569120370375</v>
      </c>
    </row>
    <row r="2025" spans="1:20" ht="68"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8320</v>
      </c>
      <c r="R2025" t="s">
        <v>8350</v>
      </c>
      <c r="S2025" s="8">
        <f t="shared" si="126"/>
        <v>42136.420752314814</v>
      </c>
      <c r="T2025" s="8">
        <f t="shared" si="127"/>
        <v>42166.420752314814</v>
      </c>
    </row>
    <row r="2026" spans="1:20" ht="51"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7">
        <f t="shared" si="125"/>
        <v>222.99047619047619</v>
      </c>
      <c r="Q2026" t="s">
        <v>8320</v>
      </c>
      <c r="R2026" t="s">
        <v>8350</v>
      </c>
      <c r="S2026" s="8">
        <f t="shared" si="126"/>
        <v>41099.966944444444</v>
      </c>
      <c r="T2026" s="8">
        <f t="shared" si="127"/>
        <v>41134.125</v>
      </c>
    </row>
    <row r="2027" spans="1:20" ht="51"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8320</v>
      </c>
      <c r="R2027" t="s">
        <v>8350</v>
      </c>
      <c r="S2027" s="8">
        <f t="shared" si="126"/>
        <v>42136.184560185182</v>
      </c>
      <c r="T2027" s="8">
        <f t="shared" si="127"/>
        <v>42166.184560185182</v>
      </c>
    </row>
    <row r="2028" spans="1:20" ht="34"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7">
        <f t="shared" si="125"/>
        <v>73.503898678414089</v>
      </c>
      <c r="Q2028" t="s">
        <v>8320</v>
      </c>
      <c r="R2028" t="s">
        <v>8350</v>
      </c>
      <c r="S2028" s="8">
        <f t="shared" si="126"/>
        <v>41704.735937500001</v>
      </c>
      <c r="T2028" s="8">
        <f t="shared" si="127"/>
        <v>41750.165972222225</v>
      </c>
    </row>
    <row r="2029" spans="1:20" ht="51"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8320</v>
      </c>
      <c r="R2029" t="s">
        <v>8350</v>
      </c>
      <c r="S2029" s="8">
        <f t="shared" si="126"/>
        <v>42048.813877314817</v>
      </c>
      <c r="T2029" s="8">
        <f t="shared" si="127"/>
        <v>42093.772210648152</v>
      </c>
    </row>
    <row r="2030" spans="1:20" ht="34"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8320</v>
      </c>
      <c r="R2030" t="s">
        <v>8350</v>
      </c>
      <c r="S2030" s="8">
        <f t="shared" si="126"/>
        <v>40215.919050925928</v>
      </c>
      <c r="T2030" s="8">
        <f t="shared" si="127"/>
        <v>40252.913194444445</v>
      </c>
    </row>
    <row r="2031" spans="1:20" ht="51"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7">
        <f t="shared" si="125"/>
        <v>96.063829787234042</v>
      </c>
      <c r="Q2031" t="s">
        <v>8320</v>
      </c>
      <c r="R2031" t="s">
        <v>8350</v>
      </c>
      <c r="S2031" s="8">
        <f t="shared" si="126"/>
        <v>41848.021770833337</v>
      </c>
      <c r="T2031" s="8">
        <f t="shared" si="127"/>
        <v>41878.021770833337</v>
      </c>
    </row>
    <row r="2032" spans="1:20" ht="51"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8320</v>
      </c>
      <c r="R2032" t="s">
        <v>8350</v>
      </c>
      <c r="S2032" s="8">
        <f t="shared" si="126"/>
        <v>41212.996481481481</v>
      </c>
      <c r="T2032" s="8">
        <f t="shared" si="127"/>
        <v>41242.996481481481</v>
      </c>
    </row>
    <row r="2033" spans="1:20" ht="51"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8320</v>
      </c>
      <c r="R2033" t="s">
        <v>8350</v>
      </c>
      <c r="S2033" s="8">
        <f t="shared" si="126"/>
        <v>41975.329317129625</v>
      </c>
      <c r="T2033" s="8">
        <f t="shared" si="127"/>
        <v>42013.041666666672</v>
      </c>
    </row>
    <row r="2034" spans="1:20" ht="51"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8320</v>
      </c>
      <c r="R2034" t="s">
        <v>8350</v>
      </c>
      <c r="S2034" s="8">
        <f t="shared" si="126"/>
        <v>42689.565671296295</v>
      </c>
      <c r="T2034" s="8">
        <f t="shared" si="127"/>
        <v>42719.208333333328</v>
      </c>
    </row>
    <row r="2035" spans="1:20" ht="68"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8320</v>
      </c>
      <c r="R2035" t="s">
        <v>8350</v>
      </c>
      <c r="S2035" s="8">
        <f t="shared" si="126"/>
        <v>41725.082384259258</v>
      </c>
      <c r="T2035" s="8">
        <f t="shared" si="127"/>
        <v>41755.082384259258</v>
      </c>
    </row>
    <row r="2036" spans="1:20" ht="68"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7">
        <f t="shared" si="125"/>
        <v>593.93620078740162</v>
      </c>
      <c r="Q2036" t="s">
        <v>8320</v>
      </c>
      <c r="R2036" t="s">
        <v>8350</v>
      </c>
      <c r="S2036" s="8">
        <f t="shared" si="126"/>
        <v>42076.130011574074</v>
      </c>
      <c r="T2036" s="8">
        <f t="shared" si="127"/>
        <v>42131.290277777778</v>
      </c>
    </row>
    <row r="2037" spans="1:20" ht="68"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8320</v>
      </c>
      <c r="R2037" t="s">
        <v>8350</v>
      </c>
      <c r="S2037" s="8">
        <f t="shared" si="126"/>
        <v>42311.625081018516</v>
      </c>
      <c r="T2037" s="8">
        <f t="shared" si="127"/>
        <v>42357.041666666672</v>
      </c>
    </row>
    <row r="2038" spans="1:20" ht="51"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7">
        <f t="shared" si="125"/>
        <v>46.580778301886795</v>
      </c>
      <c r="Q2038" t="s">
        <v>8320</v>
      </c>
      <c r="R2038" t="s">
        <v>8350</v>
      </c>
      <c r="S2038" s="8">
        <f t="shared" si="126"/>
        <v>41738.864803240744</v>
      </c>
      <c r="T2038" s="8">
        <f t="shared" si="127"/>
        <v>41768.864803240744</v>
      </c>
    </row>
    <row r="2039" spans="1:20" ht="51"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7">
        <f t="shared" si="125"/>
        <v>70.041118881118877</v>
      </c>
      <c r="Q2039" t="s">
        <v>8320</v>
      </c>
      <c r="R2039" t="s">
        <v>8350</v>
      </c>
      <c r="S2039" s="8">
        <f t="shared" si="126"/>
        <v>41578.210104166668</v>
      </c>
      <c r="T2039" s="8">
        <f t="shared" si="127"/>
        <v>41638.251770833333</v>
      </c>
    </row>
    <row r="2040" spans="1:20" ht="51"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7">
        <f t="shared" si="125"/>
        <v>164.90686274509804</v>
      </c>
      <c r="Q2040" t="s">
        <v>8320</v>
      </c>
      <c r="R2040" t="s">
        <v>8350</v>
      </c>
      <c r="S2040" s="8">
        <f t="shared" si="126"/>
        <v>41424.27107638889</v>
      </c>
      <c r="T2040" s="8">
        <f t="shared" si="127"/>
        <v>41456.75</v>
      </c>
    </row>
    <row r="2041" spans="1:20" ht="34"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7">
        <f t="shared" si="125"/>
        <v>449.26385224274406</v>
      </c>
      <c r="Q2041" t="s">
        <v>8320</v>
      </c>
      <c r="R2041" t="s">
        <v>8350</v>
      </c>
      <c r="S2041" s="8">
        <f t="shared" si="126"/>
        <v>42675.438946759255</v>
      </c>
      <c r="T2041" s="8">
        <f t="shared" si="127"/>
        <v>42705.207638888889</v>
      </c>
    </row>
    <row r="2042" spans="1:20" ht="34"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8320</v>
      </c>
      <c r="R2042" t="s">
        <v>8350</v>
      </c>
      <c r="S2042" s="8">
        <f t="shared" si="126"/>
        <v>41578.927118055559</v>
      </c>
      <c r="T2042" s="8">
        <f t="shared" si="127"/>
        <v>41593.968784722223</v>
      </c>
    </row>
    <row r="2043" spans="1:20" ht="51"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8320</v>
      </c>
      <c r="R2043" t="s">
        <v>8350</v>
      </c>
      <c r="S2043" s="8">
        <f t="shared" si="126"/>
        <v>42654.525775462964</v>
      </c>
      <c r="T2043" s="8">
        <f t="shared" si="127"/>
        <v>42684.567442129628</v>
      </c>
    </row>
    <row r="2044" spans="1:20" ht="51"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7">
        <f t="shared" si="125"/>
        <v>88.23571428571428</v>
      </c>
      <c r="Q2044" t="s">
        <v>8320</v>
      </c>
      <c r="R2044" t="s">
        <v>8350</v>
      </c>
      <c r="S2044" s="8">
        <f t="shared" si="126"/>
        <v>42331.708032407405</v>
      </c>
      <c r="T2044" s="8">
        <f t="shared" si="127"/>
        <v>42391.708032407405</v>
      </c>
    </row>
    <row r="2045" spans="1:20" ht="51"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7">
        <f t="shared" si="125"/>
        <v>36.326424870466319</v>
      </c>
      <c r="Q2045" t="s">
        <v>8320</v>
      </c>
      <c r="R2045" t="s">
        <v>8350</v>
      </c>
      <c r="S2045" s="8">
        <f t="shared" si="126"/>
        <v>42661.176817129628</v>
      </c>
      <c r="T2045" s="8">
        <f t="shared" si="127"/>
        <v>42715.207638888889</v>
      </c>
    </row>
    <row r="2046" spans="1:20" ht="51"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8320</v>
      </c>
      <c r="R2046" t="s">
        <v>8350</v>
      </c>
      <c r="S2046" s="8">
        <f t="shared" si="126"/>
        <v>42138.684189814812</v>
      </c>
      <c r="T2046" s="8">
        <f t="shared" si="127"/>
        <v>42168.684189814812</v>
      </c>
    </row>
    <row r="2047" spans="1:20" ht="68"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7">
        <f t="shared" si="125"/>
        <v>152.62361216730039</v>
      </c>
      <c r="Q2047" t="s">
        <v>8320</v>
      </c>
      <c r="R2047" t="s">
        <v>8350</v>
      </c>
      <c r="S2047" s="8">
        <f t="shared" si="126"/>
        <v>41069.088506944441</v>
      </c>
      <c r="T2047" s="8">
        <f t="shared" si="127"/>
        <v>41099.088506944441</v>
      </c>
    </row>
    <row r="2048" spans="1:20" ht="51"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8320</v>
      </c>
      <c r="R2048" t="s">
        <v>8350</v>
      </c>
      <c r="S2048" s="8">
        <f t="shared" si="126"/>
        <v>41387.171805555554</v>
      </c>
      <c r="T2048" s="8">
        <f t="shared" si="127"/>
        <v>41417.171805555554</v>
      </c>
    </row>
    <row r="2049" spans="1:20" ht="51"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8320</v>
      </c>
      <c r="R2049" t="s">
        <v>8350</v>
      </c>
      <c r="S2049" s="8">
        <f t="shared" si="126"/>
        <v>42081.903587962966</v>
      </c>
      <c r="T2049" s="8">
        <f t="shared" si="127"/>
        <v>42111</v>
      </c>
    </row>
    <row r="2050" spans="1:20" ht="51"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7">
        <f t="shared" si="125"/>
        <v>91.82989803350327</v>
      </c>
      <c r="Q2050" t="s">
        <v>8320</v>
      </c>
      <c r="R2050" t="s">
        <v>8350</v>
      </c>
      <c r="S2050" s="8">
        <f t="shared" si="126"/>
        <v>41387.651516203703</v>
      </c>
      <c r="T2050" s="8">
        <f t="shared" si="127"/>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7">
        <f t="shared" ref="P2051:P2114" si="129">E2051/L2051</f>
        <v>80.991037735849048</v>
      </c>
      <c r="Q2051" t="s">
        <v>8320</v>
      </c>
      <c r="R2051" t="s">
        <v>8350</v>
      </c>
      <c r="S2051" s="8">
        <f t="shared" ref="S2051:S2114" si="130">(((J2051/60)/60)/24)+DATE(1970,1,1)</f>
        <v>41575.527349537035</v>
      </c>
      <c r="T2051" s="8">
        <f t="shared" ref="T2051:T2114" si="131">(((I2051/60)/60)/24)+DATE(1970,1,1)</f>
        <v>41610.957638888889</v>
      </c>
    </row>
    <row r="2052" spans="1:20" ht="51"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8320</v>
      </c>
      <c r="R2052" t="s">
        <v>8350</v>
      </c>
      <c r="S2052" s="8">
        <f t="shared" si="130"/>
        <v>42115.071504629625</v>
      </c>
      <c r="T2052" s="8">
        <f t="shared" si="131"/>
        <v>42155.071504629625</v>
      </c>
    </row>
    <row r="2053" spans="1:20" ht="68"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7">
        <f t="shared" si="129"/>
        <v>43.095041322314053</v>
      </c>
      <c r="Q2053" t="s">
        <v>8320</v>
      </c>
      <c r="R2053" t="s">
        <v>8350</v>
      </c>
      <c r="S2053" s="8">
        <f t="shared" si="130"/>
        <v>41604.022418981483</v>
      </c>
      <c r="T2053" s="8">
        <f t="shared" si="131"/>
        <v>41634.022418981483</v>
      </c>
    </row>
    <row r="2054" spans="1:20" ht="51"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7">
        <f t="shared" si="129"/>
        <v>326.29205175600737</v>
      </c>
      <c r="Q2054" t="s">
        <v>8320</v>
      </c>
      <c r="R2054" t="s">
        <v>8350</v>
      </c>
      <c r="S2054" s="8">
        <f t="shared" si="130"/>
        <v>42375.08394675926</v>
      </c>
      <c r="T2054" s="8">
        <f t="shared" si="131"/>
        <v>42420.08394675926</v>
      </c>
    </row>
    <row r="2055" spans="1:20" ht="51"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8320</v>
      </c>
      <c r="R2055" t="s">
        <v>8350</v>
      </c>
      <c r="S2055" s="8">
        <f t="shared" si="130"/>
        <v>42303.617488425924</v>
      </c>
      <c r="T2055" s="8">
        <f t="shared" si="131"/>
        <v>42333.659155092595</v>
      </c>
    </row>
    <row r="2056" spans="1:20" ht="51"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8320</v>
      </c>
      <c r="R2056" t="s">
        <v>8350</v>
      </c>
      <c r="S2056" s="8">
        <f t="shared" si="130"/>
        <v>41731.520949074074</v>
      </c>
      <c r="T2056" s="8">
        <f t="shared" si="131"/>
        <v>41761.520949074074</v>
      </c>
    </row>
    <row r="2057" spans="1:20" ht="51"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8320</v>
      </c>
      <c r="R2057" t="s">
        <v>8350</v>
      </c>
      <c r="S2057" s="8">
        <f t="shared" si="130"/>
        <v>41946.674108796295</v>
      </c>
      <c r="T2057" s="8">
        <f t="shared" si="131"/>
        <v>41976.166666666672</v>
      </c>
    </row>
    <row r="2058" spans="1:20" ht="51"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7">
        <f t="shared" si="129"/>
        <v>138.49458483754512</v>
      </c>
      <c r="Q2058" t="s">
        <v>8320</v>
      </c>
      <c r="R2058" t="s">
        <v>8350</v>
      </c>
      <c r="S2058" s="8">
        <f t="shared" si="130"/>
        <v>41351.76090277778</v>
      </c>
      <c r="T2058" s="8">
        <f t="shared" si="131"/>
        <v>41381.76090277778</v>
      </c>
    </row>
    <row r="2059" spans="1:20" ht="68"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7">
        <f t="shared" si="129"/>
        <v>45.547792792792798</v>
      </c>
      <c r="Q2059" t="s">
        <v>8320</v>
      </c>
      <c r="R2059" t="s">
        <v>8350</v>
      </c>
      <c r="S2059" s="8">
        <f t="shared" si="130"/>
        <v>42396.494583333333</v>
      </c>
      <c r="T2059" s="8">
        <f t="shared" si="131"/>
        <v>42426.494583333333</v>
      </c>
    </row>
    <row r="2060" spans="1:20" ht="34"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8320</v>
      </c>
      <c r="R2060" t="s">
        <v>8350</v>
      </c>
      <c r="S2060" s="8">
        <f t="shared" si="130"/>
        <v>42026.370717592596</v>
      </c>
      <c r="T2060" s="8">
        <f t="shared" si="131"/>
        <v>42065.833333333328</v>
      </c>
    </row>
    <row r="2061" spans="1:20" ht="51"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8320</v>
      </c>
      <c r="R2061" t="s">
        <v>8350</v>
      </c>
      <c r="S2061" s="8">
        <f t="shared" si="130"/>
        <v>42361.602476851855</v>
      </c>
      <c r="T2061" s="8">
        <f t="shared" si="131"/>
        <v>42400.915972222225</v>
      </c>
    </row>
    <row r="2062" spans="1:20" ht="51"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8320</v>
      </c>
      <c r="R2062" t="s">
        <v>8350</v>
      </c>
      <c r="S2062" s="8">
        <f t="shared" si="130"/>
        <v>41783.642939814818</v>
      </c>
      <c r="T2062" s="8">
        <f t="shared" si="131"/>
        <v>41843.642939814818</v>
      </c>
    </row>
    <row r="2063" spans="1:20" ht="51"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8320</v>
      </c>
      <c r="R2063" t="s">
        <v>8350</v>
      </c>
      <c r="S2063" s="8">
        <f t="shared" si="130"/>
        <v>42705.764513888891</v>
      </c>
      <c r="T2063" s="8">
        <f t="shared" si="131"/>
        <v>42735.764513888891</v>
      </c>
    </row>
    <row r="2064" spans="1:20" ht="68"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7">
        <f t="shared" si="129"/>
        <v>566.38916256157631</v>
      </c>
      <c r="Q2064" t="s">
        <v>8320</v>
      </c>
      <c r="R2064" t="s">
        <v>8350</v>
      </c>
      <c r="S2064" s="8">
        <f t="shared" si="130"/>
        <v>42423.3830787037</v>
      </c>
      <c r="T2064" s="8">
        <f t="shared" si="131"/>
        <v>42453.341412037036</v>
      </c>
    </row>
    <row r="2065" spans="1:20" ht="34"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7">
        <f t="shared" si="129"/>
        <v>120.85714285714286</v>
      </c>
      <c r="Q2065" t="s">
        <v>8320</v>
      </c>
      <c r="R2065" t="s">
        <v>8350</v>
      </c>
      <c r="S2065" s="8">
        <f t="shared" si="130"/>
        <v>42472.73265046296</v>
      </c>
      <c r="T2065" s="8">
        <f t="shared" si="131"/>
        <v>42505.73265046296</v>
      </c>
    </row>
    <row r="2066" spans="1:20" ht="51"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8320</v>
      </c>
      <c r="R2066" t="s">
        <v>8350</v>
      </c>
      <c r="S2066" s="8">
        <f t="shared" si="130"/>
        <v>41389.364849537036</v>
      </c>
      <c r="T2066" s="8">
        <f t="shared" si="131"/>
        <v>41425.5</v>
      </c>
    </row>
    <row r="2067" spans="1:20" ht="51"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8320</v>
      </c>
      <c r="R2067" t="s">
        <v>8350</v>
      </c>
      <c r="S2067" s="8">
        <f t="shared" si="130"/>
        <v>41603.333668981482</v>
      </c>
      <c r="T2067" s="8">
        <f t="shared" si="131"/>
        <v>41633.333668981482</v>
      </c>
    </row>
    <row r="2068" spans="1:20" ht="51"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7">
        <f t="shared" si="129"/>
        <v>67.261538461538464</v>
      </c>
      <c r="Q2068" t="s">
        <v>8320</v>
      </c>
      <c r="R2068" t="s">
        <v>8350</v>
      </c>
      <c r="S2068" s="8">
        <f t="shared" si="130"/>
        <v>41844.771793981483</v>
      </c>
      <c r="T2068" s="8">
        <f t="shared" si="131"/>
        <v>41874.771793981483</v>
      </c>
    </row>
    <row r="2069" spans="1:20" ht="51"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8320</v>
      </c>
      <c r="R2069" t="s">
        <v>8350</v>
      </c>
      <c r="S2069" s="8">
        <f t="shared" si="130"/>
        <v>42115.853888888887</v>
      </c>
      <c r="T2069" s="8">
        <f t="shared" si="131"/>
        <v>42148.853888888887</v>
      </c>
    </row>
    <row r="2070" spans="1:20" ht="51"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7">
        <f t="shared" si="129"/>
        <v>346.13118421052633</v>
      </c>
      <c r="Q2070" t="s">
        <v>8320</v>
      </c>
      <c r="R2070" t="s">
        <v>8350</v>
      </c>
      <c r="S2070" s="8">
        <f t="shared" si="130"/>
        <v>42633.841608796298</v>
      </c>
      <c r="T2070" s="8">
        <f t="shared" si="131"/>
        <v>42663.841608796298</v>
      </c>
    </row>
    <row r="2071" spans="1:20" ht="68"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7">
        <f t="shared" si="129"/>
        <v>244.11912547528519</v>
      </c>
      <c r="Q2071" t="s">
        <v>8320</v>
      </c>
      <c r="R2071" t="s">
        <v>8350</v>
      </c>
      <c r="S2071" s="8">
        <f t="shared" si="130"/>
        <v>42340.972118055557</v>
      </c>
      <c r="T2071" s="8">
        <f t="shared" si="131"/>
        <v>42371.972118055557</v>
      </c>
    </row>
    <row r="2072" spans="1:20" ht="51"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7">
        <f t="shared" si="129"/>
        <v>259.25424836601309</v>
      </c>
      <c r="Q2072" t="s">
        <v>8320</v>
      </c>
      <c r="R2072" t="s">
        <v>8350</v>
      </c>
      <c r="S2072" s="8">
        <f t="shared" si="130"/>
        <v>42519.6565162037</v>
      </c>
      <c r="T2072" s="8">
        <f t="shared" si="131"/>
        <v>42549.6565162037</v>
      </c>
    </row>
    <row r="2073" spans="1:20" ht="51"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7">
        <f t="shared" si="129"/>
        <v>201.96402877697841</v>
      </c>
      <c r="Q2073" t="s">
        <v>8320</v>
      </c>
      <c r="R2073" t="s">
        <v>8350</v>
      </c>
      <c r="S2073" s="8">
        <f t="shared" si="130"/>
        <v>42600.278749999998</v>
      </c>
      <c r="T2073" s="8">
        <f t="shared" si="131"/>
        <v>42645.278749999998</v>
      </c>
    </row>
    <row r="2074" spans="1:20" ht="68"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8320</v>
      </c>
      <c r="R2074" t="s">
        <v>8350</v>
      </c>
      <c r="S2074" s="8">
        <f t="shared" si="130"/>
        <v>42467.581388888888</v>
      </c>
      <c r="T2074" s="8">
        <f t="shared" si="131"/>
        <v>42497.581388888888</v>
      </c>
    </row>
    <row r="2075" spans="1:20" ht="51"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7">
        <f t="shared" si="129"/>
        <v>324.69</v>
      </c>
      <c r="Q2075" t="s">
        <v>8320</v>
      </c>
      <c r="R2075" t="s">
        <v>8350</v>
      </c>
      <c r="S2075" s="8">
        <f t="shared" si="130"/>
        <v>42087.668032407411</v>
      </c>
      <c r="T2075" s="8">
        <f t="shared" si="131"/>
        <v>42132.668032407411</v>
      </c>
    </row>
    <row r="2076" spans="1:20" ht="34"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8320</v>
      </c>
      <c r="R2076" t="s">
        <v>8350</v>
      </c>
      <c r="S2076" s="8">
        <f t="shared" si="130"/>
        <v>42466.826180555552</v>
      </c>
      <c r="T2076" s="8">
        <f t="shared" si="131"/>
        <v>42496.826180555552</v>
      </c>
    </row>
    <row r="2077" spans="1:20" ht="51"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8320</v>
      </c>
      <c r="R2077" t="s">
        <v>8350</v>
      </c>
      <c r="S2077" s="8">
        <f t="shared" si="130"/>
        <v>41450.681574074071</v>
      </c>
      <c r="T2077" s="8">
        <f t="shared" si="131"/>
        <v>41480.681574074071</v>
      </c>
    </row>
    <row r="2078" spans="1:20" ht="34"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7">
        <f t="shared" si="129"/>
        <v>116.35303146309367</v>
      </c>
      <c r="Q2078" t="s">
        <v>8320</v>
      </c>
      <c r="R2078" t="s">
        <v>8350</v>
      </c>
      <c r="S2078" s="8">
        <f t="shared" si="130"/>
        <v>41803.880659722221</v>
      </c>
      <c r="T2078" s="8">
        <f t="shared" si="131"/>
        <v>41843.880659722221</v>
      </c>
    </row>
    <row r="2079" spans="1:20" ht="51"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8320</v>
      </c>
      <c r="R2079" t="s">
        <v>8350</v>
      </c>
      <c r="S2079" s="8">
        <f t="shared" si="130"/>
        <v>42103.042546296296</v>
      </c>
      <c r="T2079" s="8">
        <f t="shared" si="131"/>
        <v>42160.875</v>
      </c>
    </row>
    <row r="2080" spans="1:20" ht="51"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7">
        <f t="shared" si="129"/>
        <v>546.6875</v>
      </c>
      <c r="Q2080" t="s">
        <v>8320</v>
      </c>
      <c r="R2080" t="s">
        <v>8350</v>
      </c>
      <c r="S2080" s="8">
        <f t="shared" si="130"/>
        <v>42692.771493055552</v>
      </c>
      <c r="T2080" s="8">
        <f t="shared" si="131"/>
        <v>42722.771493055552</v>
      </c>
    </row>
    <row r="2081" spans="1:20" ht="68"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7">
        <f t="shared" si="129"/>
        <v>47.474464579901152</v>
      </c>
      <c r="Q2081" t="s">
        <v>8320</v>
      </c>
      <c r="R2081" t="s">
        <v>8350</v>
      </c>
      <c r="S2081" s="8">
        <f t="shared" si="130"/>
        <v>42150.71056712963</v>
      </c>
      <c r="T2081" s="8">
        <f t="shared" si="131"/>
        <v>42180.791666666672</v>
      </c>
    </row>
    <row r="2082" spans="1:20" ht="51"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7">
        <f t="shared" si="129"/>
        <v>101.56</v>
      </c>
      <c r="Q2082" t="s">
        <v>8320</v>
      </c>
      <c r="R2082" t="s">
        <v>8350</v>
      </c>
      <c r="S2082" s="8">
        <f t="shared" si="130"/>
        <v>42289.957175925927</v>
      </c>
      <c r="T2082" s="8">
        <f t="shared" si="131"/>
        <v>42319.998842592591</v>
      </c>
    </row>
    <row r="2083" spans="1:20" ht="51"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8326</v>
      </c>
      <c r="R2083" t="s">
        <v>8330</v>
      </c>
      <c r="S2083" s="8">
        <f t="shared" si="130"/>
        <v>41004.156886574077</v>
      </c>
      <c r="T2083" s="8">
        <f t="shared" si="131"/>
        <v>41045.207638888889</v>
      </c>
    </row>
    <row r="2084" spans="1:20" ht="68"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8326</v>
      </c>
      <c r="R2084" t="s">
        <v>8330</v>
      </c>
      <c r="S2084" s="8">
        <f t="shared" si="130"/>
        <v>40811.120324074072</v>
      </c>
      <c r="T2084" s="8">
        <f t="shared" si="131"/>
        <v>40871.161990740737</v>
      </c>
    </row>
    <row r="2085" spans="1:20" ht="51"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8326</v>
      </c>
      <c r="R2085" t="s">
        <v>8330</v>
      </c>
      <c r="S2085" s="8">
        <f t="shared" si="130"/>
        <v>41034.72216435185</v>
      </c>
      <c r="T2085" s="8">
        <f t="shared" si="131"/>
        <v>41064.72216435185</v>
      </c>
    </row>
    <row r="2086" spans="1:20" ht="51"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8326</v>
      </c>
      <c r="R2086" t="s">
        <v>8330</v>
      </c>
      <c r="S2086" s="8">
        <f t="shared" si="130"/>
        <v>41731.833124999997</v>
      </c>
      <c r="T2086" s="8">
        <f t="shared" si="131"/>
        <v>41763.290972222225</v>
      </c>
    </row>
    <row r="2087" spans="1:20" ht="68"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7">
        <f t="shared" si="129"/>
        <v>89.301204819277103</v>
      </c>
      <c r="Q2087" t="s">
        <v>8326</v>
      </c>
      <c r="R2087" t="s">
        <v>8330</v>
      </c>
      <c r="S2087" s="8">
        <f t="shared" si="130"/>
        <v>41075.835497685184</v>
      </c>
      <c r="T2087" s="8">
        <f t="shared" si="131"/>
        <v>41105.835497685184</v>
      </c>
    </row>
    <row r="2088" spans="1:20" ht="51"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8326</v>
      </c>
      <c r="R2088" t="s">
        <v>8330</v>
      </c>
      <c r="S2088" s="8">
        <f t="shared" si="130"/>
        <v>40860.67050925926</v>
      </c>
      <c r="T2088" s="8">
        <f t="shared" si="131"/>
        <v>40891.207638888889</v>
      </c>
    </row>
    <row r="2089" spans="1:20" ht="68"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7">
        <f t="shared" si="129"/>
        <v>62.12</v>
      </c>
      <c r="Q2089" t="s">
        <v>8326</v>
      </c>
      <c r="R2089" t="s">
        <v>8330</v>
      </c>
      <c r="S2089" s="8">
        <f t="shared" si="130"/>
        <v>40764.204375000001</v>
      </c>
      <c r="T2089" s="8">
        <f t="shared" si="131"/>
        <v>40794.204375000001</v>
      </c>
    </row>
    <row r="2090" spans="1:20" ht="51"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7">
        <f t="shared" si="129"/>
        <v>46.204266666666669</v>
      </c>
      <c r="Q2090" t="s">
        <v>8326</v>
      </c>
      <c r="R2090" t="s">
        <v>8330</v>
      </c>
      <c r="S2090" s="8">
        <f t="shared" si="130"/>
        <v>40395.714722222219</v>
      </c>
      <c r="T2090" s="8">
        <f t="shared" si="131"/>
        <v>40432.165972222225</v>
      </c>
    </row>
    <row r="2091" spans="1:20" ht="34"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7">
        <f t="shared" si="129"/>
        <v>48.54854838709678</v>
      </c>
      <c r="Q2091" t="s">
        <v>8326</v>
      </c>
      <c r="R2091" t="s">
        <v>8330</v>
      </c>
      <c r="S2091" s="8">
        <f t="shared" si="130"/>
        <v>41453.076319444444</v>
      </c>
      <c r="T2091" s="8">
        <f t="shared" si="131"/>
        <v>41488.076319444444</v>
      </c>
    </row>
    <row r="2092" spans="1:20" ht="51"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7">
        <f t="shared" si="129"/>
        <v>57.520187499999999</v>
      </c>
      <c r="Q2092" t="s">
        <v>8326</v>
      </c>
      <c r="R2092" t="s">
        <v>8330</v>
      </c>
      <c r="S2092" s="8">
        <f t="shared" si="130"/>
        <v>41299.381423611114</v>
      </c>
      <c r="T2092" s="8">
        <f t="shared" si="131"/>
        <v>41329.381423611114</v>
      </c>
    </row>
    <row r="2093" spans="1:20" ht="68"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8326</v>
      </c>
      <c r="R2093" t="s">
        <v>8330</v>
      </c>
      <c r="S2093" s="8">
        <f t="shared" si="130"/>
        <v>40555.322662037033</v>
      </c>
      <c r="T2093" s="8">
        <f t="shared" si="131"/>
        <v>40603.833333333336</v>
      </c>
    </row>
    <row r="2094" spans="1:20" ht="51"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8326</v>
      </c>
      <c r="R2094" t="s">
        <v>8330</v>
      </c>
      <c r="S2094" s="8">
        <f t="shared" si="130"/>
        <v>40763.707546296297</v>
      </c>
      <c r="T2094" s="8">
        <f t="shared" si="131"/>
        <v>40823.707546296297</v>
      </c>
    </row>
    <row r="2095" spans="1:20" ht="51"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7">
        <f t="shared" si="129"/>
        <v>66.826086956521735</v>
      </c>
      <c r="Q2095" t="s">
        <v>8326</v>
      </c>
      <c r="R2095" t="s">
        <v>8330</v>
      </c>
      <c r="S2095" s="8">
        <f t="shared" si="130"/>
        <v>41205.854537037041</v>
      </c>
      <c r="T2095" s="8">
        <f t="shared" si="131"/>
        <v>41265.896203703705</v>
      </c>
    </row>
    <row r="2096" spans="1:20" ht="68"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7">
        <f t="shared" si="129"/>
        <v>58.597222222222221</v>
      </c>
      <c r="Q2096" t="s">
        <v>8326</v>
      </c>
      <c r="R2096" t="s">
        <v>8330</v>
      </c>
      <c r="S2096" s="8">
        <f t="shared" si="130"/>
        <v>40939.02002314815</v>
      </c>
      <c r="T2096" s="8">
        <f t="shared" si="131"/>
        <v>40973.125</v>
      </c>
    </row>
    <row r="2097" spans="1:20" ht="51"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7">
        <f t="shared" si="129"/>
        <v>113.63636363636364</v>
      </c>
      <c r="Q2097" t="s">
        <v>8326</v>
      </c>
      <c r="R2097" t="s">
        <v>8330</v>
      </c>
      <c r="S2097" s="8">
        <f t="shared" si="130"/>
        <v>40758.733483796292</v>
      </c>
      <c r="T2097" s="8">
        <f t="shared" si="131"/>
        <v>40818.733483796292</v>
      </c>
    </row>
    <row r="2098" spans="1:20" ht="51"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8326</v>
      </c>
      <c r="R2098" t="s">
        <v>8330</v>
      </c>
      <c r="S2098" s="8">
        <f t="shared" si="130"/>
        <v>41192.758506944447</v>
      </c>
      <c r="T2098" s="8">
        <f t="shared" si="131"/>
        <v>41208.165972222225</v>
      </c>
    </row>
    <row r="2099" spans="1:20" ht="51"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7">
        <f t="shared" si="129"/>
        <v>78.94736842105263</v>
      </c>
      <c r="Q2099" t="s">
        <v>8326</v>
      </c>
      <c r="R2099" t="s">
        <v>8330</v>
      </c>
      <c r="S2099" s="8">
        <f t="shared" si="130"/>
        <v>40818.58489583333</v>
      </c>
      <c r="T2099" s="8">
        <f t="shared" si="131"/>
        <v>40878.626562500001</v>
      </c>
    </row>
    <row r="2100" spans="1:20" ht="51"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8326</v>
      </c>
      <c r="R2100" t="s">
        <v>8330</v>
      </c>
      <c r="S2100" s="8">
        <f t="shared" si="130"/>
        <v>40946.11383101852</v>
      </c>
      <c r="T2100" s="8">
        <f t="shared" si="131"/>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7">
        <f t="shared" si="129"/>
        <v>63.031746031746032</v>
      </c>
      <c r="Q2101" t="s">
        <v>8326</v>
      </c>
      <c r="R2101" t="s">
        <v>8330</v>
      </c>
      <c r="S2101" s="8">
        <f t="shared" si="130"/>
        <v>42173.746342592596</v>
      </c>
      <c r="T2101" s="8">
        <f t="shared" si="131"/>
        <v>42187.152777777781</v>
      </c>
    </row>
    <row r="2102" spans="1:20" ht="68"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7">
        <f t="shared" si="129"/>
        <v>30.37037037037037</v>
      </c>
      <c r="Q2102" t="s">
        <v>8326</v>
      </c>
      <c r="R2102" t="s">
        <v>8330</v>
      </c>
      <c r="S2102" s="8">
        <f t="shared" si="130"/>
        <v>41074.834965277776</v>
      </c>
      <c r="T2102" s="8">
        <f t="shared" si="131"/>
        <v>41090.165972222225</v>
      </c>
    </row>
    <row r="2103" spans="1:20" ht="51"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7">
        <f t="shared" si="129"/>
        <v>51.477272727272727</v>
      </c>
      <c r="Q2103" t="s">
        <v>8326</v>
      </c>
      <c r="R2103" t="s">
        <v>8330</v>
      </c>
      <c r="S2103" s="8">
        <f t="shared" si="130"/>
        <v>40892.149467592593</v>
      </c>
      <c r="T2103" s="8">
        <f t="shared" si="131"/>
        <v>40952.149467592593</v>
      </c>
    </row>
    <row r="2104" spans="1:20" ht="51"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8326</v>
      </c>
      <c r="R2104" t="s">
        <v>8330</v>
      </c>
      <c r="S2104" s="8">
        <f t="shared" si="130"/>
        <v>40638.868611111109</v>
      </c>
      <c r="T2104" s="8">
        <f t="shared" si="131"/>
        <v>40668.868611111109</v>
      </c>
    </row>
    <row r="2105" spans="1:20" ht="34"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8326</v>
      </c>
      <c r="R2105" t="s">
        <v>8330</v>
      </c>
      <c r="S2105" s="8">
        <f t="shared" si="130"/>
        <v>41192.754942129628</v>
      </c>
      <c r="T2105" s="8">
        <f t="shared" si="131"/>
        <v>41222.7966087963</v>
      </c>
    </row>
    <row r="2106" spans="1:20" ht="51"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7">
        <f t="shared" si="129"/>
        <v>28</v>
      </c>
      <c r="Q2106" t="s">
        <v>8326</v>
      </c>
      <c r="R2106" t="s">
        <v>8330</v>
      </c>
      <c r="S2106" s="8">
        <f t="shared" si="130"/>
        <v>41394.074467592596</v>
      </c>
      <c r="T2106" s="8">
        <f t="shared" si="131"/>
        <v>41425</v>
      </c>
    </row>
    <row r="2107" spans="1:20" ht="51"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8326</v>
      </c>
      <c r="R2107" t="s">
        <v>8330</v>
      </c>
      <c r="S2107" s="8">
        <f t="shared" si="130"/>
        <v>41951.788807870369</v>
      </c>
      <c r="T2107" s="8">
        <f t="shared" si="131"/>
        <v>41964.166666666672</v>
      </c>
    </row>
    <row r="2108" spans="1:20" ht="51"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7">
        <f t="shared" si="129"/>
        <v>53.522727272727273</v>
      </c>
      <c r="Q2108" t="s">
        <v>8326</v>
      </c>
      <c r="R2108" t="s">
        <v>8330</v>
      </c>
      <c r="S2108" s="8">
        <f t="shared" si="130"/>
        <v>41270.21497685185</v>
      </c>
      <c r="T2108" s="8">
        <f t="shared" si="131"/>
        <v>41300.21497685185</v>
      </c>
    </row>
    <row r="2109" spans="1:20" ht="51"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8326</v>
      </c>
      <c r="R2109" t="s">
        <v>8330</v>
      </c>
      <c r="S2109" s="8">
        <f t="shared" si="130"/>
        <v>41934.71056712963</v>
      </c>
      <c r="T2109" s="8">
        <f t="shared" si="131"/>
        <v>41955.752233796295</v>
      </c>
    </row>
    <row r="2110" spans="1:20" ht="68"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8326</v>
      </c>
      <c r="R2110" t="s">
        <v>8330</v>
      </c>
      <c r="S2110" s="8">
        <f t="shared" si="130"/>
        <v>41135.175694444442</v>
      </c>
      <c r="T2110" s="8">
        <f t="shared" si="131"/>
        <v>41162.163194444445</v>
      </c>
    </row>
    <row r="2111" spans="1:20" ht="51"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7">
        <f t="shared" si="129"/>
        <v>106.52500000000001</v>
      </c>
      <c r="Q2111" t="s">
        <v>8326</v>
      </c>
      <c r="R2111" t="s">
        <v>8330</v>
      </c>
      <c r="S2111" s="8">
        <f t="shared" si="130"/>
        <v>42160.708530092597</v>
      </c>
      <c r="T2111" s="8">
        <f t="shared" si="131"/>
        <v>42190.708530092597</v>
      </c>
    </row>
    <row r="2112" spans="1:20" ht="34"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8326</v>
      </c>
      <c r="R2112" t="s">
        <v>8330</v>
      </c>
      <c r="S2112" s="8">
        <f t="shared" si="130"/>
        <v>41759.670937499999</v>
      </c>
      <c r="T2112" s="8">
        <f t="shared" si="131"/>
        <v>41787.207638888889</v>
      </c>
    </row>
    <row r="2113" spans="1:20" ht="51"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7">
        <f t="shared" si="129"/>
        <v>54.615384615384613</v>
      </c>
      <c r="Q2113" t="s">
        <v>8326</v>
      </c>
      <c r="R2113" t="s">
        <v>8330</v>
      </c>
      <c r="S2113" s="8">
        <f t="shared" si="130"/>
        <v>40703.197048611109</v>
      </c>
      <c r="T2113" s="8">
        <f t="shared" si="131"/>
        <v>40770.041666666664</v>
      </c>
    </row>
    <row r="2114" spans="1:20" ht="51"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7">
        <f t="shared" si="129"/>
        <v>27.272727272727273</v>
      </c>
      <c r="Q2114" t="s">
        <v>8326</v>
      </c>
      <c r="R2114" t="s">
        <v>8330</v>
      </c>
      <c r="S2114" s="8">
        <f t="shared" si="130"/>
        <v>41365.928159722222</v>
      </c>
      <c r="T2114" s="8">
        <f t="shared" si="131"/>
        <v>41379.928159722222</v>
      </c>
    </row>
    <row r="2115" spans="1:20" ht="34"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7">
        <f t="shared" ref="P2115:P2178" si="133">E2115/L2115</f>
        <v>68.598130841121488</v>
      </c>
      <c r="Q2115" t="s">
        <v>8326</v>
      </c>
      <c r="R2115" t="s">
        <v>8330</v>
      </c>
      <c r="S2115" s="8">
        <f t="shared" ref="S2115:S2178" si="134">(((J2115/60)/60)/24)+DATE(1970,1,1)</f>
        <v>41870.86546296296</v>
      </c>
      <c r="T2115" s="8">
        <f t="shared" ref="T2115:T2178" si="135">(((I2115/60)/60)/24)+DATE(1970,1,1)</f>
        <v>41905.86546296296</v>
      </c>
    </row>
    <row r="2116" spans="1:20" ht="51"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8326</v>
      </c>
      <c r="R2116" t="s">
        <v>8330</v>
      </c>
      <c r="S2116" s="8">
        <f t="shared" si="134"/>
        <v>40458.815625000003</v>
      </c>
      <c r="T2116" s="8">
        <f t="shared" si="135"/>
        <v>40521.207638888889</v>
      </c>
    </row>
    <row r="2117" spans="1:20" ht="51"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7">
        <f t="shared" si="133"/>
        <v>94.027777777777771</v>
      </c>
      <c r="Q2117" t="s">
        <v>8326</v>
      </c>
      <c r="R2117" t="s">
        <v>8330</v>
      </c>
      <c r="S2117" s="8">
        <f t="shared" si="134"/>
        <v>40564.081030092595</v>
      </c>
      <c r="T2117" s="8">
        <f t="shared" si="135"/>
        <v>40594.081030092595</v>
      </c>
    </row>
    <row r="2118" spans="1:20" ht="51"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7">
        <f t="shared" si="133"/>
        <v>526.45652173913038</v>
      </c>
      <c r="Q2118" t="s">
        <v>8326</v>
      </c>
      <c r="R2118" t="s">
        <v>8330</v>
      </c>
      <c r="S2118" s="8">
        <f t="shared" si="134"/>
        <v>41136.777812500004</v>
      </c>
      <c r="T2118" s="8">
        <f t="shared" si="135"/>
        <v>41184.777812500004</v>
      </c>
    </row>
    <row r="2119" spans="1:20" ht="68"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8326</v>
      </c>
      <c r="R2119" t="s">
        <v>8330</v>
      </c>
      <c r="S2119" s="8">
        <f t="shared" si="134"/>
        <v>42290.059594907405</v>
      </c>
      <c r="T2119" s="8">
        <f t="shared" si="135"/>
        <v>42304.207638888889</v>
      </c>
    </row>
    <row r="2120" spans="1:20" ht="34"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8326</v>
      </c>
      <c r="R2120" t="s">
        <v>8330</v>
      </c>
      <c r="S2120" s="8">
        <f t="shared" si="134"/>
        <v>40718.839537037034</v>
      </c>
      <c r="T2120" s="8">
        <f t="shared" si="135"/>
        <v>40748.839537037034</v>
      </c>
    </row>
    <row r="2121" spans="1:20" ht="51"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7">
        <f t="shared" si="133"/>
        <v>91.590909090909093</v>
      </c>
      <c r="Q2121" t="s">
        <v>8326</v>
      </c>
      <c r="R2121" t="s">
        <v>8330</v>
      </c>
      <c r="S2121" s="8">
        <f t="shared" si="134"/>
        <v>41107.130150462966</v>
      </c>
      <c r="T2121" s="8">
        <f t="shared" si="135"/>
        <v>41137.130150462966</v>
      </c>
    </row>
    <row r="2122" spans="1:20" ht="51"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8326</v>
      </c>
      <c r="R2122" t="s">
        <v>8330</v>
      </c>
      <c r="S2122" s="8">
        <f t="shared" si="134"/>
        <v>41591.964537037034</v>
      </c>
      <c r="T2122" s="8">
        <f t="shared" si="135"/>
        <v>41640.964537037034</v>
      </c>
    </row>
    <row r="2123" spans="1:20" ht="51"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7">
        <f t="shared" si="133"/>
        <v>28.4</v>
      </c>
      <c r="Q2123" t="s">
        <v>8334</v>
      </c>
      <c r="R2123" t="s">
        <v>8335</v>
      </c>
      <c r="S2123" s="8">
        <f t="shared" si="134"/>
        <v>42716.7424537037</v>
      </c>
      <c r="T2123" s="8">
        <f t="shared" si="135"/>
        <v>42746.7424537037</v>
      </c>
    </row>
    <row r="2124" spans="1:20" ht="51"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7">
        <f t="shared" si="133"/>
        <v>103.33333333333333</v>
      </c>
      <c r="Q2124" t="s">
        <v>8334</v>
      </c>
      <c r="R2124" t="s">
        <v>8335</v>
      </c>
      <c r="S2124" s="8">
        <f t="shared" si="134"/>
        <v>42712.300567129627</v>
      </c>
      <c r="T2124" s="8">
        <f t="shared" si="135"/>
        <v>42742.300567129627</v>
      </c>
    </row>
    <row r="2125" spans="1:20" ht="68"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7">
        <f t="shared" si="133"/>
        <v>10</v>
      </c>
      <c r="Q2125" t="s">
        <v>8334</v>
      </c>
      <c r="R2125" t="s">
        <v>8335</v>
      </c>
      <c r="S2125" s="8">
        <f t="shared" si="134"/>
        <v>40198.424849537041</v>
      </c>
      <c r="T2125" s="8">
        <f t="shared" si="135"/>
        <v>40252.290972222225</v>
      </c>
    </row>
    <row r="2126" spans="1:20" ht="68"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7">
        <f t="shared" si="133"/>
        <v>23</v>
      </c>
      <c r="Q2126" t="s">
        <v>8334</v>
      </c>
      <c r="R2126" t="s">
        <v>8335</v>
      </c>
      <c r="S2126" s="8">
        <f t="shared" si="134"/>
        <v>40464.028182870366</v>
      </c>
      <c r="T2126" s="8">
        <f t="shared" si="135"/>
        <v>40512.208333333336</v>
      </c>
    </row>
    <row r="2127" spans="1:20" ht="51"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7">
        <f t="shared" si="133"/>
        <v>31.555555555555557</v>
      </c>
      <c r="Q2127" t="s">
        <v>8334</v>
      </c>
      <c r="R2127" t="s">
        <v>8335</v>
      </c>
      <c r="S2127" s="8">
        <f t="shared" si="134"/>
        <v>42191.023530092592</v>
      </c>
      <c r="T2127" s="8">
        <f t="shared" si="135"/>
        <v>42221.023530092592</v>
      </c>
    </row>
    <row r="2128" spans="1:20" ht="51"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7">
        <f t="shared" si="133"/>
        <v>5</v>
      </c>
      <c r="Q2128" t="s">
        <v>8334</v>
      </c>
      <c r="R2128" t="s">
        <v>8335</v>
      </c>
      <c r="S2128" s="8">
        <f t="shared" si="134"/>
        <v>41951.973229166666</v>
      </c>
      <c r="T2128" s="8">
        <f t="shared" si="135"/>
        <v>41981.973229166666</v>
      </c>
    </row>
    <row r="2129" spans="1:20" ht="34"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7">
        <f t="shared" si="133"/>
        <v>34.220338983050844</v>
      </c>
      <c r="Q2129" t="s">
        <v>8334</v>
      </c>
      <c r="R2129" t="s">
        <v>8335</v>
      </c>
      <c r="S2129" s="8">
        <f t="shared" si="134"/>
        <v>42045.50535879629</v>
      </c>
      <c r="T2129" s="8">
        <f t="shared" si="135"/>
        <v>42075.463692129633</v>
      </c>
    </row>
    <row r="2130" spans="1:20" ht="51"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7">
        <f t="shared" si="133"/>
        <v>25</v>
      </c>
      <c r="Q2130" t="s">
        <v>8334</v>
      </c>
      <c r="R2130" t="s">
        <v>8335</v>
      </c>
      <c r="S2130" s="8">
        <f t="shared" si="134"/>
        <v>41843.772789351853</v>
      </c>
      <c r="T2130" s="8">
        <f t="shared" si="135"/>
        <v>41903.772789351853</v>
      </c>
    </row>
    <row r="2131" spans="1:20" ht="51"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7">
        <f t="shared" si="133"/>
        <v>19.666666666666668</v>
      </c>
      <c r="Q2131" t="s">
        <v>8334</v>
      </c>
      <c r="R2131" t="s">
        <v>8335</v>
      </c>
      <c r="S2131" s="8">
        <f t="shared" si="134"/>
        <v>42409.024305555555</v>
      </c>
      <c r="T2131" s="8">
        <f t="shared" si="135"/>
        <v>42439.024305555555</v>
      </c>
    </row>
    <row r="2132" spans="1:20" ht="34"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7">
        <f t="shared" si="133"/>
        <v>21.25</v>
      </c>
      <c r="Q2132" t="s">
        <v>8334</v>
      </c>
      <c r="R2132" t="s">
        <v>8335</v>
      </c>
      <c r="S2132" s="8">
        <f t="shared" si="134"/>
        <v>41832.086377314816</v>
      </c>
      <c r="T2132" s="8">
        <f t="shared" si="135"/>
        <v>41867.086377314816</v>
      </c>
    </row>
    <row r="2133" spans="1:20" ht="51"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7">
        <f t="shared" si="133"/>
        <v>8.3333333333333339</v>
      </c>
      <c r="Q2133" t="s">
        <v>8334</v>
      </c>
      <c r="R2133" t="s">
        <v>8335</v>
      </c>
      <c r="S2133" s="8">
        <f t="shared" si="134"/>
        <v>42167.207071759258</v>
      </c>
      <c r="T2133" s="8">
        <f t="shared" si="135"/>
        <v>42197.207071759258</v>
      </c>
    </row>
    <row r="2134" spans="1:20" ht="51"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7">
        <f t="shared" si="133"/>
        <v>21.34333333333333</v>
      </c>
      <c r="Q2134" t="s">
        <v>8334</v>
      </c>
      <c r="R2134" t="s">
        <v>8335</v>
      </c>
      <c r="S2134" s="8">
        <f t="shared" si="134"/>
        <v>41643.487175925926</v>
      </c>
      <c r="T2134" s="8">
        <f t="shared" si="135"/>
        <v>41673.487175925926</v>
      </c>
    </row>
    <row r="2135" spans="1:20" ht="51"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7">
        <f t="shared" si="133"/>
        <v>5.333333333333333</v>
      </c>
      <c r="Q2135" t="s">
        <v>8334</v>
      </c>
      <c r="R2135" t="s">
        <v>8335</v>
      </c>
      <c r="S2135" s="8">
        <f t="shared" si="134"/>
        <v>40619.097210648149</v>
      </c>
      <c r="T2135" s="8">
        <f t="shared" si="135"/>
        <v>40657.290972222225</v>
      </c>
    </row>
    <row r="2136" spans="1:20" ht="51"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7">
        <f t="shared" si="133"/>
        <v>34.666666666666664</v>
      </c>
      <c r="Q2136" t="s">
        <v>8334</v>
      </c>
      <c r="R2136" t="s">
        <v>8335</v>
      </c>
      <c r="S2136" s="8">
        <f t="shared" si="134"/>
        <v>41361.886469907404</v>
      </c>
      <c r="T2136" s="8">
        <f t="shared" si="135"/>
        <v>41391.886469907404</v>
      </c>
    </row>
    <row r="2137" spans="1:20" ht="51"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7">
        <f t="shared" si="133"/>
        <v>21.727272727272727</v>
      </c>
      <c r="Q2137" t="s">
        <v>8334</v>
      </c>
      <c r="R2137" t="s">
        <v>8335</v>
      </c>
      <c r="S2137" s="8">
        <f t="shared" si="134"/>
        <v>41156.963344907403</v>
      </c>
      <c r="T2137" s="8">
        <f t="shared" si="135"/>
        <v>41186.963344907403</v>
      </c>
    </row>
    <row r="2138" spans="1:20" ht="51"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7">
        <f t="shared" si="133"/>
        <v>11.922499999999999</v>
      </c>
      <c r="Q2138" t="s">
        <v>8334</v>
      </c>
      <c r="R2138" t="s">
        <v>8335</v>
      </c>
      <c r="S2138" s="8">
        <f t="shared" si="134"/>
        <v>41536.509097222224</v>
      </c>
      <c r="T2138" s="8">
        <f t="shared" si="135"/>
        <v>41566.509097222224</v>
      </c>
    </row>
    <row r="2139" spans="1:20" ht="51"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7">
        <f t="shared" si="133"/>
        <v>26.59737827715356</v>
      </c>
      <c r="Q2139" t="s">
        <v>8334</v>
      </c>
      <c r="R2139" t="s">
        <v>8335</v>
      </c>
      <c r="S2139" s="8">
        <f t="shared" si="134"/>
        <v>41948.771168981482</v>
      </c>
      <c r="T2139" s="8">
        <f t="shared" si="135"/>
        <v>41978.771168981482</v>
      </c>
    </row>
    <row r="2140" spans="1:20" ht="34"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7">
        <f t="shared" si="133"/>
        <v>10.666666666666666</v>
      </c>
      <c r="Q2140" t="s">
        <v>8334</v>
      </c>
      <c r="R2140" t="s">
        <v>8335</v>
      </c>
      <c r="S2140" s="8">
        <f t="shared" si="134"/>
        <v>41557.013182870374</v>
      </c>
      <c r="T2140" s="8">
        <f t="shared" si="135"/>
        <v>41587.054849537039</v>
      </c>
    </row>
    <row r="2141" spans="1:20" ht="68"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7">
        <f t="shared" si="133"/>
        <v>29.035714285714285</v>
      </c>
      <c r="Q2141" t="s">
        <v>8334</v>
      </c>
      <c r="R2141" t="s">
        <v>8335</v>
      </c>
      <c r="S2141" s="8">
        <f t="shared" si="134"/>
        <v>42647.750092592592</v>
      </c>
      <c r="T2141" s="8">
        <f t="shared" si="135"/>
        <v>42677.750092592592</v>
      </c>
    </row>
    <row r="2142" spans="1:20" ht="51"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7">
        <f t="shared" si="133"/>
        <v>50.909090909090907</v>
      </c>
      <c r="Q2142" t="s">
        <v>8334</v>
      </c>
      <c r="R2142" t="s">
        <v>8335</v>
      </c>
      <c r="S2142" s="8">
        <f t="shared" si="134"/>
        <v>41255.833611111113</v>
      </c>
      <c r="T2142" s="8">
        <f t="shared" si="135"/>
        <v>41285.833611111113</v>
      </c>
    </row>
    <row r="2143" spans="1:20" ht="68"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t="e">
        <f t="shared" si="133"/>
        <v>#DIV/0!</v>
      </c>
      <c r="Q2143" t="s">
        <v>8334</v>
      </c>
      <c r="R2143" t="s">
        <v>8335</v>
      </c>
      <c r="S2143" s="8">
        <f t="shared" si="134"/>
        <v>41927.235636574071</v>
      </c>
      <c r="T2143" s="8">
        <f t="shared" si="135"/>
        <v>41957.277303240742</v>
      </c>
    </row>
    <row r="2144" spans="1:20" ht="51"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7">
        <f t="shared" si="133"/>
        <v>50.083333333333336</v>
      </c>
      <c r="Q2144" t="s">
        <v>8334</v>
      </c>
      <c r="R2144" t="s">
        <v>8335</v>
      </c>
      <c r="S2144" s="8">
        <f t="shared" si="134"/>
        <v>42340.701504629629</v>
      </c>
      <c r="T2144" s="8">
        <f t="shared" si="135"/>
        <v>42368.701504629629</v>
      </c>
    </row>
    <row r="2145" spans="1:20" ht="51"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7">
        <f t="shared" si="133"/>
        <v>45</v>
      </c>
      <c r="Q2145" t="s">
        <v>8334</v>
      </c>
      <c r="R2145" t="s">
        <v>8335</v>
      </c>
      <c r="S2145" s="8">
        <f t="shared" si="134"/>
        <v>40332.886712962965</v>
      </c>
      <c r="T2145" s="8">
        <f t="shared" si="135"/>
        <v>40380.791666666664</v>
      </c>
    </row>
    <row r="2146" spans="1:20" ht="51"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7">
        <f t="shared" si="133"/>
        <v>25.291666666666668</v>
      </c>
      <c r="Q2146" t="s">
        <v>8334</v>
      </c>
      <c r="R2146" t="s">
        <v>8335</v>
      </c>
      <c r="S2146" s="8">
        <f t="shared" si="134"/>
        <v>41499.546759259261</v>
      </c>
      <c r="T2146" s="8">
        <f t="shared" si="135"/>
        <v>41531.546759259261</v>
      </c>
    </row>
    <row r="2147" spans="1:20" ht="51"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7">
        <f t="shared" si="133"/>
        <v>51.292134831460672</v>
      </c>
      <c r="Q2147" t="s">
        <v>8334</v>
      </c>
      <c r="R2147" t="s">
        <v>8335</v>
      </c>
      <c r="S2147" s="8">
        <f t="shared" si="134"/>
        <v>41575.237430555557</v>
      </c>
      <c r="T2147" s="8">
        <f t="shared" si="135"/>
        <v>41605.279097222221</v>
      </c>
    </row>
    <row r="2148" spans="1:20" ht="68"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7">
        <f t="shared" si="133"/>
        <v>1</v>
      </c>
      <c r="Q2148" t="s">
        <v>8334</v>
      </c>
      <c r="R2148" t="s">
        <v>8335</v>
      </c>
      <c r="S2148" s="8">
        <f t="shared" si="134"/>
        <v>42397.679513888885</v>
      </c>
      <c r="T2148" s="8">
        <f t="shared" si="135"/>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7">
        <f t="shared" si="133"/>
        <v>49.381818181818183</v>
      </c>
      <c r="Q2149" t="s">
        <v>8334</v>
      </c>
      <c r="R2149" t="s">
        <v>8335</v>
      </c>
      <c r="S2149" s="8">
        <f t="shared" si="134"/>
        <v>41927.295694444445</v>
      </c>
      <c r="T2149" s="8">
        <f t="shared" si="135"/>
        <v>41959.337361111116</v>
      </c>
    </row>
    <row r="2150" spans="1:20" ht="51"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7">
        <f t="shared" si="133"/>
        <v>1</v>
      </c>
      <c r="Q2150" t="s">
        <v>8334</v>
      </c>
      <c r="R2150" t="s">
        <v>8335</v>
      </c>
      <c r="S2150" s="8">
        <f t="shared" si="134"/>
        <v>42066.733587962968</v>
      </c>
      <c r="T2150" s="8">
        <f t="shared" si="135"/>
        <v>42096.691921296297</v>
      </c>
    </row>
    <row r="2151" spans="1:20" ht="68"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t="e">
        <f t="shared" si="133"/>
        <v>#DIV/0!</v>
      </c>
      <c r="Q2151" t="s">
        <v>8334</v>
      </c>
      <c r="R2151" t="s">
        <v>8335</v>
      </c>
      <c r="S2151" s="8">
        <f t="shared" si="134"/>
        <v>40355.024953703702</v>
      </c>
      <c r="T2151" s="8">
        <f t="shared" si="135"/>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7">
        <f t="shared" si="133"/>
        <v>101.25</v>
      </c>
      <c r="Q2152" t="s">
        <v>8334</v>
      </c>
      <c r="R2152" t="s">
        <v>8335</v>
      </c>
      <c r="S2152" s="8">
        <f t="shared" si="134"/>
        <v>42534.284710648149</v>
      </c>
      <c r="T2152" s="8">
        <f t="shared" si="135"/>
        <v>42564.284710648149</v>
      </c>
    </row>
    <row r="2153" spans="1:20" ht="51"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7">
        <f t="shared" si="133"/>
        <v>19.666666666666668</v>
      </c>
      <c r="Q2153" t="s">
        <v>8334</v>
      </c>
      <c r="R2153" t="s">
        <v>8335</v>
      </c>
      <c r="S2153" s="8">
        <f t="shared" si="134"/>
        <v>42520.847384259265</v>
      </c>
      <c r="T2153" s="8">
        <f t="shared" si="135"/>
        <v>42550.847384259265</v>
      </c>
    </row>
    <row r="2154" spans="1:20" ht="51"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7">
        <f t="shared" si="133"/>
        <v>12.5</v>
      </c>
      <c r="Q2154" t="s">
        <v>8334</v>
      </c>
      <c r="R2154" t="s">
        <v>8335</v>
      </c>
      <c r="S2154" s="8">
        <f t="shared" si="134"/>
        <v>41683.832280092596</v>
      </c>
      <c r="T2154" s="8">
        <f t="shared" si="135"/>
        <v>41713.790613425925</v>
      </c>
    </row>
    <row r="2155" spans="1:20" ht="51"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7">
        <f t="shared" si="133"/>
        <v>8.5</v>
      </c>
      <c r="Q2155" t="s">
        <v>8334</v>
      </c>
      <c r="R2155" t="s">
        <v>8335</v>
      </c>
      <c r="S2155" s="8">
        <f t="shared" si="134"/>
        <v>41974.911087962959</v>
      </c>
      <c r="T2155" s="8">
        <f t="shared" si="135"/>
        <v>42014.332638888889</v>
      </c>
    </row>
    <row r="2156" spans="1:20" ht="34"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7">
        <f t="shared" si="133"/>
        <v>1</v>
      </c>
      <c r="Q2156" t="s">
        <v>8334</v>
      </c>
      <c r="R2156" t="s">
        <v>8335</v>
      </c>
      <c r="S2156" s="8">
        <f t="shared" si="134"/>
        <v>41647.632256944446</v>
      </c>
      <c r="T2156" s="8">
        <f t="shared" si="135"/>
        <v>41667.632256944446</v>
      </c>
    </row>
    <row r="2157" spans="1:20" ht="51"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7">
        <f t="shared" si="133"/>
        <v>23</v>
      </c>
      <c r="Q2157" t="s">
        <v>8334</v>
      </c>
      <c r="R2157" t="s">
        <v>8335</v>
      </c>
      <c r="S2157" s="8">
        <f t="shared" si="134"/>
        <v>42430.747511574074</v>
      </c>
      <c r="T2157" s="8">
        <f t="shared" si="135"/>
        <v>42460.70584490741</v>
      </c>
    </row>
    <row r="2158" spans="1:20" ht="51"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7">
        <f t="shared" si="133"/>
        <v>17.987951807228917</v>
      </c>
      <c r="Q2158" t="s">
        <v>8334</v>
      </c>
      <c r="R2158" t="s">
        <v>8335</v>
      </c>
      <c r="S2158" s="8">
        <f t="shared" si="134"/>
        <v>41488.85423611111</v>
      </c>
      <c r="T2158" s="8">
        <f t="shared" si="135"/>
        <v>41533.85423611111</v>
      </c>
    </row>
    <row r="2159" spans="1:20" ht="34"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7">
        <f t="shared" si="133"/>
        <v>370.94736842105266</v>
      </c>
      <c r="Q2159" t="s">
        <v>8334</v>
      </c>
      <c r="R2159" t="s">
        <v>8335</v>
      </c>
      <c r="S2159" s="8">
        <f t="shared" si="134"/>
        <v>42694.98128472222</v>
      </c>
      <c r="T2159" s="8">
        <f t="shared" si="135"/>
        <v>42727.332638888889</v>
      </c>
    </row>
    <row r="2160" spans="1:20" ht="51"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7">
        <f t="shared" si="133"/>
        <v>63.569485530546629</v>
      </c>
      <c r="Q2160" t="s">
        <v>8334</v>
      </c>
      <c r="R2160" t="s">
        <v>8335</v>
      </c>
      <c r="S2160" s="8">
        <f t="shared" si="134"/>
        <v>41264.853865740741</v>
      </c>
      <c r="T2160" s="8">
        <f t="shared" si="135"/>
        <v>41309.853865740741</v>
      </c>
    </row>
    <row r="2161" spans="1:20" ht="68"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7">
        <f t="shared" si="133"/>
        <v>13</v>
      </c>
      <c r="Q2161" t="s">
        <v>8334</v>
      </c>
      <c r="R2161" t="s">
        <v>8335</v>
      </c>
      <c r="S2161" s="8">
        <f t="shared" si="134"/>
        <v>40710.731180555551</v>
      </c>
      <c r="T2161" s="8">
        <f t="shared" si="135"/>
        <v>40740.731180555551</v>
      </c>
    </row>
    <row r="2162" spans="1:20" ht="51"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7">
        <f t="shared" si="133"/>
        <v>5.3125</v>
      </c>
      <c r="Q2162" t="s">
        <v>8334</v>
      </c>
      <c r="R2162" t="s">
        <v>8335</v>
      </c>
      <c r="S2162" s="8">
        <f t="shared" si="134"/>
        <v>41018.711863425924</v>
      </c>
      <c r="T2162" s="8">
        <f t="shared" si="135"/>
        <v>41048.711863425924</v>
      </c>
    </row>
    <row r="2163" spans="1:20" ht="34"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8326</v>
      </c>
      <c r="R2163" t="s">
        <v>8327</v>
      </c>
      <c r="S2163" s="8">
        <f t="shared" si="134"/>
        <v>42240.852534722217</v>
      </c>
      <c r="T2163" s="8">
        <f t="shared" si="135"/>
        <v>42270.852534722217</v>
      </c>
    </row>
    <row r="2164" spans="1:20" ht="51"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8326</v>
      </c>
      <c r="R2164" t="s">
        <v>8327</v>
      </c>
      <c r="S2164" s="8">
        <f t="shared" si="134"/>
        <v>41813.766099537039</v>
      </c>
      <c r="T2164" s="8">
        <f t="shared" si="135"/>
        <v>41844.766099537039</v>
      </c>
    </row>
    <row r="2165" spans="1:20" ht="51"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7">
        <f t="shared" si="133"/>
        <v>75.11363636363636</v>
      </c>
      <c r="Q2165" t="s">
        <v>8326</v>
      </c>
      <c r="R2165" t="s">
        <v>8327</v>
      </c>
      <c r="S2165" s="8">
        <f t="shared" si="134"/>
        <v>42111.899537037039</v>
      </c>
      <c r="T2165" s="8">
        <f t="shared" si="135"/>
        <v>42163.159722222219</v>
      </c>
    </row>
    <row r="2166" spans="1:20" ht="34"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8326</v>
      </c>
      <c r="R2166" t="s">
        <v>8327</v>
      </c>
      <c r="S2166" s="8">
        <f t="shared" si="134"/>
        <v>42515.71775462963</v>
      </c>
      <c r="T2166" s="8">
        <f t="shared" si="135"/>
        <v>42546.165972222225</v>
      </c>
    </row>
    <row r="2167" spans="1:20" ht="68"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8326</v>
      </c>
      <c r="R2167" t="s">
        <v>8327</v>
      </c>
      <c r="S2167" s="8">
        <f t="shared" si="134"/>
        <v>42438.667071759264</v>
      </c>
      <c r="T2167" s="8">
        <f t="shared" si="135"/>
        <v>42468.625405092593</v>
      </c>
    </row>
    <row r="2168" spans="1:20" ht="68"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8326</v>
      </c>
      <c r="R2168" t="s">
        <v>8327</v>
      </c>
      <c r="S2168" s="8">
        <f t="shared" si="134"/>
        <v>41933.838171296295</v>
      </c>
      <c r="T2168" s="8">
        <f t="shared" si="135"/>
        <v>41978.879837962959</v>
      </c>
    </row>
    <row r="2169" spans="1:20" ht="34"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7">
        <f t="shared" si="133"/>
        <v>22.5</v>
      </c>
      <c r="Q2169" t="s">
        <v>8326</v>
      </c>
      <c r="R2169" t="s">
        <v>8327</v>
      </c>
      <c r="S2169" s="8">
        <f t="shared" si="134"/>
        <v>41153.066400462965</v>
      </c>
      <c r="T2169" s="8">
        <f t="shared" si="135"/>
        <v>41167.066400462965</v>
      </c>
    </row>
    <row r="2170" spans="1:20" ht="51"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8326</v>
      </c>
      <c r="R2170" t="s">
        <v>8327</v>
      </c>
      <c r="S2170" s="8">
        <f t="shared" si="134"/>
        <v>42745.600243055553</v>
      </c>
      <c r="T2170" s="8">
        <f t="shared" si="135"/>
        <v>42776.208333333328</v>
      </c>
    </row>
    <row r="2171" spans="1:20" ht="68"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7">
        <f t="shared" si="133"/>
        <v>21.857142857142858</v>
      </c>
      <c r="Q2171" t="s">
        <v>8326</v>
      </c>
      <c r="R2171" t="s">
        <v>8327</v>
      </c>
      <c r="S2171" s="8">
        <f t="shared" si="134"/>
        <v>42793.700821759259</v>
      </c>
      <c r="T2171" s="8">
        <f t="shared" si="135"/>
        <v>42796.700821759259</v>
      </c>
    </row>
    <row r="2172" spans="1:20" ht="51"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7">
        <f t="shared" si="133"/>
        <v>33.315789473684212</v>
      </c>
      <c r="Q2172" t="s">
        <v>8326</v>
      </c>
      <c r="R2172" t="s">
        <v>8327</v>
      </c>
      <c r="S2172" s="8">
        <f t="shared" si="134"/>
        <v>42198.750254629631</v>
      </c>
      <c r="T2172" s="8">
        <f t="shared" si="135"/>
        <v>42238.750254629631</v>
      </c>
    </row>
    <row r="2173" spans="1:20" ht="51"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7">
        <f t="shared" si="133"/>
        <v>90.276595744680847</v>
      </c>
      <c r="Q2173" t="s">
        <v>8326</v>
      </c>
      <c r="R2173" t="s">
        <v>8327</v>
      </c>
      <c r="S2173" s="8">
        <f t="shared" si="134"/>
        <v>42141.95711805555</v>
      </c>
      <c r="T2173" s="8">
        <f t="shared" si="135"/>
        <v>42177.208333333328</v>
      </c>
    </row>
    <row r="2174" spans="1:20" ht="51"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7">
        <f t="shared" si="133"/>
        <v>76.92307692307692</v>
      </c>
      <c r="Q2174" t="s">
        <v>8326</v>
      </c>
      <c r="R2174" t="s">
        <v>8327</v>
      </c>
      <c r="S2174" s="8">
        <f t="shared" si="134"/>
        <v>42082.580092592587</v>
      </c>
      <c r="T2174" s="8">
        <f t="shared" si="135"/>
        <v>42112.580092592587</v>
      </c>
    </row>
    <row r="2175" spans="1:20" ht="51"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7">
        <f t="shared" si="133"/>
        <v>59.233333333333334</v>
      </c>
      <c r="Q2175" t="s">
        <v>8326</v>
      </c>
      <c r="R2175" t="s">
        <v>8327</v>
      </c>
      <c r="S2175" s="8">
        <f t="shared" si="134"/>
        <v>41495.692627314813</v>
      </c>
      <c r="T2175" s="8">
        <f t="shared" si="135"/>
        <v>41527.165972222225</v>
      </c>
    </row>
    <row r="2176" spans="1:20" ht="68"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8326</v>
      </c>
      <c r="R2176" t="s">
        <v>8327</v>
      </c>
      <c r="S2176" s="8">
        <f t="shared" si="134"/>
        <v>42465.542905092589</v>
      </c>
      <c r="T2176" s="8">
        <f t="shared" si="135"/>
        <v>42495.542905092589</v>
      </c>
    </row>
    <row r="2177" spans="1:20" ht="51"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7">
        <f t="shared" si="133"/>
        <v>67.307692307692307</v>
      </c>
      <c r="Q2177" t="s">
        <v>8326</v>
      </c>
      <c r="R2177" t="s">
        <v>8327</v>
      </c>
      <c r="S2177" s="8">
        <f t="shared" si="134"/>
        <v>42565.009097222224</v>
      </c>
      <c r="T2177" s="8">
        <f t="shared" si="135"/>
        <v>42572.009097222224</v>
      </c>
    </row>
    <row r="2178" spans="1:20" ht="51"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8326</v>
      </c>
      <c r="R2178" t="s">
        <v>8327</v>
      </c>
      <c r="S2178" s="8">
        <f t="shared" si="134"/>
        <v>42096.633206018523</v>
      </c>
      <c r="T2178" s="8">
        <f t="shared" si="135"/>
        <v>42126.633206018523</v>
      </c>
    </row>
    <row r="2179" spans="1:20" ht="85"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7">
        <f t="shared" ref="P2179:P2242" si="137">E2179/L2179</f>
        <v>65.868421052631575</v>
      </c>
      <c r="Q2179" t="s">
        <v>8326</v>
      </c>
      <c r="R2179" t="s">
        <v>8327</v>
      </c>
      <c r="S2179" s="8">
        <f t="shared" ref="S2179:S2242" si="138">(((J2179/60)/60)/24)+DATE(1970,1,1)</f>
        <v>42502.250775462962</v>
      </c>
      <c r="T2179" s="8">
        <f t="shared" ref="T2179:T2242" si="139">(((I2179/60)/60)/24)+DATE(1970,1,1)</f>
        <v>42527.250775462962</v>
      </c>
    </row>
    <row r="2180" spans="1:20" ht="51"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8326</v>
      </c>
      <c r="R2180" t="s">
        <v>8327</v>
      </c>
      <c r="S2180" s="8">
        <f t="shared" si="138"/>
        <v>42723.63653935185</v>
      </c>
      <c r="T2180" s="8">
        <f t="shared" si="139"/>
        <v>42753.63653935185</v>
      </c>
    </row>
    <row r="2181" spans="1:20" ht="51"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7">
        <f t="shared" si="137"/>
        <v>76.857142857142861</v>
      </c>
      <c r="Q2181" t="s">
        <v>8326</v>
      </c>
      <c r="R2181" t="s">
        <v>8327</v>
      </c>
      <c r="S2181" s="8">
        <f t="shared" si="138"/>
        <v>42075.171203703707</v>
      </c>
      <c r="T2181" s="8">
        <f t="shared" si="139"/>
        <v>42105.171203703707</v>
      </c>
    </row>
    <row r="2182" spans="1:20" ht="34"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7">
        <f t="shared" si="137"/>
        <v>68.707820512820518</v>
      </c>
      <c r="Q2182" t="s">
        <v>8326</v>
      </c>
      <c r="R2182" t="s">
        <v>8327</v>
      </c>
      <c r="S2182" s="8">
        <f t="shared" si="138"/>
        <v>42279.669768518521</v>
      </c>
      <c r="T2182" s="8">
        <f t="shared" si="139"/>
        <v>42321.711435185185</v>
      </c>
    </row>
    <row r="2183" spans="1:20" ht="68"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7">
        <f t="shared" si="137"/>
        <v>57.773584905660378</v>
      </c>
      <c r="Q2183" t="s">
        <v>8334</v>
      </c>
      <c r="R2183" t="s">
        <v>8352</v>
      </c>
      <c r="S2183" s="8">
        <f t="shared" si="138"/>
        <v>42773.005243055552</v>
      </c>
      <c r="T2183" s="8">
        <f t="shared" si="139"/>
        <v>42787.005243055552</v>
      </c>
    </row>
    <row r="2184" spans="1:20" ht="51"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8334</v>
      </c>
      <c r="R2184" t="s">
        <v>8352</v>
      </c>
      <c r="S2184" s="8">
        <f t="shared" si="138"/>
        <v>41879.900752314818</v>
      </c>
      <c r="T2184" s="8">
        <f t="shared" si="139"/>
        <v>41914.900752314818</v>
      </c>
    </row>
    <row r="2185" spans="1:20" ht="51"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7">
        <f t="shared" si="137"/>
        <v>31.566308243727597</v>
      </c>
      <c r="Q2185" t="s">
        <v>8334</v>
      </c>
      <c r="R2185" t="s">
        <v>8352</v>
      </c>
      <c r="S2185" s="8">
        <f t="shared" si="138"/>
        <v>42745.365474537044</v>
      </c>
      <c r="T2185" s="8">
        <f t="shared" si="139"/>
        <v>42775.208333333328</v>
      </c>
    </row>
    <row r="2186" spans="1:20" ht="68"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7">
        <f t="shared" si="137"/>
        <v>107.04511278195488</v>
      </c>
      <c r="Q2186" t="s">
        <v>8334</v>
      </c>
      <c r="R2186" t="s">
        <v>8352</v>
      </c>
      <c r="S2186" s="8">
        <f t="shared" si="138"/>
        <v>42380.690289351856</v>
      </c>
      <c r="T2186" s="8">
        <f t="shared" si="139"/>
        <v>42394.666666666672</v>
      </c>
    </row>
    <row r="2187" spans="1:20" ht="68"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7">
        <f t="shared" si="137"/>
        <v>149.03451043338683</v>
      </c>
      <c r="Q2187" t="s">
        <v>8334</v>
      </c>
      <c r="R2187" t="s">
        <v>8352</v>
      </c>
      <c r="S2187" s="8">
        <f t="shared" si="138"/>
        <v>41319.349988425929</v>
      </c>
      <c r="T2187" s="8">
        <f t="shared" si="139"/>
        <v>41359.349988425929</v>
      </c>
    </row>
    <row r="2188" spans="1:20" ht="51"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7">
        <f t="shared" si="137"/>
        <v>55.956632653061227</v>
      </c>
      <c r="Q2188" t="s">
        <v>8334</v>
      </c>
      <c r="R2188" t="s">
        <v>8352</v>
      </c>
      <c r="S2188" s="8">
        <f t="shared" si="138"/>
        <v>42583.615081018521</v>
      </c>
      <c r="T2188" s="8">
        <f t="shared" si="139"/>
        <v>42620.083333333328</v>
      </c>
    </row>
    <row r="2189" spans="1:20" ht="51"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7">
        <f t="shared" si="137"/>
        <v>56.970381807973048</v>
      </c>
      <c r="Q2189" t="s">
        <v>8334</v>
      </c>
      <c r="R2189" t="s">
        <v>8352</v>
      </c>
      <c r="S2189" s="8">
        <f t="shared" si="138"/>
        <v>42068.209097222221</v>
      </c>
      <c r="T2189" s="8">
        <f t="shared" si="139"/>
        <v>42097.165972222225</v>
      </c>
    </row>
    <row r="2190" spans="1:20" ht="51"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7">
        <f t="shared" si="137"/>
        <v>44.056420233463037</v>
      </c>
      <c r="Q2190" t="s">
        <v>8334</v>
      </c>
      <c r="R2190" t="s">
        <v>8352</v>
      </c>
      <c r="S2190" s="8">
        <f t="shared" si="138"/>
        <v>42633.586122685185</v>
      </c>
      <c r="T2190" s="8">
        <f t="shared" si="139"/>
        <v>42668.708333333328</v>
      </c>
    </row>
    <row r="2191" spans="1:20" ht="51"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7">
        <f t="shared" si="137"/>
        <v>68.625</v>
      </c>
      <c r="Q2191" t="s">
        <v>8334</v>
      </c>
      <c r="R2191" t="s">
        <v>8352</v>
      </c>
      <c r="S2191" s="8">
        <f t="shared" si="138"/>
        <v>42467.788194444445</v>
      </c>
      <c r="T2191" s="8">
        <f t="shared" si="139"/>
        <v>42481.916666666672</v>
      </c>
    </row>
    <row r="2192" spans="1:20" ht="51"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7">
        <f t="shared" si="137"/>
        <v>65.318435754189949</v>
      </c>
      <c r="Q2192" t="s">
        <v>8334</v>
      </c>
      <c r="R2192" t="s">
        <v>8352</v>
      </c>
      <c r="S2192" s="8">
        <f t="shared" si="138"/>
        <v>42417.625046296293</v>
      </c>
      <c r="T2192" s="8">
        <f t="shared" si="139"/>
        <v>42452.290972222225</v>
      </c>
    </row>
    <row r="2193" spans="1:20" ht="68"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7">
        <f t="shared" si="137"/>
        <v>35.92</v>
      </c>
      <c r="Q2193" t="s">
        <v>8334</v>
      </c>
      <c r="R2193" t="s">
        <v>8352</v>
      </c>
      <c r="S2193" s="8">
        <f t="shared" si="138"/>
        <v>42768.833645833336</v>
      </c>
      <c r="T2193" s="8">
        <f t="shared" si="139"/>
        <v>42780.833645833336</v>
      </c>
    </row>
    <row r="2194" spans="1:20" ht="68"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7">
        <f t="shared" si="137"/>
        <v>40.070667078443485</v>
      </c>
      <c r="Q2194" t="s">
        <v>8334</v>
      </c>
      <c r="R2194" t="s">
        <v>8352</v>
      </c>
      <c r="S2194" s="8">
        <f t="shared" si="138"/>
        <v>42691.8512037037</v>
      </c>
      <c r="T2194" s="8">
        <f t="shared" si="139"/>
        <v>42719.958333333328</v>
      </c>
    </row>
    <row r="2195" spans="1:20" ht="68"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7">
        <f t="shared" si="137"/>
        <v>75.647714604236342</v>
      </c>
      <c r="Q2195" t="s">
        <v>8334</v>
      </c>
      <c r="R2195" t="s">
        <v>8352</v>
      </c>
      <c r="S2195" s="8">
        <f t="shared" si="138"/>
        <v>42664.405925925923</v>
      </c>
      <c r="T2195" s="8">
        <f t="shared" si="139"/>
        <v>42695.207638888889</v>
      </c>
    </row>
    <row r="2196" spans="1:20" ht="68"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7">
        <f t="shared" si="137"/>
        <v>61.203872437357631</v>
      </c>
      <c r="Q2196" t="s">
        <v>8334</v>
      </c>
      <c r="R2196" t="s">
        <v>8352</v>
      </c>
      <c r="S2196" s="8">
        <f t="shared" si="138"/>
        <v>42425.757986111115</v>
      </c>
      <c r="T2196" s="8">
        <f t="shared" si="139"/>
        <v>42455.716319444444</v>
      </c>
    </row>
    <row r="2197" spans="1:20" ht="34"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7">
        <f t="shared" si="137"/>
        <v>48.130434782608695</v>
      </c>
      <c r="Q2197" t="s">
        <v>8334</v>
      </c>
      <c r="R2197" t="s">
        <v>8352</v>
      </c>
      <c r="S2197" s="8">
        <f t="shared" si="138"/>
        <v>42197.771990740745</v>
      </c>
      <c r="T2197" s="8">
        <f t="shared" si="139"/>
        <v>42227.771990740745</v>
      </c>
    </row>
    <row r="2198" spans="1:20" ht="34"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7">
        <f t="shared" si="137"/>
        <v>68.106837606837601</v>
      </c>
      <c r="Q2198" t="s">
        <v>8334</v>
      </c>
      <c r="R2198" t="s">
        <v>8352</v>
      </c>
      <c r="S2198" s="8">
        <f t="shared" si="138"/>
        <v>42675.487291666665</v>
      </c>
      <c r="T2198" s="8">
        <f t="shared" si="139"/>
        <v>42706.291666666672</v>
      </c>
    </row>
    <row r="2199" spans="1:20" ht="51"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7">
        <f t="shared" si="137"/>
        <v>65.891300230946882</v>
      </c>
      <c r="Q2199" t="s">
        <v>8334</v>
      </c>
      <c r="R2199" t="s">
        <v>8352</v>
      </c>
      <c r="S2199" s="8">
        <f t="shared" si="138"/>
        <v>42033.584016203706</v>
      </c>
      <c r="T2199" s="8">
        <f t="shared" si="139"/>
        <v>42063.584016203706</v>
      </c>
    </row>
    <row r="2200" spans="1:20" ht="51"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7">
        <f t="shared" si="137"/>
        <v>81.654377880184327</v>
      </c>
      <c r="Q2200" t="s">
        <v>8334</v>
      </c>
      <c r="R2200" t="s">
        <v>8352</v>
      </c>
      <c r="S2200" s="8">
        <f t="shared" si="138"/>
        <v>42292.513888888891</v>
      </c>
      <c r="T2200" s="8">
        <f t="shared" si="139"/>
        <v>42322.555555555555</v>
      </c>
    </row>
    <row r="2201" spans="1:20" ht="34"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7">
        <f t="shared" si="137"/>
        <v>52.701195219123505</v>
      </c>
      <c r="Q2201" t="s">
        <v>8334</v>
      </c>
      <c r="R2201" t="s">
        <v>8352</v>
      </c>
      <c r="S2201" s="8">
        <f t="shared" si="138"/>
        <v>42262.416643518518</v>
      </c>
      <c r="T2201" s="8">
        <f t="shared" si="139"/>
        <v>42292.416643518518</v>
      </c>
    </row>
    <row r="2202" spans="1:20" ht="51"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8334</v>
      </c>
      <c r="R2202" t="s">
        <v>8352</v>
      </c>
      <c r="S2202" s="8">
        <f t="shared" si="138"/>
        <v>42163.625787037032</v>
      </c>
      <c r="T2202" s="8">
        <f t="shared" si="139"/>
        <v>42191.125</v>
      </c>
    </row>
    <row r="2203" spans="1:20" ht="51"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7">
        <f t="shared" si="137"/>
        <v>15.035357142857142</v>
      </c>
      <c r="Q2203" t="s">
        <v>8326</v>
      </c>
      <c r="R2203" t="s">
        <v>8331</v>
      </c>
      <c r="S2203" s="8">
        <f t="shared" si="138"/>
        <v>41276.846817129634</v>
      </c>
      <c r="T2203" s="8">
        <f t="shared" si="139"/>
        <v>41290.846817129634</v>
      </c>
    </row>
    <row r="2204" spans="1:20" ht="34"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8326</v>
      </c>
      <c r="R2204" t="s">
        <v>8331</v>
      </c>
      <c r="S2204" s="8">
        <f t="shared" si="138"/>
        <v>41184.849166666667</v>
      </c>
      <c r="T2204" s="8">
        <f t="shared" si="139"/>
        <v>41214.849166666667</v>
      </c>
    </row>
    <row r="2205" spans="1:20" ht="51"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7">
        <f t="shared" si="137"/>
        <v>43.82</v>
      </c>
      <c r="Q2205" t="s">
        <v>8326</v>
      </c>
      <c r="R2205" t="s">
        <v>8331</v>
      </c>
      <c r="S2205" s="8">
        <f t="shared" si="138"/>
        <v>42241.85974537037</v>
      </c>
      <c r="T2205" s="8">
        <f t="shared" si="139"/>
        <v>42271.85974537037</v>
      </c>
    </row>
    <row r="2206" spans="1:20" ht="51"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8326</v>
      </c>
      <c r="R2206" t="s">
        <v>8331</v>
      </c>
      <c r="S2206" s="8">
        <f t="shared" si="138"/>
        <v>41312.311562499999</v>
      </c>
      <c r="T2206" s="8">
        <f t="shared" si="139"/>
        <v>41342.311562499999</v>
      </c>
    </row>
    <row r="2207" spans="1:20" ht="51"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8326</v>
      </c>
      <c r="R2207" t="s">
        <v>8331</v>
      </c>
      <c r="S2207" s="8">
        <f t="shared" si="138"/>
        <v>41031.82163194444</v>
      </c>
      <c r="T2207" s="8">
        <f t="shared" si="139"/>
        <v>41061.82163194444</v>
      </c>
    </row>
    <row r="2208" spans="1:20" ht="51"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8326</v>
      </c>
      <c r="R2208" t="s">
        <v>8331</v>
      </c>
      <c r="S2208" s="8">
        <f t="shared" si="138"/>
        <v>40997.257222222222</v>
      </c>
      <c r="T2208" s="8">
        <f t="shared" si="139"/>
        <v>41015.257222222222</v>
      </c>
    </row>
    <row r="2209" spans="1:20" ht="51"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7">
        <f t="shared" si="137"/>
        <v>285.71428571428572</v>
      </c>
      <c r="Q2209" t="s">
        <v>8326</v>
      </c>
      <c r="R2209" t="s">
        <v>8331</v>
      </c>
      <c r="S2209" s="8">
        <f t="shared" si="138"/>
        <v>41564.194131944445</v>
      </c>
      <c r="T2209" s="8">
        <f t="shared" si="139"/>
        <v>41594.235798611109</v>
      </c>
    </row>
    <row r="2210" spans="1:20" ht="51"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8326</v>
      </c>
      <c r="R2210" t="s">
        <v>8331</v>
      </c>
      <c r="S2210" s="8">
        <f t="shared" si="138"/>
        <v>40946.882245370369</v>
      </c>
      <c r="T2210" s="8">
        <f t="shared" si="139"/>
        <v>41006.166666666664</v>
      </c>
    </row>
    <row r="2211" spans="1:20" ht="51"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7">
        <f t="shared" si="137"/>
        <v>50.266666666666666</v>
      </c>
      <c r="Q2211" t="s">
        <v>8326</v>
      </c>
      <c r="R2211" t="s">
        <v>8331</v>
      </c>
      <c r="S2211" s="8">
        <f t="shared" si="138"/>
        <v>41732.479675925926</v>
      </c>
      <c r="T2211" s="8">
        <f t="shared" si="139"/>
        <v>41743.958333333336</v>
      </c>
    </row>
    <row r="2212" spans="1:20" ht="68"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8326</v>
      </c>
      <c r="R2212" t="s">
        <v>8331</v>
      </c>
      <c r="S2212" s="8">
        <f t="shared" si="138"/>
        <v>40956.066087962965</v>
      </c>
      <c r="T2212" s="8">
        <f t="shared" si="139"/>
        <v>41013.73333333333</v>
      </c>
    </row>
    <row r="2213" spans="1:20" ht="68"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8326</v>
      </c>
      <c r="R2213" t="s">
        <v>8331</v>
      </c>
      <c r="S2213" s="8">
        <f t="shared" si="138"/>
        <v>41716.785011574073</v>
      </c>
      <c r="T2213" s="8">
        <f t="shared" si="139"/>
        <v>41739.290972222225</v>
      </c>
    </row>
    <row r="2214" spans="1:20" ht="68"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8326</v>
      </c>
      <c r="R2214" t="s">
        <v>8331</v>
      </c>
      <c r="S2214" s="8">
        <f t="shared" si="138"/>
        <v>41548.747418981482</v>
      </c>
      <c r="T2214" s="8">
        <f t="shared" si="139"/>
        <v>41582.041666666664</v>
      </c>
    </row>
    <row r="2215" spans="1:20" ht="85"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7">
        <f t="shared" si="137"/>
        <v>10</v>
      </c>
      <c r="Q2215" t="s">
        <v>8326</v>
      </c>
      <c r="R2215" t="s">
        <v>8331</v>
      </c>
      <c r="S2215" s="8">
        <f t="shared" si="138"/>
        <v>42109.826145833329</v>
      </c>
      <c r="T2215" s="8">
        <f t="shared" si="139"/>
        <v>42139.826145833329</v>
      </c>
    </row>
    <row r="2216" spans="1:20" ht="51"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7">
        <f t="shared" si="137"/>
        <v>73.125416666666666</v>
      </c>
      <c r="Q2216" t="s">
        <v>8326</v>
      </c>
      <c r="R2216" t="s">
        <v>8331</v>
      </c>
      <c r="S2216" s="8">
        <f t="shared" si="138"/>
        <v>41646.792222222226</v>
      </c>
      <c r="T2216" s="8">
        <f t="shared" si="139"/>
        <v>41676.792222222226</v>
      </c>
    </row>
    <row r="2217" spans="1:20" ht="34"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8326</v>
      </c>
      <c r="R2217" t="s">
        <v>8331</v>
      </c>
      <c r="S2217" s="8">
        <f t="shared" si="138"/>
        <v>40958.717268518521</v>
      </c>
      <c r="T2217" s="8">
        <f t="shared" si="139"/>
        <v>40981.290972222225</v>
      </c>
    </row>
    <row r="2218" spans="1:20" ht="51"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8326</v>
      </c>
      <c r="R2218" t="s">
        <v>8331</v>
      </c>
      <c r="S2218" s="8">
        <f t="shared" si="138"/>
        <v>42194.751678240747</v>
      </c>
      <c r="T2218" s="8">
        <f t="shared" si="139"/>
        <v>42208.751678240747</v>
      </c>
    </row>
    <row r="2219" spans="1:20" ht="51"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8326</v>
      </c>
      <c r="R2219" t="s">
        <v>8331</v>
      </c>
      <c r="S2219" s="8">
        <f t="shared" si="138"/>
        <v>42299.776770833334</v>
      </c>
      <c r="T2219" s="8">
        <f t="shared" si="139"/>
        <v>42310.333333333328</v>
      </c>
    </row>
    <row r="2220" spans="1:20" ht="51"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7">
        <f t="shared" si="137"/>
        <v>32.324473684210524</v>
      </c>
      <c r="Q2220" t="s">
        <v>8326</v>
      </c>
      <c r="R2220" t="s">
        <v>8331</v>
      </c>
      <c r="S2220" s="8">
        <f t="shared" si="138"/>
        <v>41127.812303240738</v>
      </c>
      <c r="T2220" s="8">
        <f t="shared" si="139"/>
        <v>41150</v>
      </c>
    </row>
    <row r="2221" spans="1:20" ht="51"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8326</v>
      </c>
      <c r="R2221" t="s">
        <v>8331</v>
      </c>
      <c r="S2221" s="8">
        <f t="shared" si="138"/>
        <v>42205.718888888892</v>
      </c>
      <c r="T2221" s="8">
        <f t="shared" si="139"/>
        <v>42235.718888888892</v>
      </c>
    </row>
    <row r="2222" spans="1:20" ht="51"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7">
        <f t="shared" si="137"/>
        <v>51.304347826086953</v>
      </c>
      <c r="Q2222" t="s">
        <v>8326</v>
      </c>
      <c r="R2222" t="s">
        <v>8331</v>
      </c>
      <c r="S2222" s="8">
        <f t="shared" si="138"/>
        <v>41452.060601851852</v>
      </c>
      <c r="T2222" s="8">
        <f t="shared" si="139"/>
        <v>41482.060601851852</v>
      </c>
    </row>
    <row r="2223" spans="1:20" ht="51"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8334</v>
      </c>
      <c r="R2223" t="s">
        <v>8352</v>
      </c>
      <c r="S2223" s="8">
        <f t="shared" si="138"/>
        <v>42452.666770833333</v>
      </c>
      <c r="T2223" s="8">
        <f t="shared" si="139"/>
        <v>42483</v>
      </c>
    </row>
    <row r="2224" spans="1:20" ht="51"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7">
        <f t="shared" si="137"/>
        <v>27.1</v>
      </c>
      <c r="Q2224" t="s">
        <v>8334</v>
      </c>
      <c r="R2224" t="s">
        <v>8352</v>
      </c>
      <c r="S2224" s="8">
        <f t="shared" si="138"/>
        <v>40906.787581018521</v>
      </c>
      <c r="T2224" s="8">
        <f t="shared" si="139"/>
        <v>40936.787581018521</v>
      </c>
    </row>
    <row r="2225" spans="1:20" ht="68"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8334</v>
      </c>
      <c r="R2225" t="s">
        <v>8352</v>
      </c>
      <c r="S2225" s="8">
        <f t="shared" si="138"/>
        <v>42152.640833333338</v>
      </c>
      <c r="T2225" s="8">
        <f t="shared" si="139"/>
        <v>42182.640833333338</v>
      </c>
    </row>
    <row r="2226" spans="1:20" ht="51"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7">
        <f t="shared" si="137"/>
        <v>82.145270270270274</v>
      </c>
      <c r="Q2226" t="s">
        <v>8334</v>
      </c>
      <c r="R2226" t="s">
        <v>8352</v>
      </c>
      <c r="S2226" s="8">
        <f t="shared" si="138"/>
        <v>42644.667534722219</v>
      </c>
      <c r="T2226" s="8">
        <f t="shared" si="139"/>
        <v>42672.791666666672</v>
      </c>
    </row>
    <row r="2227" spans="1:20" ht="51"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7">
        <f t="shared" si="137"/>
        <v>164.79651993355483</v>
      </c>
      <c r="Q2227" t="s">
        <v>8334</v>
      </c>
      <c r="R2227" t="s">
        <v>8352</v>
      </c>
      <c r="S2227" s="8">
        <f t="shared" si="138"/>
        <v>41873.79184027778</v>
      </c>
      <c r="T2227" s="8">
        <f t="shared" si="139"/>
        <v>41903.79184027778</v>
      </c>
    </row>
    <row r="2228" spans="1:20" ht="51"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7">
        <f t="shared" si="137"/>
        <v>60.820280373831778</v>
      </c>
      <c r="Q2228" t="s">
        <v>8334</v>
      </c>
      <c r="R2228" t="s">
        <v>8352</v>
      </c>
      <c r="S2228" s="8">
        <f t="shared" si="138"/>
        <v>42381.79886574074</v>
      </c>
      <c r="T2228" s="8">
        <f t="shared" si="139"/>
        <v>42412.207638888889</v>
      </c>
    </row>
    <row r="2229" spans="1:20" ht="51"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8334</v>
      </c>
      <c r="R2229" t="s">
        <v>8352</v>
      </c>
      <c r="S2229" s="8">
        <f t="shared" si="138"/>
        <v>41561.807349537034</v>
      </c>
      <c r="T2229" s="8">
        <f t="shared" si="139"/>
        <v>41591.849016203705</v>
      </c>
    </row>
    <row r="2230" spans="1:20" ht="68"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7">
        <f t="shared" si="137"/>
        <v>81.561805555555551</v>
      </c>
      <c r="Q2230" t="s">
        <v>8334</v>
      </c>
      <c r="R2230" t="s">
        <v>8352</v>
      </c>
      <c r="S2230" s="8">
        <f t="shared" si="138"/>
        <v>42202.278194444443</v>
      </c>
      <c r="T2230" s="8">
        <f t="shared" si="139"/>
        <v>42232.278194444443</v>
      </c>
    </row>
    <row r="2231" spans="1:20" ht="68"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8334</v>
      </c>
      <c r="R2231" t="s">
        <v>8352</v>
      </c>
      <c r="S2231" s="8">
        <f t="shared" si="138"/>
        <v>41484.664247685185</v>
      </c>
      <c r="T2231" s="8">
        <f t="shared" si="139"/>
        <v>41520.166666666664</v>
      </c>
    </row>
    <row r="2232" spans="1:20" ht="51"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7">
        <f t="shared" si="137"/>
        <v>21.497991967871485</v>
      </c>
      <c r="Q2232" t="s">
        <v>8334</v>
      </c>
      <c r="R2232" t="s">
        <v>8352</v>
      </c>
      <c r="S2232" s="8">
        <f t="shared" si="138"/>
        <v>41724.881099537037</v>
      </c>
      <c r="T2232" s="8">
        <f t="shared" si="139"/>
        <v>41754.881099537037</v>
      </c>
    </row>
    <row r="2233" spans="1:20" ht="51"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7">
        <f t="shared" si="137"/>
        <v>27.226630727762803</v>
      </c>
      <c r="Q2233" t="s">
        <v>8334</v>
      </c>
      <c r="R2233" t="s">
        <v>8352</v>
      </c>
      <c r="S2233" s="8">
        <f t="shared" si="138"/>
        <v>41423.910891203705</v>
      </c>
      <c r="T2233" s="8">
        <f t="shared" si="139"/>
        <v>41450.208333333336</v>
      </c>
    </row>
    <row r="2234" spans="1:20" ht="51"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7">
        <f t="shared" si="137"/>
        <v>25.091093117408906</v>
      </c>
      <c r="Q2234" t="s">
        <v>8334</v>
      </c>
      <c r="R2234" t="s">
        <v>8352</v>
      </c>
      <c r="S2234" s="8">
        <f t="shared" si="138"/>
        <v>41806.794074074074</v>
      </c>
      <c r="T2234" s="8">
        <f t="shared" si="139"/>
        <v>41839.125</v>
      </c>
    </row>
    <row r="2235" spans="1:20" ht="51"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7">
        <f t="shared" si="137"/>
        <v>21.230179028132991</v>
      </c>
      <c r="Q2235" t="s">
        <v>8334</v>
      </c>
      <c r="R2235" t="s">
        <v>8352</v>
      </c>
      <c r="S2235" s="8">
        <f t="shared" si="138"/>
        <v>42331.378923611104</v>
      </c>
      <c r="T2235" s="8">
        <f t="shared" si="139"/>
        <v>42352</v>
      </c>
    </row>
    <row r="2236" spans="1:20" ht="51"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8334</v>
      </c>
      <c r="R2236" t="s">
        <v>8352</v>
      </c>
      <c r="S2236" s="8">
        <f t="shared" si="138"/>
        <v>42710.824618055558</v>
      </c>
      <c r="T2236" s="8">
        <f t="shared" si="139"/>
        <v>42740.824618055558</v>
      </c>
    </row>
    <row r="2237" spans="1:20" ht="34"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7">
        <f t="shared" si="137"/>
        <v>135.58503401360545</v>
      </c>
      <c r="Q2237" t="s">
        <v>8334</v>
      </c>
      <c r="R2237" t="s">
        <v>8352</v>
      </c>
      <c r="S2237" s="8">
        <f t="shared" si="138"/>
        <v>42062.022118055553</v>
      </c>
      <c r="T2237" s="8">
        <f t="shared" si="139"/>
        <v>42091.980451388896</v>
      </c>
    </row>
    <row r="2238" spans="1:20" ht="51"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7">
        <f t="shared" si="137"/>
        <v>22.116176470588236</v>
      </c>
      <c r="Q2238" t="s">
        <v>8334</v>
      </c>
      <c r="R2238" t="s">
        <v>8352</v>
      </c>
      <c r="S2238" s="8">
        <f t="shared" si="138"/>
        <v>42371.617164351846</v>
      </c>
      <c r="T2238" s="8">
        <f t="shared" si="139"/>
        <v>42401.617164351846</v>
      </c>
    </row>
    <row r="2239" spans="1:20" ht="51"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7">
        <f t="shared" si="137"/>
        <v>64.625635808748726</v>
      </c>
      <c r="Q2239" t="s">
        <v>8334</v>
      </c>
      <c r="R2239" t="s">
        <v>8352</v>
      </c>
      <c r="S2239" s="8">
        <f t="shared" si="138"/>
        <v>41915.003275462965</v>
      </c>
      <c r="T2239" s="8">
        <f t="shared" si="139"/>
        <v>41955.332638888889</v>
      </c>
    </row>
    <row r="2240" spans="1:20" ht="34"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7">
        <f t="shared" si="137"/>
        <v>69.569620253164558</v>
      </c>
      <c r="Q2240" t="s">
        <v>8334</v>
      </c>
      <c r="R2240" t="s">
        <v>8352</v>
      </c>
      <c r="S2240" s="8">
        <f t="shared" si="138"/>
        <v>42774.621712962966</v>
      </c>
      <c r="T2240" s="8">
        <f t="shared" si="139"/>
        <v>42804.621712962966</v>
      </c>
    </row>
    <row r="2241" spans="1:20" ht="34"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7">
        <f t="shared" si="137"/>
        <v>75.133028169014082</v>
      </c>
      <c r="Q2241" t="s">
        <v>8334</v>
      </c>
      <c r="R2241" t="s">
        <v>8352</v>
      </c>
      <c r="S2241" s="8">
        <f t="shared" si="138"/>
        <v>41572.958495370374</v>
      </c>
      <c r="T2241" s="8">
        <f t="shared" si="139"/>
        <v>41609.168055555558</v>
      </c>
    </row>
    <row r="2242" spans="1:20" ht="51"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7">
        <f t="shared" si="137"/>
        <v>140.97916666666666</v>
      </c>
      <c r="Q2242" t="s">
        <v>8334</v>
      </c>
      <c r="R2242" t="s">
        <v>8352</v>
      </c>
      <c r="S2242" s="8">
        <f t="shared" si="138"/>
        <v>42452.825740740736</v>
      </c>
      <c r="T2242" s="8">
        <f t="shared" si="139"/>
        <v>42482.825740740736</v>
      </c>
    </row>
    <row r="2243" spans="1:20" ht="51"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7">
        <f t="shared" ref="P2243:P2306" si="141">E2243/L2243</f>
        <v>49.472392638036808</v>
      </c>
      <c r="Q2243" t="s">
        <v>8334</v>
      </c>
      <c r="R2243" t="s">
        <v>8352</v>
      </c>
      <c r="S2243" s="8">
        <f t="shared" ref="S2243:S2306" si="142">(((J2243/60)/60)/24)+DATE(1970,1,1)</f>
        <v>42766.827546296292</v>
      </c>
      <c r="T2243" s="8">
        <f t="shared" ref="T2243:T2306" si="143">(((I2243/60)/60)/24)+DATE(1970,1,1)</f>
        <v>42796.827546296292</v>
      </c>
    </row>
    <row r="2244" spans="1:20" ht="34"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8334</v>
      </c>
      <c r="R2244" t="s">
        <v>8352</v>
      </c>
      <c r="S2244" s="8">
        <f t="shared" si="142"/>
        <v>41569.575613425928</v>
      </c>
      <c r="T2244" s="8">
        <f t="shared" si="143"/>
        <v>41605.126388888886</v>
      </c>
    </row>
    <row r="2245" spans="1:20" ht="51"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7">
        <f t="shared" si="141"/>
        <v>4.5712530712530715</v>
      </c>
      <c r="Q2245" t="s">
        <v>8334</v>
      </c>
      <c r="R2245" t="s">
        <v>8352</v>
      </c>
      <c r="S2245" s="8">
        <f t="shared" si="142"/>
        <v>42800.751041666663</v>
      </c>
      <c r="T2245" s="8">
        <f t="shared" si="143"/>
        <v>42807.125</v>
      </c>
    </row>
    <row r="2246" spans="1:20" ht="51"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8334</v>
      </c>
      <c r="R2246" t="s">
        <v>8352</v>
      </c>
      <c r="S2246" s="8">
        <f t="shared" si="142"/>
        <v>42647.818819444445</v>
      </c>
      <c r="T2246" s="8">
        <f t="shared" si="143"/>
        <v>42659.854166666672</v>
      </c>
    </row>
    <row r="2247" spans="1:20" ht="51"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7">
        <f t="shared" si="141"/>
        <v>53.475252525252522</v>
      </c>
      <c r="Q2247" t="s">
        <v>8334</v>
      </c>
      <c r="R2247" t="s">
        <v>8352</v>
      </c>
      <c r="S2247" s="8">
        <f t="shared" si="142"/>
        <v>41660.708530092597</v>
      </c>
      <c r="T2247" s="8">
        <f t="shared" si="143"/>
        <v>41691.75</v>
      </c>
    </row>
    <row r="2248" spans="1:20" ht="51"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7">
        <f t="shared" si="141"/>
        <v>43.912280701754383</v>
      </c>
      <c r="Q2248" t="s">
        <v>8334</v>
      </c>
      <c r="R2248" t="s">
        <v>8352</v>
      </c>
      <c r="S2248" s="8">
        <f t="shared" si="142"/>
        <v>42221.79178240741</v>
      </c>
      <c r="T2248" s="8">
        <f t="shared" si="143"/>
        <v>42251.79178240741</v>
      </c>
    </row>
    <row r="2249" spans="1:20" ht="51"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7">
        <f t="shared" si="141"/>
        <v>50.852631578947367</v>
      </c>
      <c r="Q2249" t="s">
        <v>8334</v>
      </c>
      <c r="R2249" t="s">
        <v>8352</v>
      </c>
      <c r="S2249" s="8">
        <f t="shared" si="142"/>
        <v>42200.666261574079</v>
      </c>
      <c r="T2249" s="8">
        <f t="shared" si="143"/>
        <v>42214.666261574079</v>
      </c>
    </row>
    <row r="2250" spans="1:20" ht="51"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8334</v>
      </c>
      <c r="R2250" t="s">
        <v>8352</v>
      </c>
      <c r="S2250" s="8">
        <f t="shared" si="142"/>
        <v>42688.875902777778</v>
      </c>
      <c r="T2250" s="8">
        <f t="shared" si="143"/>
        <v>42718.875902777778</v>
      </c>
    </row>
    <row r="2251" spans="1:20" ht="51"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8334</v>
      </c>
      <c r="R2251" t="s">
        <v>8352</v>
      </c>
      <c r="S2251" s="8">
        <f t="shared" si="142"/>
        <v>41336.703298611108</v>
      </c>
      <c r="T2251" s="8">
        <f t="shared" si="143"/>
        <v>41366.661631944444</v>
      </c>
    </row>
    <row r="2252" spans="1:20" ht="51"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7">
        <f t="shared" si="141"/>
        <v>426.93169877408059</v>
      </c>
      <c r="Q2252" t="s">
        <v>8334</v>
      </c>
      <c r="R2252" t="s">
        <v>8352</v>
      </c>
      <c r="S2252" s="8">
        <f t="shared" si="142"/>
        <v>42677.005474537036</v>
      </c>
      <c r="T2252" s="8">
        <f t="shared" si="143"/>
        <v>42707.0471412037</v>
      </c>
    </row>
    <row r="2253" spans="1:20" ht="51"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7">
        <f t="shared" si="141"/>
        <v>23.808729166666669</v>
      </c>
      <c r="Q2253" t="s">
        <v>8334</v>
      </c>
      <c r="R2253" t="s">
        <v>8352</v>
      </c>
      <c r="S2253" s="8">
        <f t="shared" si="142"/>
        <v>41846.34579861111</v>
      </c>
      <c r="T2253" s="8">
        <f t="shared" si="143"/>
        <v>41867.34579861111</v>
      </c>
    </row>
    <row r="2254" spans="1:20" ht="51"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7">
        <f t="shared" si="141"/>
        <v>98.413654618473899</v>
      </c>
      <c r="Q2254" t="s">
        <v>8334</v>
      </c>
      <c r="R2254" t="s">
        <v>8352</v>
      </c>
      <c r="S2254" s="8">
        <f t="shared" si="142"/>
        <v>42573.327986111108</v>
      </c>
      <c r="T2254" s="8">
        <f t="shared" si="143"/>
        <v>42588.327986111108</v>
      </c>
    </row>
    <row r="2255" spans="1:20" ht="68"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7">
        <f t="shared" si="141"/>
        <v>107.32142857142857</v>
      </c>
      <c r="Q2255" t="s">
        <v>8334</v>
      </c>
      <c r="R2255" t="s">
        <v>8352</v>
      </c>
      <c r="S2255" s="8">
        <f t="shared" si="142"/>
        <v>42296.631331018521</v>
      </c>
      <c r="T2255" s="8">
        <f t="shared" si="143"/>
        <v>42326.672997685186</v>
      </c>
    </row>
    <row r="2256" spans="1:20" ht="51"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7">
        <f t="shared" si="141"/>
        <v>11.67005076142132</v>
      </c>
      <c r="Q2256" t="s">
        <v>8334</v>
      </c>
      <c r="R2256" t="s">
        <v>8352</v>
      </c>
      <c r="S2256" s="8">
        <f t="shared" si="142"/>
        <v>42752.647777777776</v>
      </c>
      <c r="T2256" s="8">
        <f t="shared" si="143"/>
        <v>42759.647777777776</v>
      </c>
    </row>
    <row r="2257" spans="1:20" ht="34"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7">
        <f t="shared" si="141"/>
        <v>41.782287822878232</v>
      </c>
      <c r="Q2257" t="s">
        <v>8334</v>
      </c>
      <c r="R2257" t="s">
        <v>8352</v>
      </c>
      <c r="S2257" s="8">
        <f t="shared" si="142"/>
        <v>42467.951979166668</v>
      </c>
      <c r="T2257" s="8">
        <f t="shared" si="143"/>
        <v>42497.951979166668</v>
      </c>
    </row>
    <row r="2258" spans="1:20" ht="51"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7">
        <f t="shared" si="141"/>
        <v>21.38</v>
      </c>
      <c r="Q2258" t="s">
        <v>8334</v>
      </c>
      <c r="R2258" t="s">
        <v>8352</v>
      </c>
      <c r="S2258" s="8">
        <f t="shared" si="142"/>
        <v>42682.451921296291</v>
      </c>
      <c r="T2258" s="8">
        <f t="shared" si="143"/>
        <v>42696.451921296291</v>
      </c>
    </row>
    <row r="2259" spans="1:20" ht="68"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7">
        <f t="shared" si="141"/>
        <v>94.103550295857985</v>
      </c>
      <c r="Q2259" t="s">
        <v>8334</v>
      </c>
      <c r="R2259" t="s">
        <v>8352</v>
      </c>
      <c r="S2259" s="8">
        <f t="shared" si="142"/>
        <v>42505.936678240745</v>
      </c>
      <c r="T2259" s="8">
        <f t="shared" si="143"/>
        <v>42540.958333333328</v>
      </c>
    </row>
    <row r="2260" spans="1:20" ht="34"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7">
        <f t="shared" si="141"/>
        <v>15.721951219512196</v>
      </c>
      <c r="Q2260" t="s">
        <v>8334</v>
      </c>
      <c r="R2260" t="s">
        <v>8352</v>
      </c>
      <c r="S2260" s="8">
        <f t="shared" si="142"/>
        <v>42136.75100694444</v>
      </c>
      <c r="T2260" s="8">
        <f t="shared" si="143"/>
        <v>42166.75100694444</v>
      </c>
    </row>
    <row r="2261" spans="1:20" ht="51"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7">
        <f t="shared" si="141"/>
        <v>90.635922330097088</v>
      </c>
      <c r="Q2261" t="s">
        <v>8334</v>
      </c>
      <c r="R2261" t="s">
        <v>8352</v>
      </c>
      <c r="S2261" s="8">
        <f t="shared" si="142"/>
        <v>42702.804814814815</v>
      </c>
      <c r="T2261" s="8">
        <f t="shared" si="143"/>
        <v>42712.804814814815</v>
      </c>
    </row>
    <row r="2262" spans="1:20" ht="51"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7">
        <f t="shared" si="141"/>
        <v>97.297619047619051</v>
      </c>
      <c r="Q2262" t="s">
        <v>8334</v>
      </c>
      <c r="R2262" t="s">
        <v>8352</v>
      </c>
      <c r="S2262" s="8">
        <f t="shared" si="142"/>
        <v>41695.016782407409</v>
      </c>
      <c r="T2262" s="8">
        <f t="shared" si="143"/>
        <v>41724.975115740745</v>
      </c>
    </row>
    <row r="2263" spans="1:20" ht="51"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7">
        <f t="shared" si="141"/>
        <v>37.11904761904762</v>
      </c>
      <c r="Q2263" t="s">
        <v>8334</v>
      </c>
      <c r="R2263" t="s">
        <v>8352</v>
      </c>
      <c r="S2263" s="8">
        <f t="shared" si="142"/>
        <v>42759.724768518514</v>
      </c>
      <c r="T2263" s="8">
        <f t="shared" si="143"/>
        <v>42780.724768518514</v>
      </c>
    </row>
    <row r="2264" spans="1:20" ht="51"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7">
        <f t="shared" si="141"/>
        <v>28.104972375690608</v>
      </c>
      <c r="Q2264" t="s">
        <v>8334</v>
      </c>
      <c r="R2264" t="s">
        <v>8352</v>
      </c>
      <c r="S2264" s="8">
        <f t="shared" si="142"/>
        <v>41926.585162037038</v>
      </c>
      <c r="T2264" s="8">
        <f t="shared" si="143"/>
        <v>41961</v>
      </c>
    </row>
    <row r="2265" spans="1:20" ht="51"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7">
        <f t="shared" si="141"/>
        <v>144.43333333333334</v>
      </c>
      <c r="Q2265" t="s">
        <v>8334</v>
      </c>
      <c r="R2265" t="s">
        <v>8352</v>
      </c>
      <c r="S2265" s="8">
        <f t="shared" si="142"/>
        <v>42014.832326388889</v>
      </c>
      <c r="T2265" s="8">
        <f t="shared" si="143"/>
        <v>42035.832326388889</v>
      </c>
    </row>
    <row r="2266" spans="1:20" ht="68"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8334</v>
      </c>
      <c r="R2266" t="s">
        <v>8352</v>
      </c>
      <c r="S2266" s="8">
        <f t="shared" si="142"/>
        <v>42496.582337962958</v>
      </c>
      <c r="T2266" s="8">
        <f t="shared" si="143"/>
        <v>42513.125</v>
      </c>
    </row>
    <row r="2267" spans="1:20" ht="51"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7">
        <f t="shared" si="141"/>
        <v>35.117647058823529</v>
      </c>
      <c r="Q2267" t="s">
        <v>8334</v>
      </c>
      <c r="R2267" t="s">
        <v>8352</v>
      </c>
      <c r="S2267" s="8">
        <f t="shared" si="142"/>
        <v>42689.853090277778</v>
      </c>
      <c r="T2267" s="8">
        <f t="shared" si="143"/>
        <v>42696.853090277778</v>
      </c>
    </row>
    <row r="2268" spans="1:20" ht="51"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7">
        <f t="shared" si="141"/>
        <v>24.762886597938145</v>
      </c>
      <c r="Q2268" t="s">
        <v>8334</v>
      </c>
      <c r="R2268" t="s">
        <v>8352</v>
      </c>
      <c r="S2268" s="8">
        <f t="shared" si="142"/>
        <v>42469.874907407408</v>
      </c>
      <c r="T2268" s="8">
        <f t="shared" si="143"/>
        <v>42487.083333333328</v>
      </c>
    </row>
    <row r="2269" spans="1:20" ht="68"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7">
        <f t="shared" si="141"/>
        <v>188.37871287128712</v>
      </c>
      <c r="Q2269" t="s">
        <v>8334</v>
      </c>
      <c r="R2269" t="s">
        <v>8352</v>
      </c>
      <c r="S2269" s="8">
        <f t="shared" si="142"/>
        <v>41968.829826388886</v>
      </c>
      <c r="T2269" s="8">
        <f t="shared" si="143"/>
        <v>41994.041666666672</v>
      </c>
    </row>
    <row r="2270" spans="1:20" ht="51"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7">
        <f t="shared" si="141"/>
        <v>148.08247422680412</v>
      </c>
      <c r="Q2270" t="s">
        <v>8334</v>
      </c>
      <c r="R2270" t="s">
        <v>8352</v>
      </c>
      <c r="S2270" s="8">
        <f t="shared" si="142"/>
        <v>42776.082349537035</v>
      </c>
      <c r="T2270" s="8">
        <f t="shared" si="143"/>
        <v>42806.082349537035</v>
      </c>
    </row>
    <row r="2271" spans="1:20" ht="51"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7">
        <f t="shared" si="141"/>
        <v>49.934589800443462</v>
      </c>
      <c r="Q2271" t="s">
        <v>8334</v>
      </c>
      <c r="R2271" t="s">
        <v>8352</v>
      </c>
      <c r="S2271" s="8">
        <f t="shared" si="142"/>
        <v>42776.704432870371</v>
      </c>
      <c r="T2271" s="8">
        <f t="shared" si="143"/>
        <v>42801.208333333328</v>
      </c>
    </row>
    <row r="2272" spans="1:20" ht="51"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7">
        <f t="shared" si="141"/>
        <v>107.82155688622754</v>
      </c>
      <c r="Q2272" t="s">
        <v>8334</v>
      </c>
      <c r="R2272" t="s">
        <v>8352</v>
      </c>
      <c r="S2272" s="8">
        <f t="shared" si="142"/>
        <v>42725.869363425925</v>
      </c>
      <c r="T2272" s="8">
        <f t="shared" si="143"/>
        <v>42745.915972222225</v>
      </c>
    </row>
    <row r="2273" spans="1:20" ht="51"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7">
        <f t="shared" si="141"/>
        <v>42.63403614457831</v>
      </c>
      <c r="Q2273" t="s">
        <v>8334</v>
      </c>
      <c r="R2273" t="s">
        <v>8352</v>
      </c>
      <c r="S2273" s="8">
        <f t="shared" si="142"/>
        <v>42684.000046296293</v>
      </c>
      <c r="T2273" s="8">
        <f t="shared" si="143"/>
        <v>42714.000046296293</v>
      </c>
    </row>
    <row r="2274" spans="1:20" ht="51"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8334</v>
      </c>
      <c r="R2274" t="s">
        <v>8352</v>
      </c>
      <c r="S2274" s="8">
        <f t="shared" si="142"/>
        <v>42315.699490740735</v>
      </c>
      <c r="T2274" s="8">
        <f t="shared" si="143"/>
        <v>42345.699490740735</v>
      </c>
    </row>
    <row r="2275" spans="1:20" ht="51"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7">
        <f t="shared" si="141"/>
        <v>37.476190476190474</v>
      </c>
      <c r="Q2275" t="s">
        <v>8334</v>
      </c>
      <c r="R2275" t="s">
        <v>8352</v>
      </c>
      <c r="S2275" s="8">
        <f t="shared" si="142"/>
        <v>42781.549097222218</v>
      </c>
      <c r="T2275" s="8">
        <f t="shared" si="143"/>
        <v>42806.507430555561</v>
      </c>
    </row>
    <row r="2276" spans="1:20" ht="68"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8334</v>
      </c>
      <c r="R2276" t="s">
        <v>8352</v>
      </c>
      <c r="S2276" s="8">
        <f t="shared" si="142"/>
        <v>41663.500659722224</v>
      </c>
      <c r="T2276" s="8">
        <f t="shared" si="143"/>
        <v>41693.500659722224</v>
      </c>
    </row>
    <row r="2277" spans="1:20" ht="51"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7">
        <f t="shared" si="141"/>
        <v>33.550632911392405</v>
      </c>
      <c r="Q2277" t="s">
        <v>8334</v>
      </c>
      <c r="R2277" t="s">
        <v>8352</v>
      </c>
      <c r="S2277" s="8">
        <f t="shared" si="142"/>
        <v>41965.616655092599</v>
      </c>
      <c r="T2277" s="8">
        <f t="shared" si="143"/>
        <v>41995.616655092599</v>
      </c>
    </row>
    <row r="2278" spans="1:20" ht="68"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8334</v>
      </c>
      <c r="R2278" t="s">
        <v>8352</v>
      </c>
      <c r="S2278" s="8">
        <f t="shared" si="142"/>
        <v>41614.651493055557</v>
      </c>
      <c r="T2278" s="8">
        <f t="shared" si="143"/>
        <v>41644.651493055557</v>
      </c>
    </row>
    <row r="2279" spans="1:20" ht="51"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8334</v>
      </c>
      <c r="R2279" t="s">
        <v>8352</v>
      </c>
      <c r="S2279" s="8">
        <f t="shared" si="142"/>
        <v>40936.678506944445</v>
      </c>
      <c r="T2279" s="8">
        <f t="shared" si="143"/>
        <v>40966.678506944445</v>
      </c>
    </row>
    <row r="2280" spans="1:20" ht="34"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7">
        <f t="shared" si="141"/>
        <v>53.078431372549019</v>
      </c>
      <c r="Q2280" t="s">
        <v>8334</v>
      </c>
      <c r="R2280" t="s">
        <v>8352</v>
      </c>
      <c r="S2280" s="8">
        <f t="shared" si="142"/>
        <v>42338.709108796291</v>
      </c>
      <c r="T2280" s="8">
        <f t="shared" si="143"/>
        <v>42372.957638888889</v>
      </c>
    </row>
    <row r="2281" spans="1:20" ht="68"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7">
        <f t="shared" si="141"/>
        <v>48.0625</v>
      </c>
      <c r="Q2281" t="s">
        <v>8334</v>
      </c>
      <c r="R2281" t="s">
        <v>8352</v>
      </c>
      <c r="S2281" s="8">
        <f t="shared" si="142"/>
        <v>42020.806701388887</v>
      </c>
      <c r="T2281" s="8">
        <f t="shared" si="143"/>
        <v>42039.166666666672</v>
      </c>
    </row>
    <row r="2282" spans="1:20" ht="68"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8334</v>
      </c>
      <c r="R2282" t="s">
        <v>8352</v>
      </c>
      <c r="S2282" s="8">
        <f t="shared" si="142"/>
        <v>42234.624895833331</v>
      </c>
      <c r="T2282" s="8">
        <f t="shared" si="143"/>
        <v>42264.624895833331</v>
      </c>
    </row>
    <row r="2283" spans="1:20" ht="51"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8326</v>
      </c>
      <c r="R2283" t="s">
        <v>8327</v>
      </c>
      <c r="S2283" s="8">
        <f t="shared" si="142"/>
        <v>40687.285844907405</v>
      </c>
      <c r="T2283" s="8">
        <f t="shared" si="143"/>
        <v>40749.284722222219</v>
      </c>
    </row>
    <row r="2284" spans="1:20" ht="51"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7">
        <f t="shared" si="141"/>
        <v>115.83333333333333</v>
      </c>
      <c r="Q2284" t="s">
        <v>8326</v>
      </c>
      <c r="R2284" t="s">
        <v>8327</v>
      </c>
      <c r="S2284" s="8">
        <f t="shared" si="142"/>
        <v>42323.17460648148</v>
      </c>
      <c r="T2284" s="8">
        <f t="shared" si="143"/>
        <v>42383.17460648148</v>
      </c>
    </row>
    <row r="2285" spans="1:20" ht="51"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8326</v>
      </c>
      <c r="R2285" t="s">
        <v>8327</v>
      </c>
      <c r="S2285" s="8">
        <f t="shared" si="142"/>
        <v>40978.125046296293</v>
      </c>
      <c r="T2285" s="8">
        <f t="shared" si="143"/>
        <v>41038.083379629628</v>
      </c>
    </row>
    <row r="2286" spans="1:20" ht="34"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8326</v>
      </c>
      <c r="R2286" t="s">
        <v>8327</v>
      </c>
      <c r="S2286" s="8">
        <f t="shared" si="142"/>
        <v>40585.796817129631</v>
      </c>
      <c r="T2286" s="8">
        <f t="shared" si="143"/>
        <v>40614.166666666664</v>
      </c>
    </row>
    <row r="2287" spans="1:20" ht="51"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8326</v>
      </c>
      <c r="R2287" t="s">
        <v>8327</v>
      </c>
      <c r="S2287" s="8">
        <f t="shared" si="142"/>
        <v>41059.185682870368</v>
      </c>
      <c r="T2287" s="8">
        <f t="shared" si="143"/>
        <v>41089.185682870368</v>
      </c>
    </row>
    <row r="2288" spans="1:20" ht="51"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8326</v>
      </c>
      <c r="R2288" t="s">
        <v>8327</v>
      </c>
      <c r="S2288" s="8">
        <f t="shared" si="142"/>
        <v>41494.963587962964</v>
      </c>
      <c r="T2288" s="8">
        <f t="shared" si="143"/>
        <v>41523.165972222225</v>
      </c>
    </row>
    <row r="2289" spans="1:20" ht="51"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7">
        <f t="shared" si="141"/>
        <v>50.9338679245283</v>
      </c>
      <c r="Q2289" t="s">
        <v>8326</v>
      </c>
      <c r="R2289" t="s">
        <v>8327</v>
      </c>
      <c r="S2289" s="8">
        <f t="shared" si="142"/>
        <v>41792.667361111111</v>
      </c>
      <c r="T2289" s="8">
        <f t="shared" si="143"/>
        <v>41813.667361111111</v>
      </c>
    </row>
    <row r="2290" spans="1:20" ht="51"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7">
        <f t="shared" si="141"/>
        <v>40.04</v>
      </c>
      <c r="Q2290" t="s">
        <v>8326</v>
      </c>
      <c r="R2290" t="s">
        <v>8327</v>
      </c>
      <c r="S2290" s="8">
        <f t="shared" si="142"/>
        <v>41067.827418981484</v>
      </c>
      <c r="T2290" s="8">
        <f t="shared" si="143"/>
        <v>41086.75</v>
      </c>
    </row>
    <row r="2291" spans="1:20" ht="51"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7">
        <f t="shared" si="141"/>
        <v>64.44</v>
      </c>
      <c r="Q2291" t="s">
        <v>8326</v>
      </c>
      <c r="R2291" t="s">
        <v>8327</v>
      </c>
      <c r="S2291" s="8">
        <f t="shared" si="142"/>
        <v>41571.998379629629</v>
      </c>
      <c r="T2291" s="8">
        <f t="shared" si="143"/>
        <v>41614.973611111112</v>
      </c>
    </row>
    <row r="2292" spans="1:20" ht="51"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8326</v>
      </c>
      <c r="R2292" t="s">
        <v>8327</v>
      </c>
      <c r="S2292" s="8">
        <f t="shared" si="142"/>
        <v>40070.253819444442</v>
      </c>
      <c r="T2292" s="8">
        <f t="shared" si="143"/>
        <v>40148.708333333336</v>
      </c>
    </row>
    <row r="2293" spans="1:20" ht="51"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8326</v>
      </c>
      <c r="R2293" t="s">
        <v>8327</v>
      </c>
      <c r="S2293" s="8">
        <f t="shared" si="142"/>
        <v>40987.977060185185</v>
      </c>
      <c r="T2293" s="8">
        <f t="shared" si="143"/>
        <v>41022.166666666664</v>
      </c>
    </row>
    <row r="2294" spans="1:20" ht="51"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8326</v>
      </c>
      <c r="R2294" t="s">
        <v>8327</v>
      </c>
      <c r="S2294" s="8">
        <f t="shared" si="142"/>
        <v>40987.697638888887</v>
      </c>
      <c r="T2294" s="8">
        <f t="shared" si="143"/>
        <v>41017.697638888887</v>
      </c>
    </row>
    <row r="2295" spans="1:20" ht="34"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7">
        <f t="shared" si="141"/>
        <v>34.074074074074076</v>
      </c>
      <c r="Q2295" t="s">
        <v>8326</v>
      </c>
      <c r="R2295" t="s">
        <v>8327</v>
      </c>
      <c r="S2295" s="8">
        <f t="shared" si="142"/>
        <v>41151.708321759259</v>
      </c>
      <c r="T2295" s="8">
        <f t="shared" si="143"/>
        <v>41177.165972222225</v>
      </c>
    </row>
    <row r="2296" spans="1:20" ht="68"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7">
        <f t="shared" si="141"/>
        <v>65.214642857142863</v>
      </c>
      <c r="Q2296" t="s">
        <v>8326</v>
      </c>
      <c r="R2296" t="s">
        <v>8327</v>
      </c>
      <c r="S2296" s="8">
        <f t="shared" si="142"/>
        <v>41264.72314814815</v>
      </c>
      <c r="T2296" s="8">
        <f t="shared" si="143"/>
        <v>41294.72314814815</v>
      </c>
    </row>
    <row r="2297" spans="1:20" ht="68"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7">
        <f t="shared" si="141"/>
        <v>44.205882352941174</v>
      </c>
      <c r="Q2297" t="s">
        <v>8326</v>
      </c>
      <c r="R2297" t="s">
        <v>8327</v>
      </c>
      <c r="S2297" s="8">
        <f t="shared" si="142"/>
        <v>41270.954351851848</v>
      </c>
      <c r="T2297" s="8">
        <f t="shared" si="143"/>
        <v>41300.954351851848</v>
      </c>
    </row>
    <row r="2298" spans="1:20" ht="51"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7">
        <f t="shared" si="141"/>
        <v>71.965517241379317</v>
      </c>
      <c r="Q2298" t="s">
        <v>8326</v>
      </c>
      <c r="R2298" t="s">
        <v>8327</v>
      </c>
      <c r="S2298" s="8">
        <f t="shared" si="142"/>
        <v>40927.731782407405</v>
      </c>
      <c r="T2298" s="8">
        <f t="shared" si="143"/>
        <v>40962.731782407405</v>
      </c>
    </row>
    <row r="2299" spans="1:20" ht="34"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8326</v>
      </c>
      <c r="R2299" t="s">
        <v>8327</v>
      </c>
      <c r="S2299" s="8">
        <f t="shared" si="142"/>
        <v>40948.042233796295</v>
      </c>
      <c r="T2299" s="8">
        <f t="shared" si="143"/>
        <v>40982.165972222225</v>
      </c>
    </row>
    <row r="2300" spans="1:20" ht="51"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7">
        <f t="shared" si="141"/>
        <v>109.45138888888889</v>
      </c>
      <c r="Q2300" t="s">
        <v>8326</v>
      </c>
      <c r="R2300" t="s">
        <v>8327</v>
      </c>
      <c r="S2300" s="8">
        <f t="shared" si="142"/>
        <v>41694.84065972222</v>
      </c>
      <c r="T2300" s="8">
        <f t="shared" si="143"/>
        <v>41724.798993055556</v>
      </c>
    </row>
    <row r="2301" spans="1:20" ht="51"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7">
        <f t="shared" si="141"/>
        <v>75.035714285714292</v>
      </c>
      <c r="Q2301" t="s">
        <v>8326</v>
      </c>
      <c r="R2301" t="s">
        <v>8327</v>
      </c>
      <c r="S2301" s="8">
        <f t="shared" si="142"/>
        <v>40565.032511574071</v>
      </c>
      <c r="T2301" s="8">
        <f t="shared" si="143"/>
        <v>40580.032511574071</v>
      </c>
    </row>
    <row r="2302" spans="1:20" ht="51"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8326</v>
      </c>
      <c r="R2302" t="s">
        <v>8327</v>
      </c>
      <c r="S2302" s="8">
        <f t="shared" si="142"/>
        <v>41074.727037037039</v>
      </c>
      <c r="T2302" s="8">
        <f t="shared" si="143"/>
        <v>41088.727037037039</v>
      </c>
    </row>
    <row r="2303" spans="1:20" ht="34"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8326</v>
      </c>
      <c r="R2303" t="s">
        <v>8330</v>
      </c>
      <c r="S2303" s="8">
        <f t="shared" si="142"/>
        <v>41416.146944444445</v>
      </c>
      <c r="T2303" s="8">
        <f t="shared" si="143"/>
        <v>41446.146944444445</v>
      </c>
    </row>
    <row r="2304" spans="1:20" ht="51"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7">
        <f t="shared" si="141"/>
        <v>46.176470588235297</v>
      </c>
      <c r="Q2304" t="s">
        <v>8326</v>
      </c>
      <c r="R2304" t="s">
        <v>8330</v>
      </c>
      <c r="S2304" s="8">
        <f t="shared" si="142"/>
        <v>41605.868449074071</v>
      </c>
      <c r="T2304" s="8">
        <f t="shared" si="143"/>
        <v>41639.291666666664</v>
      </c>
    </row>
    <row r="2305" spans="1:20" ht="68"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8326</v>
      </c>
      <c r="R2305" t="s">
        <v>8330</v>
      </c>
      <c r="S2305" s="8">
        <f t="shared" si="142"/>
        <v>40850.111064814817</v>
      </c>
      <c r="T2305" s="8">
        <f t="shared" si="143"/>
        <v>40890.152731481481</v>
      </c>
    </row>
    <row r="2306" spans="1:20" ht="51"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8326</v>
      </c>
      <c r="R2306" t="s">
        <v>8330</v>
      </c>
      <c r="S2306" s="8">
        <f t="shared" si="142"/>
        <v>40502.815868055557</v>
      </c>
      <c r="T2306" s="8">
        <f t="shared" si="143"/>
        <v>40544.207638888889</v>
      </c>
    </row>
    <row r="2307" spans="1:20" ht="51"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7">
        <f t="shared" ref="P2307:P2370" si="145">E2307/L2307</f>
        <v>109.10778443113773</v>
      </c>
      <c r="Q2307" t="s">
        <v>8326</v>
      </c>
      <c r="R2307" t="s">
        <v>8330</v>
      </c>
      <c r="S2307" s="8">
        <f t="shared" ref="S2307:S2370" si="146">(((J2307/60)/60)/24)+DATE(1970,1,1)</f>
        <v>41834.695277777777</v>
      </c>
      <c r="T2307" s="8">
        <f t="shared" ref="T2307:T2370" si="147">(((I2307/60)/60)/24)+DATE(1970,1,1)</f>
        <v>41859.75</v>
      </c>
    </row>
    <row r="2308" spans="1:20" ht="51"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7">
        <f t="shared" si="145"/>
        <v>51.185616438356163</v>
      </c>
      <c r="Q2308" t="s">
        <v>8326</v>
      </c>
      <c r="R2308" t="s">
        <v>8330</v>
      </c>
      <c r="S2308" s="8">
        <f t="shared" si="146"/>
        <v>40948.16815972222</v>
      </c>
      <c r="T2308" s="8">
        <f t="shared" si="147"/>
        <v>40978.16815972222</v>
      </c>
    </row>
    <row r="2309" spans="1:20" ht="51"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8326</v>
      </c>
      <c r="R2309" t="s">
        <v>8330</v>
      </c>
      <c r="S2309" s="8">
        <f t="shared" si="146"/>
        <v>41004.802465277775</v>
      </c>
      <c r="T2309" s="8">
        <f t="shared" si="147"/>
        <v>41034.802407407406</v>
      </c>
    </row>
    <row r="2310" spans="1:20" ht="51"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8326</v>
      </c>
      <c r="R2310" t="s">
        <v>8330</v>
      </c>
      <c r="S2310" s="8">
        <f t="shared" si="146"/>
        <v>41851.962916666671</v>
      </c>
      <c r="T2310" s="8">
        <f t="shared" si="147"/>
        <v>41880.041666666664</v>
      </c>
    </row>
    <row r="2311" spans="1:20" ht="51"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8326</v>
      </c>
      <c r="R2311" t="s">
        <v>8330</v>
      </c>
      <c r="S2311" s="8">
        <f t="shared" si="146"/>
        <v>41307.987696759257</v>
      </c>
      <c r="T2311" s="8">
        <f t="shared" si="147"/>
        <v>41342.987696759257</v>
      </c>
    </row>
    <row r="2312" spans="1:20" ht="68"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7">
        <f t="shared" si="145"/>
        <v>64.816470588235291</v>
      </c>
      <c r="Q2312" t="s">
        <v>8326</v>
      </c>
      <c r="R2312" t="s">
        <v>8330</v>
      </c>
      <c r="S2312" s="8">
        <f t="shared" si="146"/>
        <v>41324.79415509259</v>
      </c>
      <c r="T2312" s="8">
        <f t="shared" si="147"/>
        <v>41354.752488425926</v>
      </c>
    </row>
    <row r="2313" spans="1:20" ht="51"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8326</v>
      </c>
      <c r="R2313" t="s">
        <v>8330</v>
      </c>
      <c r="S2313" s="8">
        <f t="shared" si="146"/>
        <v>41736.004502314812</v>
      </c>
      <c r="T2313" s="8">
        <f t="shared" si="147"/>
        <v>41766.004502314812</v>
      </c>
    </row>
    <row r="2314" spans="1:20" ht="51"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7">
        <f t="shared" si="145"/>
        <v>40.962025316455694</v>
      </c>
      <c r="Q2314" t="s">
        <v>8326</v>
      </c>
      <c r="R2314" t="s">
        <v>8330</v>
      </c>
      <c r="S2314" s="8">
        <f t="shared" si="146"/>
        <v>41716.632847222223</v>
      </c>
      <c r="T2314" s="8">
        <f t="shared" si="147"/>
        <v>41747.958333333336</v>
      </c>
    </row>
    <row r="2315" spans="1:20" ht="34"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7">
        <f t="shared" si="145"/>
        <v>56.000127388535034</v>
      </c>
      <c r="Q2315" t="s">
        <v>8326</v>
      </c>
      <c r="R2315" t="s">
        <v>8330</v>
      </c>
      <c r="S2315" s="8">
        <f t="shared" si="146"/>
        <v>41002.958634259259</v>
      </c>
      <c r="T2315" s="8">
        <f t="shared" si="147"/>
        <v>41032.958634259259</v>
      </c>
    </row>
    <row r="2316" spans="1:20" ht="51"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7">
        <f t="shared" si="145"/>
        <v>37.672800000000002</v>
      </c>
      <c r="Q2316" t="s">
        <v>8326</v>
      </c>
      <c r="R2316" t="s">
        <v>8330</v>
      </c>
      <c r="S2316" s="8">
        <f t="shared" si="146"/>
        <v>41037.551585648151</v>
      </c>
      <c r="T2316" s="8">
        <f t="shared" si="147"/>
        <v>41067.551585648151</v>
      </c>
    </row>
    <row r="2317" spans="1:20" ht="51"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7">
        <f t="shared" si="145"/>
        <v>40.078125</v>
      </c>
      <c r="Q2317" t="s">
        <v>8326</v>
      </c>
      <c r="R2317" t="s">
        <v>8330</v>
      </c>
      <c r="S2317" s="8">
        <f t="shared" si="146"/>
        <v>41004.72619212963</v>
      </c>
      <c r="T2317" s="8">
        <f t="shared" si="147"/>
        <v>41034.72619212963</v>
      </c>
    </row>
    <row r="2318" spans="1:20" ht="68"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8326</v>
      </c>
      <c r="R2318" t="s">
        <v>8330</v>
      </c>
      <c r="S2318" s="8">
        <f t="shared" si="146"/>
        <v>40079.725115740745</v>
      </c>
      <c r="T2318" s="8">
        <f t="shared" si="147"/>
        <v>40156.76666666667</v>
      </c>
    </row>
    <row r="2319" spans="1:20" ht="51"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8326</v>
      </c>
      <c r="R2319" t="s">
        <v>8330</v>
      </c>
      <c r="S2319" s="8">
        <f t="shared" si="146"/>
        <v>40192.542233796295</v>
      </c>
      <c r="T2319" s="8">
        <f t="shared" si="147"/>
        <v>40224.208333333336</v>
      </c>
    </row>
    <row r="2320" spans="1:20" ht="68"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8326</v>
      </c>
      <c r="R2320" t="s">
        <v>8330</v>
      </c>
      <c r="S2320" s="8">
        <f t="shared" si="146"/>
        <v>40050.643680555557</v>
      </c>
      <c r="T2320" s="8">
        <f t="shared" si="147"/>
        <v>40082.165972222225</v>
      </c>
    </row>
    <row r="2321" spans="1:20" ht="51"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7">
        <f t="shared" si="145"/>
        <v>41.961038961038959</v>
      </c>
      <c r="Q2321" t="s">
        <v>8326</v>
      </c>
      <c r="R2321" t="s">
        <v>8330</v>
      </c>
      <c r="S2321" s="8">
        <f t="shared" si="146"/>
        <v>41593.082002314812</v>
      </c>
      <c r="T2321" s="8">
        <f t="shared" si="147"/>
        <v>41623.082002314812</v>
      </c>
    </row>
    <row r="2322" spans="1:20" ht="68"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8326</v>
      </c>
      <c r="R2322" t="s">
        <v>8330</v>
      </c>
      <c r="S2322" s="8">
        <f t="shared" si="146"/>
        <v>41696.817129629628</v>
      </c>
      <c r="T2322" s="8">
        <f t="shared" si="147"/>
        <v>41731.775462962964</v>
      </c>
    </row>
    <row r="2323" spans="1:20" ht="51"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7">
        <f t="shared" si="145"/>
        <v>64.53125</v>
      </c>
      <c r="Q2323" t="s">
        <v>8337</v>
      </c>
      <c r="R2323" t="s">
        <v>8353</v>
      </c>
      <c r="S2323" s="8">
        <f t="shared" si="146"/>
        <v>42799.260428240741</v>
      </c>
      <c r="T2323" s="8">
        <f t="shared" si="147"/>
        <v>42829.21876157407</v>
      </c>
    </row>
    <row r="2324" spans="1:20" ht="51"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7">
        <f t="shared" si="145"/>
        <v>21.25</v>
      </c>
      <c r="Q2324" t="s">
        <v>8337</v>
      </c>
      <c r="R2324" t="s">
        <v>8353</v>
      </c>
      <c r="S2324" s="8">
        <f t="shared" si="146"/>
        <v>42804.895474537043</v>
      </c>
      <c r="T2324" s="8">
        <f t="shared" si="147"/>
        <v>42834.853807870371</v>
      </c>
    </row>
    <row r="2325" spans="1:20" ht="51"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7">
        <f t="shared" si="145"/>
        <v>30</v>
      </c>
      <c r="Q2325" t="s">
        <v>8337</v>
      </c>
      <c r="R2325" t="s">
        <v>8353</v>
      </c>
      <c r="S2325" s="8">
        <f t="shared" si="146"/>
        <v>42807.755173611105</v>
      </c>
      <c r="T2325" s="8">
        <f t="shared" si="147"/>
        <v>42814.755173611105</v>
      </c>
    </row>
    <row r="2326" spans="1:20" ht="51"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7">
        <f t="shared" si="145"/>
        <v>25.491803278688526</v>
      </c>
      <c r="Q2326" t="s">
        <v>8337</v>
      </c>
      <c r="R2326" t="s">
        <v>8353</v>
      </c>
      <c r="S2326" s="8">
        <f t="shared" si="146"/>
        <v>42790.885243055556</v>
      </c>
      <c r="T2326" s="8">
        <f t="shared" si="147"/>
        <v>42820.843576388885</v>
      </c>
    </row>
    <row r="2327" spans="1:20" ht="51"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7">
        <f t="shared" si="145"/>
        <v>11.428571428571429</v>
      </c>
      <c r="Q2327" t="s">
        <v>8337</v>
      </c>
      <c r="R2327" t="s">
        <v>8353</v>
      </c>
      <c r="S2327" s="8">
        <f t="shared" si="146"/>
        <v>42794.022349537037</v>
      </c>
      <c r="T2327" s="8">
        <f t="shared" si="147"/>
        <v>42823.980682870373</v>
      </c>
    </row>
    <row r="2328" spans="1:20" ht="51"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7">
        <f t="shared" si="145"/>
        <v>108</v>
      </c>
      <c r="Q2328" t="s">
        <v>8337</v>
      </c>
      <c r="R2328" t="s">
        <v>8353</v>
      </c>
      <c r="S2328" s="8">
        <f t="shared" si="146"/>
        <v>42804.034120370372</v>
      </c>
      <c r="T2328" s="8">
        <f t="shared" si="147"/>
        <v>42855.708333333328</v>
      </c>
    </row>
    <row r="2329" spans="1:20" ht="34"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7">
        <f t="shared" si="145"/>
        <v>54.883162444113267</v>
      </c>
      <c r="Q2329" t="s">
        <v>8337</v>
      </c>
      <c r="R2329" t="s">
        <v>8353</v>
      </c>
      <c r="S2329" s="8">
        <f t="shared" si="146"/>
        <v>41842.917129629634</v>
      </c>
      <c r="T2329" s="8">
        <f t="shared" si="147"/>
        <v>41877.917129629634</v>
      </c>
    </row>
    <row r="2330" spans="1:20" ht="68"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8337</v>
      </c>
      <c r="R2330" t="s">
        <v>8353</v>
      </c>
      <c r="S2330" s="8">
        <f t="shared" si="146"/>
        <v>42139.781678240746</v>
      </c>
      <c r="T2330" s="8">
        <f t="shared" si="147"/>
        <v>42169.781678240746</v>
      </c>
    </row>
    <row r="2331" spans="1:20" ht="51"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8337</v>
      </c>
      <c r="R2331" t="s">
        <v>8353</v>
      </c>
      <c r="S2331" s="8">
        <f t="shared" si="146"/>
        <v>41807.624374999999</v>
      </c>
      <c r="T2331" s="8">
        <f t="shared" si="147"/>
        <v>41837.624374999999</v>
      </c>
    </row>
    <row r="2332" spans="1:20" ht="68"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8337</v>
      </c>
      <c r="R2332" t="s">
        <v>8353</v>
      </c>
      <c r="S2332" s="8">
        <f t="shared" si="146"/>
        <v>42332.89980324074</v>
      </c>
      <c r="T2332" s="8">
        <f t="shared" si="147"/>
        <v>42363</v>
      </c>
    </row>
    <row r="2333" spans="1:20" ht="51"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8337</v>
      </c>
      <c r="R2333" t="s">
        <v>8353</v>
      </c>
      <c r="S2333" s="8">
        <f t="shared" si="146"/>
        <v>41839.005671296298</v>
      </c>
      <c r="T2333" s="8">
        <f t="shared" si="147"/>
        <v>41869.005671296298</v>
      </c>
    </row>
    <row r="2334" spans="1:20" ht="51"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7">
        <f t="shared" si="145"/>
        <v>75.502840909090907</v>
      </c>
      <c r="Q2334" t="s">
        <v>8337</v>
      </c>
      <c r="R2334" t="s">
        <v>8353</v>
      </c>
      <c r="S2334" s="8">
        <f t="shared" si="146"/>
        <v>42011.628136574072</v>
      </c>
      <c r="T2334" s="8">
        <f t="shared" si="147"/>
        <v>42041.628136574072</v>
      </c>
    </row>
    <row r="2335" spans="1:20" ht="51"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8337</v>
      </c>
      <c r="R2335" t="s">
        <v>8353</v>
      </c>
      <c r="S2335" s="8">
        <f t="shared" si="146"/>
        <v>41767.650347222225</v>
      </c>
      <c r="T2335" s="8">
        <f t="shared" si="147"/>
        <v>41788.743055555555</v>
      </c>
    </row>
    <row r="2336" spans="1:20" ht="51"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7">
        <f t="shared" si="145"/>
        <v>60.865671641791046</v>
      </c>
      <c r="Q2336" t="s">
        <v>8337</v>
      </c>
      <c r="R2336" t="s">
        <v>8353</v>
      </c>
      <c r="S2336" s="8">
        <f t="shared" si="146"/>
        <v>41918.670115740737</v>
      </c>
      <c r="T2336" s="8">
        <f t="shared" si="147"/>
        <v>41948.731944444444</v>
      </c>
    </row>
    <row r="2337" spans="1:20" ht="51"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8337</v>
      </c>
      <c r="R2337" t="s">
        <v>8353</v>
      </c>
      <c r="S2337" s="8">
        <f t="shared" si="146"/>
        <v>41771.572256944448</v>
      </c>
      <c r="T2337" s="8">
        <f t="shared" si="147"/>
        <v>41801.572256944448</v>
      </c>
    </row>
    <row r="2338" spans="1:20" ht="51"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7">
        <f t="shared" si="145"/>
        <v>48.104623556581984</v>
      </c>
      <c r="Q2338" t="s">
        <v>8337</v>
      </c>
      <c r="R2338" t="s">
        <v>8353</v>
      </c>
      <c r="S2338" s="8">
        <f t="shared" si="146"/>
        <v>41666.924710648149</v>
      </c>
      <c r="T2338" s="8">
        <f t="shared" si="147"/>
        <v>41706.924710648149</v>
      </c>
    </row>
    <row r="2339" spans="1:20" ht="34"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8337</v>
      </c>
      <c r="R2339" t="s">
        <v>8353</v>
      </c>
      <c r="S2339" s="8">
        <f t="shared" si="146"/>
        <v>41786.640543981484</v>
      </c>
      <c r="T2339" s="8">
        <f t="shared" si="147"/>
        <v>41816.640543981484</v>
      </c>
    </row>
    <row r="2340" spans="1:20" ht="51"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7">
        <f t="shared" si="145"/>
        <v>123.34552845528455</v>
      </c>
      <c r="Q2340" t="s">
        <v>8337</v>
      </c>
      <c r="R2340" t="s">
        <v>8353</v>
      </c>
      <c r="S2340" s="8">
        <f t="shared" si="146"/>
        <v>41789.896805555552</v>
      </c>
      <c r="T2340" s="8">
        <f t="shared" si="147"/>
        <v>41819.896805555552</v>
      </c>
    </row>
    <row r="2341" spans="1:20" ht="51"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7">
        <f t="shared" si="145"/>
        <v>66.623188405797094</v>
      </c>
      <c r="Q2341" t="s">
        <v>8337</v>
      </c>
      <c r="R2341" t="s">
        <v>8353</v>
      </c>
      <c r="S2341" s="8">
        <f t="shared" si="146"/>
        <v>42692.79987268518</v>
      </c>
      <c r="T2341" s="8">
        <f t="shared" si="147"/>
        <v>42723.332638888889</v>
      </c>
    </row>
    <row r="2342" spans="1:20" ht="51"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8337</v>
      </c>
      <c r="R2342" t="s">
        <v>8353</v>
      </c>
      <c r="S2342" s="8">
        <f t="shared" si="146"/>
        <v>42643.642800925925</v>
      </c>
      <c r="T2342" s="8">
        <f t="shared" si="147"/>
        <v>42673.642800925925</v>
      </c>
    </row>
    <row r="2343" spans="1:20" ht="51"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t="e">
        <f t="shared" si="145"/>
        <v>#DIV/0!</v>
      </c>
      <c r="Q2343" t="s">
        <v>8320</v>
      </c>
      <c r="R2343" t="s">
        <v>8321</v>
      </c>
      <c r="S2343" s="8">
        <f t="shared" si="146"/>
        <v>42167.813703703709</v>
      </c>
      <c r="T2343" s="8">
        <f t="shared" si="147"/>
        <v>42197.813703703709</v>
      </c>
    </row>
    <row r="2344" spans="1:20" ht="51"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t="e">
        <f t="shared" si="145"/>
        <v>#DIV/0!</v>
      </c>
      <c r="Q2344" t="s">
        <v>8320</v>
      </c>
      <c r="R2344" t="s">
        <v>8321</v>
      </c>
      <c r="S2344" s="8">
        <f t="shared" si="146"/>
        <v>41897.702199074076</v>
      </c>
      <c r="T2344" s="8">
        <f t="shared" si="147"/>
        <v>41918.208333333336</v>
      </c>
    </row>
    <row r="2345" spans="1:20" ht="68"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7">
        <f t="shared" si="145"/>
        <v>300</v>
      </c>
      <c r="Q2345" t="s">
        <v>8320</v>
      </c>
      <c r="R2345" t="s">
        <v>8321</v>
      </c>
      <c r="S2345" s="8">
        <f t="shared" si="146"/>
        <v>42327.825289351851</v>
      </c>
      <c r="T2345" s="8">
        <f t="shared" si="147"/>
        <v>42377.82430555555</v>
      </c>
    </row>
    <row r="2346" spans="1:20" ht="51"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7">
        <f t="shared" si="145"/>
        <v>1</v>
      </c>
      <c r="Q2346" t="s">
        <v>8320</v>
      </c>
      <c r="R2346" t="s">
        <v>8321</v>
      </c>
      <c r="S2346" s="8">
        <f t="shared" si="146"/>
        <v>42515.727650462963</v>
      </c>
      <c r="T2346" s="8">
        <f t="shared" si="147"/>
        <v>42545.727650462963</v>
      </c>
    </row>
    <row r="2347" spans="1:20" ht="51"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t="e">
        <f t="shared" si="145"/>
        <v>#DIV/0!</v>
      </c>
      <c r="Q2347" t="s">
        <v>8320</v>
      </c>
      <c r="R2347" t="s">
        <v>8321</v>
      </c>
      <c r="S2347" s="8">
        <f t="shared" si="146"/>
        <v>42060.001805555556</v>
      </c>
      <c r="T2347" s="8">
        <f t="shared" si="147"/>
        <v>42094.985416666663</v>
      </c>
    </row>
    <row r="2348" spans="1:20" ht="51"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7">
        <f t="shared" si="145"/>
        <v>13</v>
      </c>
      <c r="Q2348" t="s">
        <v>8320</v>
      </c>
      <c r="R2348" t="s">
        <v>8321</v>
      </c>
      <c r="S2348" s="8">
        <f t="shared" si="146"/>
        <v>42615.79896990741</v>
      </c>
      <c r="T2348" s="8">
        <f t="shared" si="147"/>
        <v>42660.79896990741</v>
      </c>
    </row>
    <row r="2349" spans="1:20" ht="51"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7">
        <f t="shared" si="145"/>
        <v>15</v>
      </c>
      <c r="Q2349" t="s">
        <v>8320</v>
      </c>
      <c r="R2349" t="s">
        <v>8321</v>
      </c>
      <c r="S2349" s="8">
        <f t="shared" si="146"/>
        <v>42577.607361111113</v>
      </c>
      <c r="T2349" s="8">
        <f t="shared" si="147"/>
        <v>42607.607361111113</v>
      </c>
    </row>
    <row r="2350" spans="1:20" ht="51"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7">
        <f t="shared" si="145"/>
        <v>54</v>
      </c>
      <c r="Q2350" t="s">
        <v>8320</v>
      </c>
      <c r="R2350" t="s">
        <v>8321</v>
      </c>
      <c r="S2350" s="8">
        <f t="shared" si="146"/>
        <v>42360.932152777779</v>
      </c>
      <c r="T2350" s="8">
        <f t="shared" si="147"/>
        <v>42420.932152777779</v>
      </c>
    </row>
    <row r="2351" spans="1:20" ht="51"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t="e">
        <f t="shared" si="145"/>
        <v>#DIV/0!</v>
      </c>
      <c r="Q2351" t="s">
        <v>8320</v>
      </c>
      <c r="R2351" t="s">
        <v>8321</v>
      </c>
      <c r="S2351" s="8">
        <f t="shared" si="146"/>
        <v>42198.775787037041</v>
      </c>
      <c r="T2351" s="8">
        <f t="shared" si="147"/>
        <v>42227.775787037041</v>
      </c>
    </row>
    <row r="2352" spans="1:20" ht="51"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t="e">
        <f t="shared" si="145"/>
        <v>#DIV/0!</v>
      </c>
      <c r="Q2352" t="s">
        <v>8320</v>
      </c>
      <c r="R2352" t="s">
        <v>8321</v>
      </c>
      <c r="S2352" s="8">
        <f t="shared" si="146"/>
        <v>42708.842245370368</v>
      </c>
      <c r="T2352" s="8">
        <f t="shared" si="147"/>
        <v>42738.842245370368</v>
      </c>
    </row>
    <row r="2353" spans="1:20" ht="34"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7">
        <f t="shared" si="145"/>
        <v>15.428571428571429</v>
      </c>
      <c r="Q2353" t="s">
        <v>8320</v>
      </c>
      <c r="R2353" t="s">
        <v>8321</v>
      </c>
      <c r="S2353" s="8">
        <f t="shared" si="146"/>
        <v>42094.101145833338</v>
      </c>
      <c r="T2353" s="8">
        <f t="shared" si="147"/>
        <v>42124.101145833338</v>
      </c>
    </row>
    <row r="2354" spans="1:20" ht="51"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t="e">
        <f t="shared" si="145"/>
        <v>#DIV/0!</v>
      </c>
      <c r="Q2354" t="s">
        <v>8320</v>
      </c>
      <c r="R2354" t="s">
        <v>8321</v>
      </c>
      <c r="S2354" s="8">
        <f t="shared" si="146"/>
        <v>42101.633703703701</v>
      </c>
      <c r="T2354" s="8">
        <f t="shared" si="147"/>
        <v>42161.633703703701</v>
      </c>
    </row>
    <row r="2355" spans="1:20" ht="51"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t="e">
        <f t="shared" si="145"/>
        <v>#DIV/0!</v>
      </c>
      <c r="Q2355" t="s">
        <v>8320</v>
      </c>
      <c r="R2355" t="s">
        <v>8321</v>
      </c>
      <c r="S2355" s="8">
        <f t="shared" si="146"/>
        <v>42103.676180555558</v>
      </c>
      <c r="T2355" s="8">
        <f t="shared" si="147"/>
        <v>42115.676180555558</v>
      </c>
    </row>
    <row r="2356" spans="1:20" ht="51"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7">
        <f t="shared" si="145"/>
        <v>25</v>
      </c>
      <c r="Q2356" t="s">
        <v>8320</v>
      </c>
      <c r="R2356" t="s">
        <v>8321</v>
      </c>
      <c r="S2356" s="8">
        <f t="shared" si="146"/>
        <v>41954.722916666666</v>
      </c>
      <c r="T2356" s="8">
        <f t="shared" si="147"/>
        <v>42014.722916666666</v>
      </c>
    </row>
    <row r="2357" spans="1:20" ht="51"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7">
        <f t="shared" si="145"/>
        <v>27.5</v>
      </c>
      <c r="Q2357" t="s">
        <v>8320</v>
      </c>
      <c r="R2357" t="s">
        <v>8321</v>
      </c>
      <c r="S2357" s="8">
        <f t="shared" si="146"/>
        <v>42096.918240740735</v>
      </c>
      <c r="T2357" s="8">
        <f t="shared" si="147"/>
        <v>42126.918240740735</v>
      </c>
    </row>
    <row r="2358" spans="1:20" ht="34"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t="e">
        <f t="shared" si="145"/>
        <v>#DIV/0!</v>
      </c>
      <c r="Q2358" t="s">
        <v>8320</v>
      </c>
      <c r="R2358" t="s">
        <v>8321</v>
      </c>
      <c r="S2358" s="8">
        <f t="shared" si="146"/>
        <v>42130.78361111111</v>
      </c>
      <c r="T2358" s="8">
        <f t="shared" si="147"/>
        <v>42160.78361111111</v>
      </c>
    </row>
    <row r="2359" spans="1:20" ht="51"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t="e">
        <f t="shared" si="145"/>
        <v>#DIV/0!</v>
      </c>
      <c r="Q2359" t="s">
        <v>8320</v>
      </c>
      <c r="R2359" t="s">
        <v>8321</v>
      </c>
      <c r="S2359" s="8">
        <f t="shared" si="146"/>
        <v>42264.620115740734</v>
      </c>
      <c r="T2359" s="8">
        <f t="shared" si="147"/>
        <v>42294.620115740734</v>
      </c>
    </row>
    <row r="2360" spans="1:20" ht="51"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t="e">
        <f t="shared" si="145"/>
        <v>#DIV/0!</v>
      </c>
      <c r="Q2360" t="s">
        <v>8320</v>
      </c>
      <c r="R2360" t="s">
        <v>8321</v>
      </c>
      <c r="S2360" s="8">
        <f t="shared" si="146"/>
        <v>41978.930972222224</v>
      </c>
      <c r="T2360" s="8">
        <f t="shared" si="147"/>
        <v>42035.027083333334</v>
      </c>
    </row>
    <row r="2361" spans="1:20" ht="51"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7">
        <f t="shared" si="145"/>
        <v>367</v>
      </c>
      <c r="Q2361" t="s">
        <v>8320</v>
      </c>
      <c r="R2361" t="s">
        <v>8321</v>
      </c>
      <c r="S2361" s="8">
        <f t="shared" si="146"/>
        <v>42159.649583333332</v>
      </c>
      <c r="T2361" s="8">
        <f t="shared" si="147"/>
        <v>42219.649583333332</v>
      </c>
    </row>
    <row r="2362" spans="1:20" ht="51"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7">
        <f t="shared" si="145"/>
        <v>2</v>
      </c>
      <c r="Q2362" t="s">
        <v>8320</v>
      </c>
      <c r="R2362" t="s">
        <v>8321</v>
      </c>
      <c r="S2362" s="8">
        <f t="shared" si="146"/>
        <v>42377.70694444445</v>
      </c>
      <c r="T2362" s="8">
        <f t="shared" si="147"/>
        <v>42407.70694444445</v>
      </c>
    </row>
    <row r="2363" spans="1:20" ht="68"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t="e">
        <f t="shared" si="145"/>
        <v>#DIV/0!</v>
      </c>
      <c r="Q2363" t="s">
        <v>8320</v>
      </c>
      <c r="R2363" t="s">
        <v>8321</v>
      </c>
      <c r="S2363" s="8">
        <f t="shared" si="146"/>
        <v>42466.858888888892</v>
      </c>
      <c r="T2363" s="8">
        <f t="shared" si="147"/>
        <v>42490.916666666672</v>
      </c>
    </row>
    <row r="2364" spans="1:20" ht="51"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7">
        <f t="shared" si="145"/>
        <v>60</v>
      </c>
      <c r="Q2364" t="s">
        <v>8320</v>
      </c>
      <c r="R2364" t="s">
        <v>8321</v>
      </c>
      <c r="S2364" s="8">
        <f t="shared" si="146"/>
        <v>41954.688310185185</v>
      </c>
      <c r="T2364" s="8">
        <f t="shared" si="147"/>
        <v>41984.688310185185</v>
      </c>
    </row>
    <row r="2365" spans="1:20" ht="51"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t="e">
        <f t="shared" si="145"/>
        <v>#DIV/0!</v>
      </c>
      <c r="Q2365" t="s">
        <v>8320</v>
      </c>
      <c r="R2365" t="s">
        <v>8321</v>
      </c>
      <c r="S2365" s="8">
        <f t="shared" si="146"/>
        <v>42322.011574074073</v>
      </c>
      <c r="T2365" s="8">
        <f t="shared" si="147"/>
        <v>42367.011574074073</v>
      </c>
    </row>
    <row r="2366" spans="1:20" ht="34"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t="e">
        <f t="shared" si="145"/>
        <v>#DIV/0!</v>
      </c>
      <c r="Q2366" t="s">
        <v>8320</v>
      </c>
      <c r="R2366" t="s">
        <v>8321</v>
      </c>
      <c r="S2366" s="8">
        <f t="shared" si="146"/>
        <v>42248.934675925921</v>
      </c>
      <c r="T2366" s="8">
        <f t="shared" si="147"/>
        <v>42303.934675925921</v>
      </c>
    </row>
    <row r="2367" spans="1:20" ht="51"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t="e">
        <f t="shared" si="145"/>
        <v>#DIV/0!</v>
      </c>
      <c r="Q2367" t="s">
        <v>8320</v>
      </c>
      <c r="R2367" t="s">
        <v>8321</v>
      </c>
      <c r="S2367" s="8">
        <f t="shared" si="146"/>
        <v>42346.736400462964</v>
      </c>
      <c r="T2367" s="8">
        <f t="shared" si="147"/>
        <v>42386.958333333328</v>
      </c>
    </row>
    <row r="2368" spans="1:20" ht="51"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7">
        <f t="shared" si="145"/>
        <v>97.407407407407405</v>
      </c>
      <c r="Q2368" t="s">
        <v>8320</v>
      </c>
      <c r="R2368" t="s">
        <v>8321</v>
      </c>
      <c r="S2368" s="8">
        <f t="shared" si="146"/>
        <v>42268.531631944439</v>
      </c>
      <c r="T2368" s="8">
        <f t="shared" si="147"/>
        <v>42298.531631944439</v>
      </c>
    </row>
    <row r="2369" spans="1:20" ht="51"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7">
        <f t="shared" si="145"/>
        <v>47.857142857142854</v>
      </c>
      <c r="Q2369" t="s">
        <v>8320</v>
      </c>
      <c r="R2369" t="s">
        <v>8321</v>
      </c>
      <c r="S2369" s="8">
        <f t="shared" si="146"/>
        <v>42425.970092592594</v>
      </c>
      <c r="T2369" s="8">
        <f t="shared" si="147"/>
        <v>42485.928425925929</v>
      </c>
    </row>
    <row r="2370" spans="1:20" ht="51"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7">
        <f t="shared" si="145"/>
        <v>50</v>
      </c>
      <c r="Q2370" t="s">
        <v>8320</v>
      </c>
      <c r="R2370" t="s">
        <v>8321</v>
      </c>
      <c r="S2370" s="8">
        <f t="shared" si="146"/>
        <v>42063.721817129626</v>
      </c>
      <c r="T2370" s="8">
        <f t="shared" si="147"/>
        <v>42108.680150462969</v>
      </c>
    </row>
    <row r="2371" spans="1:20" ht="51"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7" t="e">
        <f t="shared" ref="P2371:P2434" si="149">E2371/L2371</f>
        <v>#DIV/0!</v>
      </c>
      <c r="Q2371" t="s">
        <v>8320</v>
      </c>
      <c r="R2371" t="s">
        <v>8321</v>
      </c>
      <c r="S2371" s="8">
        <f t="shared" ref="S2371:S2434" si="150">(((J2371/60)/60)/24)+DATE(1970,1,1)</f>
        <v>42380.812627314815</v>
      </c>
      <c r="T2371" s="8">
        <f t="shared" ref="T2371:T2434" si="151">(((I2371/60)/60)/24)+DATE(1970,1,1)</f>
        <v>42410.812627314815</v>
      </c>
    </row>
    <row r="2372" spans="1:20" ht="68"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7">
        <f t="shared" si="149"/>
        <v>20.5</v>
      </c>
      <c r="Q2372" t="s">
        <v>8320</v>
      </c>
      <c r="R2372" t="s">
        <v>8321</v>
      </c>
      <c r="S2372" s="8">
        <f t="shared" si="150"/>
        <v>41961.18913194444</v>
      </c>
      <c r="T2372" s="8">
        <f t="shared" si="151"/>
        <v>41991.18913194444</v>
      </c>
    </row>
    <row r="2373" spans="1:20" ht="51"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t="e">
        <f t="shared" si="149"/>
        <v>#DIV/0!</v>
      </c>
      <c r="Q2373" t="s">
        <v>8320</v>
      </c>
      <c r="R2373" t="s">
        <v>8321</v>
      </c>
      <c r="S2373" s="8">
        <f t="shared" si="150"/>
        <v>42150.777731481481</v>
      </c>
      <c r="T2373" s="8">
        <f t="shared" si="151"/>
        <v>42180.777731481481</v>
      </c>
    </row>
    <row r="2374" spans="1:20" ht="51"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7">
        <f t="shared" si="149"/>
        <v>30</v>
      </c>
      <c r="Q2374" t="s">
        <v>8320</v>
      </c>
      <c r="R2374" t="s">
        <v>8321</v>
      </c>
      <c r="S2374" s="8">
        <f t="shared" si="150"/>
        <v>42088.069108796291</v>
      </c>
      <c r="T2374" s="8">
        <f t="shared" si="151"/>
        <v>42118.069108796291</v>
      </c>
    </row>
    <row r="2375" spans="1:20" ht="34"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7">
        <f t="shared" si="149"/>
        <v>50</v>
      </c>
      <c r="Q2375" t="s">
        <v>8320</v>
      </c>
      <c r="R2375" t="s">
        <v>8321</v>
      </c>
      <c r="S2375" s="8">
        <f t="shared" si="150"/>
        <v>42215.662314814821</v>
      </c>
      <c r="T2375" s="8">
        <f t="shared" si="151"/>
        <v>42245.662314814821</v>
      </c>
    </row>
    <row r="2376" spans="1:20" ht="68"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7">
        <f t="shared" si="149"/>
        <v>10</v>
      </c>
      <c r="Q2376" t="s">
        <v>8320</v>
      </c>
      <c r="R2376" t="s">
        <v>8321</v>
      </c>
      <c r="S2376" s="8">
        <f t="shared" si="150"/>
        <v>42017.843287037031</v>
      </c>
      <c r="T2376" s="8">
        <f t="shared" si="151"/>
        <v>42047.843287037031</v>
      </c>
    </row>
    <row r="2377" spans="1:20" ht="51"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t="e">
        <f t="shared" si="149"/>
        <v>#DIV/0!</v>
      </c>
      <c r="Q2377" t="s">
        <v>8320</v>
      </c>
      <c r="R2377" t="s">
        <v>8321</v>
      </c>
      <c r="S2377" s="8">
        <f t="shared" si="150"/>
        <v>42592.836076388892</v>
      </c>
      <c r="T2377" s="8">
        <f t="shared" si="151"/>
        <v>42622.836076388892</v>
      </c>
    </row>
    <row r="2378" spans="1:20" ht="51"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7">
        <f t="shared" si="149"/>
        <v>81.582499999999996</v>
      </c>
      <c r="Q2378" t="s">
        <v>8320</v>
      </c>
      <c r="R2378" t="s">
        <v>8321</v>
      </c>
      <c r="S2378" s="8">
        <f t="shared" si="150"/>
        <v>42318.925532407404</v>
      </c>
      <c r="T2378" s="8">
        <f t="shared" si="151"/>
        <v>42348.925532407404</v>
      </c>
    </row>
    <row r="2379" spans="1:20" ht="51"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t="e">
        <f t="shared" si="149"/>
        <v>#DIV/0!</v>
      </c>
      <c r="Q2379" t="s">
        <v>8320</v>
      </c>
      <c r="R2379" t="s">
        <v>8321</v>
      </c>
      <c r="S2379" s="8">
        <f t="shared" si="150"/>
        <v>42669.870173611111</v>
      </c>
      <c r="T2379" s="8">
        <f t="shared" si="151"/>
        <v>42699.911840277782</v>
      </c>
    </row>
    <row r="2380" spans="1:20" ht="51"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t="e">
        <f t="shared" si="149"/>
        <v>#DIV/0!</v>
      </c>
      <c r="Q2380" t="s">
        <v>8320</v>
      </c>
      <c r="R2380" t="s">
        <v>8321</v>
      </c>
      <c r="S2380" s="8">
        <f t="shared" si="150"/>
        <v>42213.013078703705</v>
      </c>
      <c r="T2380" s="8">
        <f t="shared" si="151"/>
        <v>42242.013078703705</v>
      </c>
    </row>
    <row r="2381" spans="1:20" ht="34"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t="e">
        <f t="shared" si="149"/>
        <v>#DIV/0!</v>
      </c>
      <c r="Q2381" t="s">
        <v>8320</v>
      </c>
      <c r="R2381" t="s">
        <v>8321</v>
      </c>
      <c r="S2381" s="8">
        <f t="shared" si="150"/>
        <v>42237.016388888893</v>
      </c>
      <c r="T2381" s="8">
        <f t="shared" si="151"/>
        <v>42282.016388888893</v>
      </c>
    </row>
    <row r="2382" spans="1:20" ht="51"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7">
        <f t="shared" si="149"/>
        <v>18.333333333333332</v>
      </c>
      <c r="Q2382" t="s">
        <v>8320</v>
      </c>
      <c r="R2382" t="s">
        <v>8321</v>
      </c>
      <c r="S2382" s="8">
        <f t="shared" si="150"/>
        <v>42248.793310185181</v>
      </c>
      <c r="T2382" s="8">
        <f t="shared" si="151"/>
        <v>42278.793310185181</v>
      </c>
    </row>
    <row r="2383" spans="1:20" ht="51"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7">
        <f t="shared" si="149"/>
        <v>224.42857142857142</v>
      </c>
      <c r="Q2383" t="s">
        <v>8320</v>
      </c>
      <c r="R2383" t="s">
        <v>8321</v>
      </c>
      <c r="S2383" s="8">
        <f t="shared" si="150"/>
        <v>42074.935740740737</v>
      </c>
      <c r="T2383" s="8">
        <f t="shared" si="151"/>
        <v>42104.935740740737</v>
      </c>
    </row>
    <row r="2384" spans="1:20" ht="68"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7">
        <f t="shared" si="149"/>
        <v>37.5</v>
      </c>
      <c r="Q2384" t="s">
        <v>8320</v>
      </c>
      <c r="R2384" t="s">
        <v>8321</v>
      </c>
      <c r="S2384" s="8">
        <f t="shared" si="150"/>
        <v>42195.187534722223</v>
      </c>
      <c r="T2384" s="8">
        <f t="shared" si="151"/>
        <v>42220.187534722223</v>
      </c>
    </row>
    <row r="2385" spans="1:20" ht="51"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7">
        <f t="shared" si="149"/>
        <v>145</v>
      </c>
      <c r="Q2385" t="s">
        <v>8320</v>
      </c>
      <c r="R2385" t="s">
        <v>8321</v>
      </c>
      <c r="S2385" s="8">
        <f t="shared" si="150"/>
        <v>42027.056793981479</v>
      </c>
      <c r="T2385" s="8">
        <f t="shared" si="151"/>
        <v>42057.056793981479</v>
      </c>
    </row>
    <row r="2386" spans="1:20" ht="68"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7">
        <f t="shared" si="149"/>
        <v>1</v>
      </c>
      <c r="Q2386" t="s">
        <v>8320</v>
      </c>
      <c r="R2386" t="s">
        <v>8321</v>
      </c>
      <c r="S2386" s="8">
        <f t="shared" si="150"/>
        <v>41927.067627314813</v>
      </c>
      <c r="T2386" s="8">
        <f t="shared" si="151"/>
        <v>41957.109293981484</v>
      </c>
    </row>
    <row r="2387" spans="1:20" ht="51"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7">
        <f t="shared" si="149"/>
        <v>112.57142857142857</v>
      </c>
      <c r="Q2387" t="s">
        <v>8320</v>
      </c>
      <c r="R2387" t="s">
        <v>8321</v>
      </c>
      <c r="S2387" s="8">
        <f t="shared" si="150"/>
        <v>42191.70175925926</v>
      </c>
      <c r="T2387" s="8">
        <f t="shared" si="151"/>
        <v>42221.70175925926</v>
      </c>
    </row>
    <row r="2388" spans="1:20" ht="51"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t="e">
        <f t="shared" si="149"/>
        <v>#DIV/0!</v>
      </c>
      <c r="Q2388" t="s">
        <v>8320</v>
      </c>
      <c r="R2388" t="s">
        <v>8321</v>
      </c>
      <c r="S2388" s="8">
        <f t="shared" si="150"/>
        <v>41954.838240740741</v>
      </c>
      <c r="T2388" s="8">
        <f t="shared" si="151"/>
        <v>42014.838240740741</v>
      </c>
    </row>
    <row r="2389" spans="1:20" ht="68"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7">
        <f t="shared" si="149"/>
        <v>342</v>
      </c>
      <c r="Q2389" t="s">
        <v>8320</v>
      </c>
      <c r="R2389" t="s">
        <v>8321</v>
      </c>
      <c r="S2389" s="8">
        <f t="shared" si="150"/>
        <v>42528.626620370371</v>
      </c>
      <c r="T2389" s="8">
        <f t="shared" si="151"/>
        <v>42573.626620370371</v>
      </c>
    </row>
    <row r="2390" spans="1:20" ht="51"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7">
        <f t="shared" si="149"/>
        <v>57.875</v>
      </c>
      <c r="Q2390" t="s">
        <v>8320</v>
      </c>
      <c r="R2390" t="s">
        <v>8321</v>
      </c>
      <c r="S2390" s="8">
        <f t="shared" si="150"/>
        <v>41989.853692129633</v>
      </c>
      <c r="T2390" s="8">
        <f t="shared" si="151"/>
        <v>42019.811805555553</v>
      </c>
    </row>
    <row r="2391" spans="1:20" ht="68"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7">
        <f t="shared" si="149"/>
        <v>30</v>
      </c>
      <c r="Q2391" t="s">
        <v>8320</v>
      </c>
      <c r="R2391" t="s">
        <v>8321</v>
      </c>
      <c r="S2391" s="8">
        <f t="shared" si="150"/>
        <v>42179.653379629628</v>
      </c>
      <c r="T2391" s="8">
        <f t="shared" si="151"/>
        <v>42210.915972222225</v>
      </c>
    </row>
    <row r="2392" spans="1:20" ht="51"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t="e">
        <f t="shared" si="149"/>
        <v>#DIV/0!</v>
      </c>
      <c r="Q2392" t="s">
        <v>8320</v>
      </c>
      <c r="R2392" t="s">
        <v>8321</v>
      </c>
      <c r="S2392" s="8">
        <f t="shared" si="150"/>
        <v>41968.262314814812</v>
      </c>
      <c r="T2392" s="8">
        <f t="shared" si="151"/>
        <v>42008.262314814812</v>
      </c>
    </row>
    <row r="2393" spans="1:20" ht="34"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7">
        <f t="shared" si="149"/>
        <v>25</v>
      </c>
      <c r="Q2393" t="s">
        <v>8320</v>
      </c>
      <c r="R2393" t="s">
        <v>8321</v>
      </c>
      <c r="S2393" s="8">
        <f t="shared" si="150"/>
        <v>42064.794490740736</v>
      </c>
      <c r="T2393" s="8">
        <f t="shared" si="151"/>
        <v>42094.752824074079</v>
      </c>
    </row>
    <row r="2394" spans="1:20" ht="68"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t="e">
        <f t="shared" si="149"/>
        <v>#DIV/0!</v>
      </c>
      <c r="Q2394" t="s">
        <v>8320</v>
      </c>
      <c r="R2394" t="s">
        <v>8321</v>
      </c>
      <c r="S2394" s="8">
        <f t="shared" si="150"/>
        <v>42276.120636574073</v>
      </c>
      <c r="T2394" s="8">
        <f t="shared" si="151"/>
        <v>42306.120636574073</v>
      </c>
    </row>
    <row r="2395" spans="1:20" ht="51"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7">
        <f t="shared" si="149"/>
        <v>50</v>
      </c>
      <c r="Q2395" t="s">
        <v>8320</v>
      </c>
      <c r="R2395" t="s">
        <v>8321</v>
      </c>
      <c r="S2395" s="8">
        <f t="shared" si="150"/>
        <v>42194.648344907408</v>
      </c>
      <c r="T2395" s="8">
        <f t="shared" si="151"/>
        <v>42224.648344907408</v>
      </c>
    </row>
    <row r="2396" spans="1:20" ht="51"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7">
        <f t="shared" si="149"/>
        <v>1.5</v>
      </c>
      <c r="Q2396" t="s">
        <v>8320</v>
      </c>
      <c r="R2396" t="s">
        <v>8321</v>
      </c>
      <c r="S2396" s="8">
        <f t="shared" si="150"/>
        <v>42031.362187499995</v>
      </c>
      <c r="T2396" s="8">
        <f t="shared" si="151"/>
        <v>42061.362187499995</v>
      </c>
    </row>
    <row r="2397" spans="1:20" ht="51"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t="e">
        <f t="shared" si="149"/>
        <v>#DIV/0!</v>
      </c>
      <c r="Q2397" t="s">
        <v>8320</v>
      </c>
      <c r="R2397" t="s">
        <v>8321</v>
      </c>
      <c r="S2397" s="8">
        <f t="shared" si="150"/>
        <v>42717.121377314819</v>
      </c>
      <c r="T2397" s="8">
        <f t="shared" si="151"/>
        <v>42745.372916666667</v>
      </c>
    </row>
    <row r="2398" spans="1:20" ht="51"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7">
        <f t="shared" si="149"/>
        <v>10</v>
      </c>
      <c r="Q2398" t="s">
        <v>8320</v>
      </c>
      <c r="R2398" t="s">
        <v>8321</v>
      </c>
      <c r="S2398" s="8">
        <f t="shared" si="150"/>
        <v>42262.849050925928</v>
      </c>
      <c r="T2398" s="8">
        <f t="shared" si="151"/>
        <v>42292.849050925928</v>
      </c>
    </row>
    <row r="2399" spans="1:20" ht="51"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t="e">
        <f t="shared" si="149"/>
        <v>#DIV/0!</v>
      </c>
      <c r="Q2399" t="s">
        <v>8320</v>
      </c>
      <c r="R2399" t="s">
        <v>8321</v>
      </c>
      <c r="S2399" s="8">
        <f t="shared" si="150"/>
        <v>41976.88490740741</v>
      </c>
      <c r="T2399" s="8">
        <f t="shared" si="151"/>
        <v>42006.88490740741</v>
      </c>
    </row>
    <row r="2400" spans="1:20" ht="51"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t="e">
        <f t="shared" si="149"/>
        <v>#DIV/0!</v>
      </c>
      <c r="Q2400" t="s">
        <v>8320</v>
      </c>
      <c r="R2400" t="s">
        <v>8321</v>
      </c>
      <c r="S2400" s="8">
        <f t="shared" si="150"/>
        <v>42157.916481481487</v>
      </c>
      <c r="T2400" s="8">
        <f t="shared" si="151"/>
        <v>42187.916481481487</v>
      </c>
    </row>
    <row r="2401" spans="1:20" ht="51"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t="e">
        <f t="shared" si="149"/>
        <v>#DIV/0!</v>
      </c>
      <c r="Q2401" t="s">
        <v>8320</v>
      </c>
      <c r="R2401" t="s">
        <v>8321</v>
      </c>
      <c r="S2401" s="8">
        <f t="shared" si="150"/>
        <v>41956.853078703702</v>
      </c>
      <c r="T2401" s="8">
        <f t="shared" si="151"/>
        <v>41991.853078703702</v>
      </c>
    </row>
    <row r="2402" spans="1:20" ht="51"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t="e">
        <f t="shared" si="149"/>
        <v>#DIV/0!</v>
      </c>
      <c r="Q2402" t="s">
        <v>8320</v>
      </c>
      <c r="R2402" t="s">
        <v>8321</v>
      </c>
      <c r="S2402" s="8">
        <f t="shared" si="150"/>
        <v>42444.268101851849</v>
      </c>
      <c r="T2402" s="8">
        <f t="shared" si="151"/>
        <v>42474.268101851849</v>
      </c>
    </row>
    <row r="2403" spans="1:20" ht="51"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7">
        <f t="shared" si="149"/>
        <v>22.333333333333332</v>
      </c>
      <c r="Q2403" t="s">
        <v>8337</v>
      </c>
      <c r="R2403" t="s">
        <v>8338</v>
      </c>
      <c r="S2403" s="8">
        <f t="shared" si="150"/>
        <v>42374.822870370372</v>
      </c>
      <c r="T2403" s="8">
        <f t="shared" si="151"/>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7">
        <f t="shared" si="149"/>
        <v>52</v>
      </c>
      <c r="Q2404" t="s">
        <v>8337</v>
      </c>
      <c r="R2404" t="s">
        <v>8338</v>
      </c>
      <c r="S2404" s="8">
        <f t="shared" si="150"/>
        <v>42107.679756944446</v>
      </c>
      <c r="T2404" s="8">
        <f t="shared" si="151"/>
        <v>42137.679756944446</v>
      </c>
    </row>
    <row r="2405" spans="1:20" ht="51"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7">
        <f t="shared" si="149"/>
        <v>16.833333333333332</v>
      </c>
      <c r="Q2405" t="s">
        <v>8337</v>
      </c>
      <c r="R2405" t="s">
        <v>8338</v>
      </c>
      <c r="S2405" s="8">
        <f t="shared" si="150"/>
        <v>42399.882615740738</v>
      </c>
      <c r="T2405" s="8">
        <f t="shared" si="151"/>
        <v>42459.840949074074</v>
      </c>
    </row>
    <row r="2406" spans="1:20" ht="51"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t="e">
        <f t="shared" si="149"/>
        <v>#DIV/0!</v>
      </c>
      <c r="Q2406" t="s">
        <v>8337</v>
      </c>
      <c r="R2406" t="s">
        <v>8338</v>
      </c>
      <c r="S2406" s="8">
        <f t="shared" si="150"/>
        <v>42342.03943287037</v>
      </c>
      <c r="T2406" s="8">
        <f t="shared" si="151"/>
        <v>42372.03943287037</v>
      </c>
    </row>
    <row r="2407" spans="1:20" ht="51"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7">
        <f t="shared" si="149"/>
        <v>56.3</v>
      </c>
      <c r="Q2407" t="s">
        <v>8337</v>
      </c>
      <c r="R2407" t="s">
        <v>8338</v>
      </c>
      <c r="S2407" s="8">
        <f t="shared" si="150"/>
        <v>42595.585358796292</v>
      </c>
      <c r="T2407" s="8">
        <f t="shared" si="151"/>
        <v>42616.585358796292</v>
      </c>
    </row>
    <row r="2408" spans="1:20" ht="51"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7">
        <f t="shared" si="149"/>
        <v>84.0625</v>
      </c>
      <c r="Q2408" t="s">
        <v>8337</v>
      </c>
      <c r="R2408" t="s">
        <v>8338</v>
      </c>
      <c r="S2408" s="8">
        <f t="shared" si="150"/>
        <v>41983.110995370371</v>
      </c>
      <c r="T2408" s="8">
        <f t="shared" si="151"/>
        <v>42023.110995370371</v>
      </c>
    </row>
    <row r="2409" spans="1:20" ht="68"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7">
        <f t="shared" si="149"/>
        <v>168.39393939393941</v>
      </c>
      <c r="Q2409" t="s">
        <v>8337</v>
      </c>
      <c r="R2409" t="s">
        <v>8338</v>
      </c>
      <c r="S2409" s="8">
        <f t="shared" si="150"/>
        <v>42082.575555555552</v>
      </c>
      <c r="T2409" s="8">
        <f t="shared" si="151"/>
        <v>42105.25</v>
      </c>
    </row>
    <row r="2410" spans="1:20" ht="51"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7">
        <f t="shared" si="149"/>
        <v>15</v>
      </c>
      <c r="Q2410" t="s">
        <v>8337</v>
      </c>
      <c r="R2410" t="s">
        <v>8338</v>
      </c>
      <c r="S2410" s="8">
        <f t="shared" si="150"/>
        <v>41919.140706018516</v>
      </c>
      <c r="T2410" s="8">
        <f t="shared" si="151"/>
        <v>41949.182372685187</v>
      </c>
    </row>
    <row r="2411" spans="1:20" ht="51"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7">
        <f t="shared" si="149"/>
        <v>76.666666666666671</v>
      </c>
      <c r="Q2411" t="s">
        <v>8337</v>
      </c>
      <c r="R2411" t="s">
        <v>8338</v>
      </c>
      <c r="S2411" s="8">
        <f t="shared" si="150"/>
        <v>42204.875868055555</v>
      </c>
      <c r="T2411" s="8">
        <f t="shared" si="151"/>
        <v>42234.875868055555</v>
      </c>
    </row>
    <row r="2412" spans="1:20" ht="68"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t="e">
        <f t="shared" si="149"/>
        <v>#DIV/0!</v>
      </c>
      <c r="Q2412" t="s">
        <v>8337</v>
      </c>
      <c r="R2412" t="s">
        <v>8338</v>
      </c>
      <c r="S2412" s="8">
        <f t="shared" si="150"/>
        <v>42224.408275462964</v>
      </c>
      <c r="T2412" s="8">
        <f t="shared" si="151"/>
        <v>42254.408275462964</v>
      </c>
    </row>
    <row r="2413" spans="1:20" ht="68"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7">
        <f t="shared" si="149"/>
        <v>50.333333333333336</v>
      </c>
      <c r="Q2413" t="s">
        <v>8337</v>
      </c>
      <c r="R2413" t="s">
        <v>8338</v>
      </c>
      <c r="S2413" s="8">
        <f t="shared" si="150"/>
        <v>42211.732430555552</v>
      </c>
      <c r="T2413" s="8">
        <f t="shared" si="151"/>
        <v>42241.732430555552</v>
      </c>
    </row>
    <row r="2414" spans="1:20" ht="68"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t="e">
        <f t="shared" si="149"/>
        <v>#DIV/0!</v>
      </c>
      <c r="Q2414" t="s">
        <v>8337</v>
      </c>
      <c r="R2414" t="s">
        <v>8338</v>
      </c>
      <c r="S2414" s="8">
        <f t="shared" si="150"/>
        <v>42655.736956018518</v>
      </c>
      <c r="T2414" s="8">
        <f t="shared" si="151"/>
        <v>42700.778622685189</v>
      </c>
    </row>
    <row r="2415" spans="1:20" ht="51"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7">
        <f t="shared" si="149"/>
        <v>8.3333333333333339</v>
      </c>
      <c r="Q2415" t="s">
        <v>8337</v>
      </c>
      <c r="R2415" t="s">
        <v>8338</v>
      </c>
      <c r="S2415" s="8">
        <f t="shared" si="150"/>
        <v>41760.10974537037</v>
      </c>
      <c r="T2415" s="8">
        <f t="shared" si="151"/>
        <v>41790.979166666664</v>
      </c>
    </row>
    <row r="2416" spans="1:20" ht="51"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7">
        <f t="shared" si="149"/>
        <v>35.384615384615387</v>
      </c>
      <c r="Q2416" t="s">
        <v>8337</v>
      </c>
      <c r="R2416" t="s">
        <v>8338</v>
      </c>
      <c r="S2416" s="8">
        <f t="shared" si="150"/>
        <v>42198.695138888885</v>
      </c>
      <c r="T2416" s="8">
        <f t="shared" si="151"/>
        <v>42238.165972222225</v>
      </c>
    </row>
    <row r="2417" spans="1:20" ht="51"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7">
        <f t="shared" si="149"/>
        <v>55.833333333333336</v>
      </c>
      <c r="Q2417" t="s">
        <v>8337</v>
      </c>
      <c r="R2417" t="s">
        <v>8338</v>
      </c>
      <c r="S2417" s="8">
        <f t="shared" si="150"/>
        <v>42536.862800925926</v>
      </c>
      <c r="T2417" s="8">
        <f t="shared" si="151"/>
        <v>42566.862800925926</v>
      </c>
    </row>
    <row r="2418" spans="1:20" ht="51"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7">
        <f t="shared" si="149"/>
        <v>5</v>
      </c>
      <c r="Q2418" t="s">
        <v>8337</v>
      </c>
      <c r="R2418" t="s">
        <v>8338</v>
      </c>
      <c r="S2418" s="8">
        <f t="shared" si="150"/>
        <v>42019.737766203703</v>
      </c>
      <c r="T2418" s="8">
        <f t="shared" si="151"/>
        <v>42077.625</v>
      </c>
    </row>
    <row r="2419" spans="1:20" ht="51"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t="e">
        <f t="shared" si="149"/>
        <v>#DIV/0!</v>
      </c>
      <c r="Q2419" t="s">
        <v>8337</v>
      </c>
      <c r="R2419" t="s">
        <v>8338</v>
      </c>
      <c r="S2419" s="8">
        <f t="shared" si="150"/>
        <v>41831.884108796294</v>
      </c>
      <c r="T2419" s="8">
        <f t="shared" si="151"/>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7">
        <f t="shared" si="149"/>
        <v>1</v>
      </c>
      <c r="Q2420" t="s">
        <v>8337</v>
      </c>
      <c r="R2420" t="s">
        <v>8338</v>
      </c>
      <c r="S2420" s="8">
        <f t="shared" si="150"/>
        <v>42027.856990740736</v>
      </c>
      <c r="T2420" s="8">
        <f t="shared" si="151"/>
        <v>42087.815324074079</v>
      </c>
    </row>
    <row r="2421" spans="1:20" ht="68"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t="e">
        <f t="shared" si="149"/>
        <v>#DIV/0!</v>
      </c>
      <c r="Q2421" t="s">
        <v>8337</v>
      </c>
      <c r="R2421" t="s">
        <v>8338</v>
      </c>
      <c r="S2421" s="8">
        <f t="shared" si="150"/>
        <v>41993.738298611104</v>
      </c>
      <c r="T2421" s="8">
        <f t="shared" si="151"/>
        <v>42053.738298611104</v>
      </c>
    </row>
    <row r="2422" spans="1:20" ht="51"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7">
        <f t="shared" si="149"/>
        <v>69.472222222222229</v>
      </c>
      <c r="Q2422" t="s">
        <v>8337</v>
      </c>
      <c r="R2422" t="s">
        <v>8338</v>
      </c>
      <c r="S2422" s="8">
        <f t="shared" si="150"/>
        <v>41893.028877314813</v>
      </c>
      <c r="T2422" s="8">
        <f t="shared" si="151"/>
        <v>41953.070543981477</v>
      </c>
    </row>
    <row r="2423" spans="1:20" ht="34"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7">
        <f t="shared" si="149"/>
        <v>1</v>
      </c>
      <c r="Q2423" t="s">
        <v>8337</v>
      </c>
      <c r="R2423" t="s">
        <v>8338</v>
      </c>
      <c r="S2423" s="8">
        <f t="shared" si="150"/>
        <v>42026.687453703707</v>
      </c>
      <c r="T2423" s="8">
        <f t="shared" si="151"/>
        <v>42056.687453703707</v>
      </c>
    </row>
    <row r="2424" spans="1:20" ht="34"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7">
        <f t="shared" si="149"/>
        <v>1</v>
      </c>
      <c r="Q2424" t="s">
        <v>8337</v>
      </c>
      <c r="R2424" t="s">
        <v>8338</v>
      </c>
      <c r="S2424" s="8">
        <f t="shared" si="150"/>
        <v>42044.724953703699</v>
      </c>
      <c r="T2424" s="8">
        <f t="shared" si="151"/>
        <v>42074.683287037042</v>
      </c>
    </row>
    <row r="2425" spans="1:20" ht="51"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7">
        <f t="shared" si="149"/>
        <v>8</v>
      </c>
      <c r="Q2425" t="s">
        <v>8337</v>
      </c>
      <c r="R2425" t="s">
        <v>8338</v>
      </c>
      <c r="S2425" s="8">
        <f t="shared" si="150"/>
        <v>41974.704745370371</v>
      </c>
      <c r="T2425" s="8">
        <f t="shared" si="151"/>
        <v>42004.704745370371</v>
      </c>
    </row>
    <row r="2426" spans="1:20" ht="34"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7">
        <f t="shared" si="149"/>
        <v>34.444444444444443</v>
      </c>
      <c r="Q2426" t="s">
        <v>8337</v>
      </c>
      <c r="R2426" t="s">
        <v>8338</v>
      </c>
      <c r="S2426" s="8">
        <f t="shared" si="150"/>
        <v>41909.892453703702</v>
      </c>
      <c r="T2426" s="8">
        <f t="shared" si="151"/>
        <v>41939.892453703702</v>
      </c>
    </row>
    <row r="2427" spans="1:20" ht="68"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7">
        <f t="shared" si="149"/>
        <v>1</v>
      </c>
      <c r="Q2427" t="s">
        <v>8337</v>
      </c>
      <c r="R2427" t="s">
        <v>8338</v>
      </c>
      <c r="S2427" s="8">
        <f t="shared" si="150"/>
        <v>42502.913761574076</v>
      </c>
      <c r="T2427" s="8">
        <f t="shared" si="151"/>
        <v>42517.919444444444</v>
      </c>
    </row>
    <row r="2428" spans="1:20" ht="51"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t="e">
        <f t="shared" si="149"/>
        <v>#DIV/0!</v>
      </c>
      <c r="Q2428" t="s">
        <v>8337</v>
      </c>
      <c r="R2428" t="s">
        <v>8338</v>
      </c>
      <c r="S2428" s="8">
        <f t="shared" si="150"/>
        <v>42164.170046296291</v>
      </c>
      <c r="T2428" s="8">
        <f t="shared" si="151"/>
        <v>42224.170046296291</v>
      </c>
    </row>
    <row r="2429" spans="1:20" ht="34"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7">
        <f t="shared" si="149"/>
        <v>1</v>
      </c>
      <c r="Q2429" t="s">
        <v>8337</v>
      </c>
      <c r="R2429" t="s">
        <v>8338</v>
      </c>
      <c r="S2429" s="8">
        <f t="shared" si="150"/>
        <v>42412.318668981476</v>
      </c>
      <c r="T2429" s="8">
        <f t="shared" si="151"/>
        <v>42452.277002314819</v>
      </c>
    </row>
    <row r="2430" spans="1:20" ht="34"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7">
        <f t="shared" si="149"/>
        <v>1</v>
      </c>
      <c r="Q2430" t="s">
        <v>8337</v>
      </c>
      <c r="R2430" t="s">
        <v>8338</v>
      </c>
      <c r="S2430" s="8">
        <f t="shared" si="150"/>
        <v>42045.784155092595</v>
      </c>
      <c r="T2430" s="8">
        <f t="shared" si="151"/>
        <v>42075.742488425924</v>
      </c>
    </row>
    <row r="2431" spans="1:20" ht="51"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7">
        <f t="shared" si="149"/>
        <v>501.25</v>
      </c>
      <c r="Q2431" t="s">
        <v>8337</v>
      </c>
      <c r="R2431" t="s">
        <v>8338</v>
      </c>
      <c r="S2431" s="8">
        <f t="shared" si="150"/>
        <v>42734.879236111112</v>
      </c>
      <c r="T2431" s="8">
        <f t="shared" si="151"/>
        <v>42771.697222222225</v>
      </c>
    </row>
    <row r="2432" spans="1:20" ht="68"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7">
        <f t="shared" si="149"/>
        <v>10.5</v>
      </c>
      <c r="Q2432" t="s">
        <v>8337</v>
      </c>
      <c r="R2432" t="s">
        <v>8338</v>
      </c>
      <c r="S2432" s="8">
        <f t="shared" si="150"/>
        <v>42382.130833333329</v>
      </c>
      <c r="T2432" s="8">
        <f t="shared" si="151"/>
        <v>42412.130833333329</v>
      </c>
    </row>
    <row r="2433" spans="1:20" ht="34"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7">
        <f t="shared" si="149"/>
        <v>1</v>
      </c>
      <c r="Q2433" t="s">
        <v>8337</v>
      </c>
      <c r="R2433" t="s">
        <v>8338</v>
      </c>
      <c r="S2433" s="8">
        <f t="shared" si="150"/>
        <v>42489.099687499998</v>
      </c>
      <c r="T2433" s="8">
        <f t="shared" si="151"/>
        <v>42549.099687499998</v>
      </c>
    </row>
    <row r="2434" spans="1:20" ht="51"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7">
        <f t="shared" si="149"/>
        <v>1</v>
      </c>
      <c r="Q2434" t="s">
        <v>8337</v>
      </c>
      <c r="R2434" t="s">
        <v>8338</v>
      </c>
      <c r="S2434" s="8">
        <f t="shared" si="150"/>
        <v>42041.218715277777</v>
      </c>
      <c r="T2434" s="8">
        <f t="shared" si="151"/>
        <v>42071.218715277777</v>
      </c>
    </row>
    <row r="2435" spans="1:20" ht="68"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7" t="e">
        <f t="shared" ref="P2435:P2498" si="153">E2435/L2435</f>
        <v>#DIV/0!</v>
      </c>
      <c r="Q2435" t="s">
        <v>8337</v>
      </c>
      <c r="R2435" t="s">
        <v>8338</v>
      </c>
      <c r="S2435" s="8">
        <f t="shared" ref="S2435:S2498" si="154">(((J2435/60)/60)/24)+DATE(1970,1,1)</f>
        <v>42397.89980324074</v>
      </c>
      <c r="T2435" s="8">
        <f t="shared" ref="T2435:T2498" si="155">(((I2435/60)/60)/24)+DATE(1970,1,1)</f>
        <v>42427.89980324074</v>
      </c>
    </row>
    <row r="2436" spans="1:20" ht="51"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7">
        <f t="shared" si="153"/>
        <v>13</v>
      </c>
      <c r="Q2436" t="s">
        <v>8337</v>
      </c>
      <c r="R2436" t="s">
        <v>8338</v>
      </c>
      <c r="S2436" s="8">
        <f t="shared" si="154"/>
        <v>42180.18604166666</v>
      </c>
      <c r="T2436" s="8">
        <f t="shared" si="155"/>
        <v>42220.18604166666</v>
      </c>
    </row>
    <row r="2437" spans="1:20" ht="51"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7">
        <f t="shared" si="153"/>
        <v>306</v>
      </c>
      <c r="Q2437" t="s">
        <v>8337</v>
      </c>
      <c r="R2437" t="s">
        <v>8338</v>
      </c>
      <c r="S2437" s="8">
        <f t="shared" si="154"/>
        <v>42252.277615740735</v>
      </c>
      <c r="T2437" s="8">
        <f t="shared" si="155"/>
        <v>42282.277615740735</v>
      </c>
    </row>
    <row r="2438" spans="1:20" ht="68"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7">
        <f t="shared" si="153"/>
        <v>22.5</v>
      </c>
      <c r="Q2438" t="s">
        <v>8337</v>
      </c>
      <c r="R2438" t="s">
        <v>8338</v>
      </c>
      <c r="S2438" s="8">
        <f t="shared" si="154"/>
        <v>42338.615393518514</v>
      </c>
      <c r="T2438" s="8">
        <f t="shared" si="155"/>
        <v>42398.615393518514</v>
      </c>
    </row>
    <row r="2439" spans="1:20" ht="51"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t="e">
        <f t="shared" si="153"/>
        <v>#DIV/0!</v>
      </c>
      <c r="Q2439" t="s">
        <v>8337</v>
      </c>
      <c r="R2439" t="s">
        <v>8338</v>
      </c>
      <c r="S2439" s="8">
        <f t="shared" si="154"/>
        <v>42031.965138888889</v>
      </c>
      <c r="T2439" s="8">
        <f t="shared" si="155"/>
        <v>42080.75</v>
      </c>
    </row>
    <row r="2440" spans="1:20" ht="51"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7">
        <f t="shared" si="153"/>
        <v>50</v>
      </c>
      <c r="Q2440" t="s">
        <v>8337</v>
      </c>
      <c r="R2440" t="s">
        <v>8338</v>
      </c>
      <c r="S2440" s="8">
        <f t="shared" si="154"/>
        <v>42285.91506944444</v>
      </c>
      <c r="T2440" s="8">
        <f t="shared" si="155"/>
        <v>42345.956736111111</v>
      </c>
    </row>
    <row r="2441" spans="1:20" ht="68"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t="e">
        <f t="shared" si="153"/>
        <v>#DIV/0!</v>
      </c>
      <c r="Q2441" t="s">
        <v>8337</v>
      </c>
      <c r="R2441" t="s">
        <v>8338</v>
      </c>
      <c r="S2441" s="8">
        <f t="shared" si="154"/>
        <v>42265.818622685183</v>
      </c>
      <c r="T2441" s="8">
        <f t="shared" si="155"/>
        <v>42295.818622685183</v>
      </c>
    </row>
    <row r="2442" spans="1:20" ht="34"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7">
        <f t="shared" si="153"/>
        <v>5</v>
      </c>
      <c r="Q2442" t="s">
        <v>8337</v>
      </c>
      <c r="R2442" t="s">
        <v>8338</v>
      </c>
      <c r="S2442" s="8">
        <f t="shared" si="154"/>
        <v>42383.899456018517</v>
      </c>
      <c r="T2442" s="8">
        <f t="shared" si="155"/>
        <v>42413.899456018517</v>
      </c>
    </row>
    <row r="2443" spans="1:20" ht="34"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8337</v>
      </c>
      <c r="R2443" t="s">
        <v>8353</v>
      </c>
      <c r="S2443" s="8">
        <f t="shared" si="154"/>
        <v>42187.125625000001</v>
      </c>
      <c r="T2443" s="8">
        <f t="shared" si="155"/>
        <v>42208.207638888889</v>
      </c>
    </row>
    <row r="2444" spans="1:20" ht="34"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8337</v>
      </c>
      <c r="R2444" t="s">
        <v>8353</v>
      </c>
      <c r="S2444" s="8">
        <f t="shared" si="154"/>
        <v>42052.666990740734</v>
      </c>
      <c r="T2444" s="8">
        <f t="shared" si="155"/>
        <v>42082.625324074077</v>
      </c>
    </row>
    <row r="2445" spans="1:20" ht="68"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7">
        <f t="shared" si="153"/>
        <v>130.23469453376205</v>
      </c>
      <c r="Q2445" t="s">
        <v>8337</v>
      </c>
      <c r="R2445" t="s">
        <v>8353</v>
      </c>
      <c r="S2445" s="8">
        <f t="shared" si="154"/>
        <v>41836.625254629631</v>
      </c>
      <c r="T2445" s="8">
        <f t="shared" si="155"/>
        <v>41866.625254629631</v>
      </c>
    </row>
    <row r="2446" spans="1:20" ht="51"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8337</v>
      </c>
      <c r="R2446" t="s">
        <v>8353</v>
      </c>
      <c r="S2446" s="8">
        <f t="shared" si="154"/>
        <v>42485.754525462966</v>
      </c>
      <c r="T2446" s="8">
        <f t="shared" si="155"/>
        <v>42515.754525462966</v>
      </c>
    </row>
    <row r="2447" spans="1:20" ht="68"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8337</v>
      </c>
      <c r="R2447" t="s">
        <v>8353</v>
      </c>
      <c r="S2447" s="8">
        <f t="shared" si="154"/>
        <v>42243.190057870372</v>
      </c>
      <c r="T2447" s="8">
        <f t="shared" si="155"/>
        <v>42273.190057870372</v>
      </c>
    </row>
    <row r="2448" spans="1:20" ht="68"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8337</v>
      </c>
      <c r="R2448" t="s">
        <v>8353</v>
      </c>
      <c r="S2448" s="8">
        <f t="shared" si="154"/>
        <v>42670.602673611109</v>
      </c>
      <c r="T2448" s="8">
        <f t="shared" si="155"/>
        <v>42700.64434027778</v>
      </c>
    </row>
    <row r="2449" spans="1:20" ht="68"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7">
        <f t="shared" si="153"/>
        <v>31.691394658753708</v>
      </c>
      <c r="Q2449" t="s">
        <v>8337</v>
      </c>
      <c r="R2449" t="s">
        <v>8353</v>
      </c>
      <c r="S2449" s="8">
        <f t="shared" si="154"/>
        <v>42654.469826388886</v>
      </c>
      <c r="T2449" s="8">
        <f t="shared" si="155"/>
        <v>42686.166666666672</v>
      </c>
    </row>
    <row r="2450" spans="1:20" ht="68"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8337</v>
      </c>
      <c r="R2450" t="s">
        <v>8353</v>
      </c>
      <c r="S2450" s="8">
        <f t="shared" si="154"/>
        <v>42607.316122685181</v>
      </c>
      <c r="T2450" s="8">
        <f t="shared" si="155"/>
        <v>42613.233333333337</v>
      </c>
    </row>
    <row r="2451" spans="1:20" ht="51"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8337</v>
      </c>
      <c r="R2451" t="s">
        <v>8353</v>
      </c>
      <c r="S2451" s="8">
        <f t="shared" si="154"/>
        <v>41943.142534722225</v>
      </c>
      <c r="T2451" s="8">
        <f t="shared" si="155"/>
        <v>41973.184201388889</v>
      </c>
    </row>
    <row r="2452" spans="1:20" ht="51"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8337</v>
      </c>
      <c r="R2452" t="s">
        <v>8353</v>
      </c>
      <c r="S2452" s="8">
        <f t="shared" si="154"/>
        <v>41902.07240740741</v>
      </c>
      <c r="T2452" s="8">
        <f t="shared" si="155"/>
        <v>41940.132638888892</v>
      </c>
    </row>
    <row r="2453" spans="1:20" ht="51"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7">
        <f t="shared" si="153"/>
        <v>62.06989247311828</v>
      </c>
      <c r="Q2453" t="s">
        <v>8337</v>
      </c>
      <c r="R2453" t="s">
        <v>8353</v>
      </c>
      <c r="S2453" s="8">
        <f t="shared" si="154"/>
        <v>42779.908449074079</v>
      </c>
      <c r="T2453" s="8">
        <f t="shared" si="155"/>
        <v>42799.908449074079</v>
      </c>
    </row>
    <row r="2454" spans="1:20" ht="51"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8337</v>
      </c>
      <c r="R2454" t="s">
        <v>8353</v>
      </c>
      <c r="S2454" s="8">
        <f t="shared" si="154"/>
        <v>42338.84375</v>
      </c>
      <c r="T2454" s="8">
        <f t="shared" si="155"/>
        <v>42367.958333333328</v>
      </c>
    </row>
    <row r="2455" spans="1:20" ht="51"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8337</v>
      </c>
      <c r="R2455" t="s">
        <v>8353</v>
      </c>
      <c r="S2455" s="8">
        <f t="shared" si="154"/>
        <v>42738.692233796297</v>
      </c>
      <c r="T2455" s="8">
        <f t="shared" si="155"/>
        <v>42768.692233796297</v>
      </c>
    </row>
    <row r="2456" spans="1:20" ht="51"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8337</v>
      </c>
      <c r="R2456" t="s">
        <v>8353</v>
      </c>
      <c r="S2456" s="8">
        <f t="shared" si="154"/>
        <v>42770.201481481476</v>
      </c>
      <c r="T2456" s="8">
        <f t="shared" si="155"/>
        <v>42805.201481481476</v>
      </c>
    </row>
    <row r="2457" spans="1:20" ht="51"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8337</v>
      </c>
      <c r="R2457" t="s">
        <v>8353</v>
      </c>
      <c r="S2457" s="8">
        <f t="shared" si="154"/>
        <v>42452.781828703708</v>
      </c>
      <c r="T2457" s="8">
        <f t="shared" si="155"/>
        <v>42480.781828703708</v>
      </c>
    </row>
    <row r="2458" spans="1:20" ht="51"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7">
        <f t="shared" si="153"/>
        <v>40.492537313432834</v>
      </c>
      <c r="Q2458" t="s">
        <v>8337</v>
      </c>
      <c r="R2458" t="s">
        <v>8353</v>
      </c>
      <c r="S2458" s="8">
        <f t="shared" si="154"/>
        <v>42761.961099537039</v>
      </c>
      <c r="T2458" s="8">
        <f t="shared" si="155"/>
        <v>42791.961099537039</v>
      </c>
    </row>
    <row r="2459" spans="1:20" ht="51"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8337</v>
      </c>
      <c r="R2459" t="s">
        <v>8353</v>
      </c>
      <c r="S2459" s="8">
        <f t="shared" si="154"/>
        <v>42423.602500000001</v>
      </c>
      <c r="T2459" s="8">
        <f t="shared" si="155"/>
        <v>42453.560833333337</v>
      </c>
    </row>
    <row r="2460" spans="1:20" ht="68"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8337</v>
      </c>
      <c r="R2460" t="s">
        <v>8353</v>
      </c>
      <c r="S2460" s="8">
        <f t="shared" si="154"/>
        <v>42495.871736111112</v>
      </c>
      <c r="T2460" s="8">
        <f t="shared" si="155"/>
        <v>42530.791666666672</v>
      </c>
    </row>
    <row r="2461" spans="1:20" ht="68"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8337</v>
      </c>
      <c r="R2461" t="s">
        <v>8353</v>
      </c>
      <c r="S2461" s="8">
        <f t="shared" si="154"/>
        <v>42407.637557870374</v>
      </c>
      <c r="T2461" s="8">
        <f t="shared" si="155"/>
        <v>42452.595891203702</v>
      </c>
    </row>
    <row r="2462" spans="1:20" ht="51"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7">
        <f t="shared" si="153"/>
        <v>125.98529411764706</v>
      </c>
      <c r="Q2462" t="s">
        <v>8337</v>
      </c>
      <c r="R2462" t="s">
        <v>8353</v>
      </c>
      <c r="S2462" s="8">
        <f t="shared" si="154"/>
        <v>42704.187118055561</v>
      </c>
      <c r="T2462" s="8">
        <f t="shared" si="155"/>
        <v>42738.178472222222</v>
      </c>
    </row>
    <row r="2463" spans="1:20" ht="51"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8326</v>
      </c>
      <c r="R2463" t="s">
        <v>8330</v>
      </c>
      <c r="S2463" s="8">
        <f t="shared" si="154"/>
        <v>40784.012696759259</v>
      </c>
      <c r="T2463" s="8">
        <f t="shared" si="155"/>
        <v>40817.125</v>
      </c>
    </row>
    <row r="2464" spans="1:20" ht="51"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8326</v>
      </c>
      <c r="R2464" t="s">
        <v>8330</v>
      </c>
      <c r="S2464" s="8">
        <f t="shared" si="154"/>
        <v>41089.186296296299</v>
      </c>
      <c r="T2464" s="8">
        <f t="shared" si="155"/>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8326</v>
      </c>
      <c r="R2465" t="s">
        <v>8330</v>
      </c>
      <c r="S2465" s="8">
        <f t="shared" si="154"/>
        <v>41341.111400462964</v>
      </c>
      <c r="T2465" s="8">
        <f t="shared" si="155"/>
        <v>41380.791666666664</v>
      </c>
    </row>
    <row r="2466" spans="1:20" ht="51"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8326</v>
      </c>
      <c r="R2466" t="s">
        <v>8330</v>
      </c>
      <c r="S2466" s="8">
        <f t="shared" si="154"/>
        <v>42248.90042824074</v>
      </c>
      <c r="T2466" s="8">
        <f t="shared" si="155"/>
        <v>42277.811805555553</v>
      </c>
    </row>
    <row r="2467" spans="1:20" ht="51"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8326</v>
      </c>
      <c r="R2467" t="s">
        <v>8330</v>
      </c>
      <c r="S2467" s="8">
        <f t="shared" si="154"/>
        <v>41145.719305555554</v>
      </c>
      <c r="T2467" s="8">
        <f t="shared" si="155"/>
        <v>41175.719305555554</v>
      </c>
    </row>
    <row r="2468" spans="1:20" ht="51"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7">
        <f t="shared" si="153"/>
        <v>48.07692307692308</v>
      </c>
      <c r="Q2468" t="s">
        <v>8326</v>
      </c>
      <c r="R2468" t="s">
        <v>8330</v>
      </c>
      <c r="S2468" s="8">
        <f t="shared" si="154"/>
        <v>41373.102465277778</v>
      </c>
      <c r="T2468" s="8">
        <f t="shared" si="155"/>
        <v>41403.102465277778</v>
      </c>
    </row>
    <row r="2469" spans="1:20" ht="51"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7">
        <f t="shared" si="153"/>
        <v>27.558139534883722</v>
      </c>
      <c r="Q2469" t="s">
        <v>8326</v>
      </c>
      <c r="R2469" t="s">
        <v>8330</v>
      </c>
      <c r="S2469" s="8">
        <f t="shared" si="154"/>
        <v>41025.874201388891</v>
      </c>
      <c r="T2469" s="8">
        <f t="shared" si="155"/>
        <v>41039.708333333336</v>
      </c>
    </row>
    <row r="2470" spans="1:20" ht="51"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8326</v>
      </c>
      <c r="R2470" t="s">
        <v>8330</v>
      </c>
      <c r="S2470" s="8">
        <f t="shared" si="154"/>
        <v>41174.154178240737</v>
      </c>
      <c r="T2470" s="8">
        <f t="shared" si="155"/>
        <v>41210.208333333336</v>
      </c>
    </row>
    <row r="2471" spans="1:20" ht="68"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8326</v>
      </c>
      <c r="R2471" t="s">
        <v>8330</v>
      </c>
      <c r="S2471" s="8">
        <f t="shared" si="154"/>
        <v>40557.429733796293</v>
      </c>
      <c r="T2471" s="8">
        <f t="shared" si="155"/>
        <v>40582.429733796293</v>
      </c>
    </row>
    <row r="2472" spans="1:20" ht="51"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7">
        <f t="shared" si="153"/>
        <v>28.65666666666667</v>
      </c>
      <c r="Q2472" t="s">
        <v>8326</v>
      </c>
      <c r="R2472" t="s">
        <v>8330</v>
      </c>
      <c r="S2472" s="8">
        <f t="shared" si="154"/>
        <v>41023.07471064815</v>
      </c>
      <c r="T2472" s="8">
        <f t="shared" si="155"/>
        <v>41053.07471064815</v>
      </c>
    </row>
    <row r="2473" spans="1:20" ht="68"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8326</v>
      </c>
      <c r="R2473" t="s">
        <v>8330</v>
      </c>
      <c r="S2473" s="8">
        <f t="shared" si="154"/>
        <v>40893.992962962962</v>
      </c>
      <c r="T2473" s="8">
        <f t="shared" si="155"/>
        <v>40933.992962962962</v>
      </c>
    </row>
    <row r="2474" spans="1:20" ht="68"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8326</v>
      </c>
      <c r="R2474" t="s">
        <v>8330</v>
      </c>
      <c r="S2474" s="8">
        <f t="shared" si="154"/>
        <v>40354.11550925926</v>
      </c>
      <c r="T2474" s="8">
        <f t="shared" si="155"/>
        <v>40425.043749999997</v>
      </c>
    </row>
    <row r="2475" spans="1:20" ht="51"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7">
        <f t="shared" si="153"/>
        <v>42.553191489361701</v>
      </c>
      <c r="Q2475" t="s">
        <v>8326</v>
      </c>
      <c r="R2475" t="s">
        <v>8330</v>
      </c>
      <c r="S2475" s="8">
        <f t="shared" si="154"/>
        <v>41193.748483796298</v>
      </c>
      <c r="T2475" s="8">
        <f t="shared" si="155"/>
        <v>41223.790150462963</v>
      </c>
    </row>
    <row r="2476" spans="1:20" ht="68"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7">
        <f t="shared" si="153"/>
        <v>131.58368421052631</v>
      </c>
      <c r="Q2476" t="s">
        <v>8326</v>
      </c>
      <c r="R2476" t="s">
        <v>8330</v>
      </c>
      <c r="S2476" s="8">
        <f t="shared" si="154"/>
        <v>40417.011296296296</v>
      </c>
      <c r="T2476" s="8">
        <f t="shared" si="155"/>
        <v>40462.011296296296</v>
      </c>
    </row>
    <row r="2477" spans="1:20" ht="34"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7">
        <f t="shared" si="153"/>
        <v>32.320987654320987</v>
      </c>
      <c r="Q2477" t="s">
        <v>8326</v>
      </c>
      <c r="R2477" t="s">
        <v>8330</v>
      </c>
      <c r="S2477" s="8">
        <f t="shared" si="154"/>
        <v>40310.287673611114</v>
      </c>
      <c r="T2477" s="8">
        <f t="shared" si="155"/>
        <v>40369.916666666664</v>
      </c>
    </row>
    <row r="2478" spans="1:20" ht="51"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7">
        <f t="shared" si="153"/>
        <v>61.103999999999999</v>
      </c>
      <c r="Q2478" t="s">
        <v>8326</v>
      </c>
      <c r="R2478" t="s">
        <v>8330</v>
      </c>
      <c r="S2478" s="8">
        <f t="shared" si="154"/>
        <v>41913.328356481477</v>
      </c>
      <c r="T2478" s="8">
        <f t="shared" si="155"/>
        <v>41946.370023148149</v>
      </c>
    </row>
    <row r="2479" spans="1:20" ht="34"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8326</v>
      </c>
      <c r="R2479" t="s">
        <v>8330</v>
      </c>
      <c r="S2479" s="8">
        <f t="shared" si="154"/>
        <v>41088.691493055558</v>
      </c>
      <c r="T2479" s="8">
        <f t="shared" si="155"/>
        <v>41133.691493055558</v>
      </c>
    </row>
    <row r="2480" spans="1:20" ht="51"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8326</v>
      </c>
      <c r="R2480" t="s">
        <v>8330</v>
      </c>
      <c r="S2480" s="8">
        <f t="shared" si="154"/>
        <v>41257.950381944444</v>
      </c>
      <c r="T2480" s="8">
        <f t="shared" si="155"/>
        <v>41287.950381944444</v>
      </c>
    </row>
    <row r="2481" spans="1:20" ht="34"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7">
        <f t="shared" si="153"/>
        <v>25.020624999999999</v>
      </c>
      <c r="Q2481" t="s">
        <v>8326</v>
      </c>
      <c r="R2481" t="s">
        <v>8330</v>
      </c>
      <c r="S2481" s="8">
        <f t="shared" si="154"/>
        <v>41107.726782407408</v>
      </c>
      <c r="T2481" s="8">
        <f t="shared" si="155"/>
        <v>41118.083333333336</v>
      </c>
    </row>
    <row r="2482" spans="1:20" ht="51"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7">
        <f t="shared" si="153"/>
        <v>250</v>
      </c>
      <c r="Q2482" t="s">
        <v>8326</v>
      </c>
      <c r="R2482" t="s">
        <v>8330</v>
      </c>
      <c r="S2482" s="8">
        <f t="shared" si="154"/>
        <v>42227.936157407406</v>
      </c>
      <c r="T2482" s="8">
        <f t="shared" si="155"/>
        <v>42287.936157407406</v>
      </c>
    </row>
    <row r="2483" spans="1:20" ht="51"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7">
        <f t="shared" si="153"/>
        <v>47.541473684210523</v>
      </c>
      <c r="Q2483" t="s">
        <v>8326</v>
      </c>
      <c r="R2483" t="s">
        <v>8330</v>
      </c>
      <c r="S2483" s="8">
        <f t="shared" si="154"/>
        <v>40999.645925925928</v>
      </c>
      <c r="T2483" s="8">
        <f t="shared" si="155"/>
        <v>41029.645925925928</v>
      </c>
    </row>
    <row r="2484" spans="1:20" ht="68"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7">
        <f t="shared" si="153"/>
        <v>40.04</v>
      </c>
      <c r="Q2484" t="s">
        <v>8326</v>
      </c>
      <c r="R2484" t="s">
        <v>8330</v>
      </c>
      <c r="S2484" s="8">
        <f t="shared" si="154"/>
        <v>40711.782210648147</v>
      </c>
      <c r="T2484" s="8">
        <f t="shared" si="155"/>
        <v>40756.782210648147</v>
      </c>
    </row>
    <row r="2485" spans="1:20" ht="51"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8326</v>
      </c>
      <c r="R2485" t="s">
        <v>8330</v>
      </c>
      <c r="S2485" s="8">
        <f t="shared" si="154"/>
        <v>40970.750034722223</v>
      </c>
      <c r="T2485" s="8">
        <f t="shared" si="155"/>
        <v>41030.708368055559</v>
      </c>
    </row>
    <row r="2486" spans="1:20" ht="68"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8326</v>
      </c>
      <c r="R2486" t="s">
        <v>8330</v>
      </c>
      <c r="S2486" s="8">
        <f t="shared" si="154"/>
        <v>40771.916701388887</v>
      </c>
      <c r="T2486" s="8">
        <f t="shared" si="155"/>
        <v>40801.916701388887</v>
      </c>
    </row>
    <row r="2487" spans="1:20" ht="51"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8326</v>
      </c>
      <c r="R2487" t="s">
        <v>8330</v>
      </c>
      <c r="S2487" s="8">
        <f t="shared" si="154"/>
        <v>40793.998599537037</v>
      </c>
      <c r="T2487" s="8">
        <f t="shared" si="155"/>
        <v>40828.998599537037</v>
      </c>
    </row>
    <row r="2488" spans="1:20" ht="51"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7">
        <f t="shared" si="153"/>
        <v>26.566666666666666</v>
      </c>
      <c r="Q2488" t="s">
        <v>8326</v>
      </c>
      <c r="R2488" t="s">
        <v>8330</v>
      </c>
      <c r="S2488" s="8">
        <f t="shared" si="154"/>
        <v>40991.708055555559</v>
      </c>
      <c r="T2488" s="8">
        <f t="shared" si="155"/>
        <v>41021.708055555559</v>
      </c>
    </row>
    <row r="2489" spans="1:20" ht="51"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8326</v>
      </c>
      <c r="R2489" t="s">
        <v>8330</v>
      </c>
      <c r="S2489" s="8">
        <f t="shared" si="154"/>
        <v>41026.083298611113</v>
      </c>
      <c r="T2489" s="8">
        <f t="shared" si="155"/>
        <v>41056.083298611113</v>
      </c>
    </row>
    <row r="2490" spans="1:20" ht="68"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8326</v>
      </c>
      <c r="R2490" t="s">
        <v>8330</v>
      </c>
      <c r="S2490" s="8">
        <f t="shared" si="154"/>
        <v>40833.633194444446</v>
      </c>
      <c r="T2490" s="8">
        <f t="shared" si="155"/>
        <v>40863.674861111111</v>
      </c>
    </row>
    <row r="2491" spans="1:20" ht="51"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7">
        <f t="shared" si="153"/>
        <v>62.38</v>
      </c>
      <c r="Q2491" t="s">
        <v>8326</v>
      </c>
      <c r="R2491" t="s">
        <v>8330</v>
      </c>
      <c r="S2491" s="8">
        <f t="shared" si="154"/>
        <v>41373.690266203703</v>
      </c>
      <c r="T2491" s="8">
        <f t="shared" si="155"/>
        <v>41403.690266203703</v>
      </c>
    </row>
    <row r="2492" spans="1:20" ht="51"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7">
        <f t="shared" si="153"/>
        <v>37.9375</v>
      </c>
      <c r="Q2492" t="s">
        <v>8326</v>
      </c>
      <c r="R2492" t="s">
        <v>8330</v>
      </c>
      <c r="S2492" s="8">
        <f t="shared" si="154"/>
        <v>41023.227731481478</v>
      </c>
      <c r="T2492" s="8">
        <f t="shared" si="155"/>
        <v>41083.227731481478</v>
      </c>
    </row>
    <row r="2493" spans="1:20" ht="51"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8326</v>
      </c>
      <c r="R2493" t="s">
        <v>8330</v>
      </c>
      <c r="S2493" s="8">
        <f t="shared" si="154"/>
        <v>40542.839282407411</v>
      </c>
      <c r="T2493" s="8">
        <f t="shared" si="155"/>
        <v>40559.07708333333</v>
      </c>
    </row>
    <row r="2494" spans="1:20" ht="34"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8326</v>
      </c>
      <c r="R2494" t="s">
        <v>8330</v>
      </c>
      <c r="S2494" s="8">
        <f t="shared" si="154"/>
        <v>41024.985972222225</v>
      </c>
      <c r="T2494" s="8">
        <f t="shared" si="155"/>
        <v>41076.415972222225</v>
      </c>
    </row>
    <row r="2495" spans="1:20" ht="51"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8326</v>
      </c>
      <c r="R2495" t="s">
        <v>8330</v>
      </c>
      <c r="S2495" s="8">
        <f t="shared" si="154"/>
        <v>41348.168287037035</v>
      </c>
      <c r="T2495" s="8">
        <f t="shared" si="155"/>
        <v>41393.168287037035</v>
      </c>
    </row>
    <row r="2496" spans="1:20" ht="51"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7">
        <f t="shared" si="153"/>
        <v>38.848205128205123</v>
      </c>
      <c r="Q2496" t="s">
        <v>8326</v>
      </c>
      <c r="R2496" t="s">
        <v>8330</v>
      </c>
      <c r="S2496" s="8">
        <f t="shared" si="154"/>
        <v>41022.645185185182</v>
      </c>
      <c r="T2496" s="8">
        <f t="shared" si="155"/>
        <v>41052.645185185182</v>
      </c>
    </row>
    <row r="2497" spans="1:20" ht="51"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8326</v>
      </c>
      <c r="R2497" t="s">
        <v>8330</v>
      </c>
      <c r="S2497" s="8">
        <f t="shared" si="154"/>
        <v>41036.946469907409</v>
      </c>
      <c r="T2497" s="8">
        <f t="shared" si="155"/>
        <v>41066.946469907409</v>
      </c>
    </row>
    <row r="2498" spans="1:20" ht="34"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7">
        <f t="shared" si="153"/>
        <v>600</v>
      </c>
      <c r="Q2498" t="s">
        <v>8326</v>
      </c>
      <c r="R2498" t="s">
        <v>8330</v>
      </c>
      <c r="S2498" s="8">
        <f t="shared" si="154"/>
        <v>41327.996435185189</v>
      </c>
      <c r="T2498" s="8">
        <f t="shared" si="155"/>
        <v>41362.954768518517</v>
      </c>
    </row>
    <row r="2499" spans="1:20" ht="51"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7">
        <f t="shared" ref="P2499:P2562" si="157">E2499/L2499</f>
        <v>80.551071428571419</v>
      </c>
      <c r="Q2499" t="s">
        <v>8326</v>
      </c>
      <c r="R2499" t="s">
        <v>8330</v>
      </c>
      <c r="S2499" s="8">
        <f t="shared" ref="S2499:S2562" si="158">(((J2499/60)/60)/24)+DATE(1970,1,1)</f>
        <v>40730.878912037035</v>
      </c>
      <c r="T2499" s="8">
        <f t="shared" ref="T2499:T2562" si="159">(((I2499/60)/60)/24)+DATE(1970,1,1)</f>
        <v>40760.878912037035</v>
      </c>
    </row>
    <row r="2500" spans="1:20" ht="51"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7">
        <f t="shared" si="157"/>
        <v>52.8</v>
      </c>
      <c r="Q2500" t="s">
        <v>8326</v>
      </c>
      <c r="R2500" t="s">
        <v>8330</v>
      </c>
      <c r="S2500" s="8">
        <f t="shared" si="158"/>
        <v>42017.967442129629</v>
      </c>
      <c r="T2500" s="8">
        <f t="shared" si="159"/>
        <v>42031.967442129629</v>
      </c>
    </row>
    <row r="2501" spans="1:20" ht="68"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7">
        <f t="shared" si="157"/>
        <v>47.676470588235297</v>
      </c>
      <c r="Q2501" t="s">
        <v>8326</v>
      </c>
      <c r="R2501" t="s">
        <v>8330</v>
      </c>
      <c r="S2501" s="8">
        <f t="shared" si="158"/>
        <v>41226.648576388885</v>
      </c>
      <c r="T2501" s="8">
        <f t="shared" si="159"/>
        <v>41274.75</v>
      </c>
    </row>
    <row r="2502" spans="1:20" ht="51"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8326</v>
      </c>
      <c r="R2502" t="s">
        <v>8330</v>
      </c>
      <c r="S2502" s="8">
        <f t="shared" si="158"/>
        <v>41053.772858796299</v>
      </c>
      <c r="T2502" s="8">
        <f t="shared" si="159"/>
        <v>41083.772858796299</v>
      </c>
    </row>
    <row r="2503" spans="1:20" ht="51"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7">
        <f t="shared" si="157"/>
        <v>40.142857142857146</v>
      </c>
      <c r="Q2503" t="s">
        <v>8337</v>
      </c>
      <c r="R2503" t="s">
        <v>8354</v>
      </c>
      <c r="S2503" s="8">
        <f t="shared" si="158"/>
        <v>42244.776666666665</v>
      </c>
      <c r="T2503" s="8">
        <f t="shared" si="159"/>
        <v>42274.776666666665</v>
      </c>
    </row>
    <row r="2504" spans="1:20" ht="68"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7">
        <f t="shared" si="157"/>
        <v>17.2</v>
      </c>
      <c r="Q2504" t="s">
        <v>8337</v>
      </c>
      <c r="R2504" t="s">
        <v>8354</v>
      </c>
      <c r="S2504" s="8">
        <f t="shared" si="158"/>
        <v>41858.825439814813</v>
      </c>
      <c r="T2504" s="8">
        <f t="shared" si="159"/>
        <v>41903.825439814813</v>
      </c>
    </row>
    <row r="2505" spans="1:20" ht="51"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t="e">
        <f t="shared" si="157"/>
        <v>#DIV/0!</v>
      </c>
      <c r="Q2505" t="s">
        <v>8337</v>
      </c>
      <c r="R2505" t="s">
        <v>8354</v>
      </c>
      <c r="S2505" s="8">
        <f t="shared" si="158"/>
        <v>42498.899398148147</v>
      </c>
      <c r="T2505" s="8">
        <f t="shared" si="159"/>
        <v>42528.879166666666</v>
      </c>
    </row>
    <row r="2506" spans="1:20" ht="34"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t="e">
        <f t="shared" si="157"/>
        <v>#DIV/0!</v>
      </c>
      <c r="Q2506" t="s">
        <v>8337</v>
      </c>
      <c r="R2506" t="s">
        <v>8354</v>
      </c>
      <c r="S2506" s="8">
        <f t="shared" si="158"/>
        <v>41928.015439814815</v>
      </c>
      <c r="T2506" s="8">
        <f t="shared" si="159"/>
        <v>41958.057106481487</v>
      </c>
    </row>
    <row r="2507" spans="1:20" ht="68"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t="e">
        <f t="shared" si="157"/>
        <v>#DIV/0!</v>
      </c>
      <c r="Q2507" t="s">
        <v>8337</v>
      </c>
      <c r="R2507" t="s">
        <v>8354</v>
      </c>
      <c r="S2507" s="8">
        <f t="shared" si="158"/>
        <v>42047.05574074074</v>
      </c>
      <c r="T2507" s="8">
        <f t="shared" si="159"/>
        <v>42077.014074074075</v>
      </c>
    </row>
    <row r="2508" spans="1:20" ht="51"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7">
        <f t="shared" si="157"/>
        <v>15</v>
      </c>
      <c r="Q2508" t="s">
        <v>8337</v>
      </c>
      <c r="R2508" t="s">
        <v>8354</v>
      </c>
      <c r="S2508" s="8">
        <f t="shared" si="158"/>
        <v>42258.297094907408</v>
      </c>
      <c r="T2508" s="8">
        <f t="shared" si="159"/>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t="e">
        <f t="shared" si="157"/>
        <v>#DIV/0!</v>
      </c>
      <c r="Q2509" t="s">
        <v>8337</v>
      </c>
      <c r="R2509" t="s">
        <v>8354</v>
      </c>
      <c r="S2509" s="8">
        <f t="shared" si="158"/>
        <v>42105.072962962964</v>
      </c>
      <c r="T2509" s="8">
        <f t="shared" si="159"/>
        <v>42135.072962962964</v>
      </c>
    </row>
    <row r="2510" spans="1:20" ht="51"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t="e">
        <f t="shared" si="157"/>
        <v>#DIV/0!</v>
      </c>
      <c r="Q2510" t="s">
        <v>8337</v>
      </c>
      <c r="R2510" t="s">
        <v>8354</v>
      </c>
      <c r="S2510" s="8">
        <f t="shared" si="158"/>
        <v>41835.951782407406</v>
      </c>
      <c r="T2510" s="8">
        <f t="shared" si="159"/>
        <v>41865.951782407406</v>
      </c>
    </row>
    <row r="2511" spans="1:20" ht="51"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7">
        <f t="shared" si="157"/>
        <v>35.714285714285715</v>
      </c>
      <c r="Q2511" t="s">
        <v>8337</v>
      </c>
      <c r="R2511" t="s">
        <v>8354</v>
      </c>
      <c r="S2511" s="8">
        <f t="shared" si="158"/>
        <v>42058.809594907405</v>
      </c>
      <c r="T2511" s="8">
        <f t="shared" si="159"/>
        <v>42114.767928240741</v>
      </c>
    </row>
    <row r="2512" spans="1:20" ht="51"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7">
        <f t="shared" si="157"/>
        <v>37.5</v>
      </c>
      <c r="Q2512" t="s">
        <v>8337</v>
      </c>
      <c r="R2512" t="s">
        <v>8354</v>
      </c>
      <c r="S2512" s="8">
        <f t="shared" si="158"/>
        <v>42078.997361111105</v>
      </c>
      <c r="T2512" s="8">
        <f t="shared" si="159"/>
        <v>42138.997361111105</v>
      </c>
    </row>
    <row r="2513" spans="1:20" ht="51"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t="e">
        <f t="shared" si="157"/>
        <v>#DIV/0!</v>
      </c>
      <c r="Q2513" t="s">
        <v>8337</v>
      </c>
      <c r="R2513" t="s">
        <v>8354</v>
      </c>
      <c r="S2513" s="8">
        <f t="shared" si="158"/>
        <v>42371.446909722217</v>
      </c>
      <c r="T2513" s="8">
        <f t="shared" si="159"/>
        <v>42401.446909722217</v>
      </c>
    </row>
    <row r="2514" spans="1:20" ht="51"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t="e">
        <f t="shared" si="157"/>
        <v>#DIV/0!</v>
      </c>
      <c r="Q2514" t="s">
        <v>8337</v>
      </c>
      <c r="R2514" t="s">
        <v>8354</v>
      </c>
      <c r="S2514" s="8">
        <f t="shared" si="158"/>
        <v>41971.876863425925</v>
      </c>
      <c r="T2514" s="8">
        <f t="shared" si="159"/>
        <v>41986.876863425925</v>
      </c>
    </row>
    <row r="2515" spans="1:20" ht="68"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t="e">
        <f t="shared" si="157"/>
        <v>#DIV/0!</v>
      </c>
      <c r="Q2515" t="s">
        <v>8337</v>
      </c>
      <c r="R2515" t="s">
        <v>8354</v>
      </c>
      <c r="S2515" s="8">
        <f t="shared" si="158"/>
        <v>42732.00681712963</v>
      </c>
      <c r="T2515" s="8">
        <f t="shared" si="159"/>
        <v>42792.00681712963</v>
      </c>
    </row>
    <row r="2516" spans="1:20" ht="51"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7">
        <f t="shared" si="157"/>
        <v>52.5</v>
      </c>
      <c r="Q2516" t="s">
        <v>8337</v>
      </c>
      <c r="R2516" t="s">
        <v>8354</v>
      </c>
      <c r="S2516" s="8">
        <f t="shared" si="158"/>
        <v>41854.389780092592</v>
      </c>
      <c r="T2516" s="8">
        <f t="shared" si="159"/>
        <v>41871.389780092592</v>
      </c>
    </row>
    <row r="2517" spans="1:20" ht="68"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7">
        <f t="shared" si="157"/>
        <v>77.5</v>
      </c>
      <c r="Q2517" t="s">
        <v>8337</v>
      </c>
      <c r="R2517" t="s">
        <v>8354</v>
      </c>
      <c r="S2517" s="8">
        <f t="shared" si="158"/>
        <v>42027.839733796296</v>
      </c>
      <c r="T2517" s="8">
        <f t="shared" si="159"/>
        <v>42057.839733796296</v>
      </c>
    </row>
    <row r="2518" spans="1:20" ht="51"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t="e">
        <f t="shared" si="157"/>
        <v>#DIV/0!</v>
      </c>
      <c r="Q2518" t="s">
        <v>8337</v>
      </c>
      <c r="R2518" t="s">
        <v>8354</v>
      </c>
      <c r="S2518" s="8">
        <f t="shared" si="158"/>
        <v>41942.653379629628</v>
      </c>
      <c r="T2518" s="8">
        <f t="shared" si="159"/>
        <v>41972.6950462963</v>
      </c>
    </row>
    <row r="2519" spans="1:20" ht="51"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7">
        <f t="shared" si="157"/>
        <v>53.545454545454547</v>
      </c>
      <c r="Q2519" t="s">
        <v>8337</v>
      </c>
      <c r="R2519" t="s">
        <v>8354</v>
      </c>
      <c r="S2519" s="8">
        <f t="shared" si="158"/>
        <v>42052.802430555559</v>
      </c>
      <c r="T2519" s="8">
        <f t="shared" si="159"/>
        <v>42082.760763888888</v>
      </c>
    </row>
    <row r="2520" spans="1:20" ht="51"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t="e">
        <f t="shared" si="157"/>
        <v>#DIV/0!</v>
      </c>
      <c r="Q2520" t="s">
        <v>8337</v>
      </c>
      <c r="R2520" t="s">
        <v>8354</v>
      </c>
      <c r="S2520" s="8">
        <f t="shared" si="158"/>
        <v>41926.680879629632</v>
      </c>
      <c r="T2520" s="8">
        <f t="shared" si="159"/>
        <v>41956.722546296296</v>
      </c>
    </row>
    <row r="2521" spans="1:20" ht="34"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7">
        <f t="shared" si="157"/>
        <v>16.25</v>
      </c>
      <c r="Q2521" t="s">
        <v>8337</v>
      </c>
      <c r="R2521" t="s">
        <v>8354</v>
      </c>
      <c r="S2521" s="8">
        <f t="shared" si="158"/>
        <v>41809.155138888891</v>
      </c>
      <c r="T2521" s="8">
        <f t="shared" si="159"/>
        <v>41839.155138888891</v>
      </c>
    </row>
    <row r="2522" spans="1:20" ht="51"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t="e">
        <f t="shared" si="157"/>
        <v>#DIV/0!</v>
      </c>
      <c r="Q2522" t="s">
        <v>8337</v>
      </c>
      <c r="R2522" t="s">
        <v>8354</v>
      </c>
      <c r="S2522" s="8">
        <f t="shared" si="158"/>
        <v>42612.600520833337</v>
      </c>
      <c r="T2522" s="8">
        <f t="shared" si="159"/>
        <v>42658.806249999994</v>
      </c>
    </row>
    <row r="2523" spans="1:20" ht="68"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7">
        <f t="shared" si="157"/>
        <v>103.68174242424243</v>
      </c>
      <c r="Q2523" t="s">
        <v>8326</v>
      </c>
      <c r="R2523" t="s">
        <v>8355</v>
      </c>
      <c r="S2523" s="8">
        <f t="shared" si="158"/>
        <v>42269.967835648145</v>
      </c>
      <c r="T2523" s="8">
        <f t="shared" si="159"/>
        <v>42290.967835648145</v>
      </c>
    </row>
    <row r="2524" spans="1:20" ht="51"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7">
        <f t="shared" si="157"/>
        <v>185.18518518518519</v>
      </c>
      <c r="Q2524" t="s">
        <v>8326</v>
      </c>
      <c r="R2524" t="s">
        <v>8355</v>
      </c>
      <c r="S2524" s="8">
        <f t="shared" si="158"/>
        <v>42460.573611111111</v>
      </c>
      <c r="T2524" s="8">
        <f t="shared" si="159"/>
        <v>42482.619444444441</v>
      </c>
    </row>
    <row r="2525" spans="1:20" ht="51"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7">
        <f t="shared" si="157"/>
        <v>54.153846153846153</v>
      </c>
      <c r="Q2525" t="s">
        <v>8326</v>
      </c>
      <c r="R2525" t="s">
        <v>8355</v>
      </c>
      <c r="S2525" s="8">
        <f t="shared" si="158"/>
        <v>41930.975601851853</v>
      </c>
      <c r="T2525" s="8">
        <f t="shared" si="159"/>
        <v>41961.017268518524</v>
      </c>
    </row>
    <row r="2526" spans="1:20" ht="51"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8326</v>
      </c>
      <c r="R2526" t="s">
        <v>8355</v>
      </c>
      <c r="S2526" s="8">
        <f t="shared" si="158"/>
        <v>41961.807372685187</v>
      </c>
      <c r="T2526" s="8">
        <f t="shared" si="159"/>
        <v>41994.1875</v>
      </c>
    </row>
    <row r="2527" spans="1:20" ht="51"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8326</v>
      </c>
      <c r="R2527" t="s">
        <v>8355</v>
      </c>
      <c r="S2527" s="8">
        <f t="shared" si="158"/>
        <v>41058.844571759262</v>
      </c>
      <c r="T2527" s="8">
        <f t="shared" si="159"/>
        <v>41088.844571759262</v>
      </c>
    </row>
    <row r="2528" spans="1:20" ht="51"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8326</v>
      </c>
      <c r="R2528" t="s">
        <v>8355</v>
      </c>
      <c r="S2528" s="8">
        <f t="shared" si="158"/>
        <v>41953.091134259259</v>
      </c>
      <c r="T2528" s="8">
        <f t="shared" si="159"/>
        <v>41981.207638888889</v>
      </c>
    </row>
    <row r="2529" spans="1:20" ht="51"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8326</v>
      </c>
      <c r="R2529" t="s">
        <v>8355</v>
      </c>
      <c r="S2529" s="8">
        <f t="shared" si="158"/>
        <v>41546.75105324074</v>
      </c>
      <c r="T2529" s="8">
        <f t="shared" si="159"/>
        <v>41565.165972222225</v>
      </c>
    </row>
    <row r="2530" spans="1:20" ht="51"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8326</v>
      </c>
      <c r="R2530" t="s">
        <v>8355</v>
      </c>
      <c r="S2530" s="8">
        <f t="shared" si="158"/>
        <v>42217.834525462968</v>
      </c>
      <c r="T2530" s="8">
        <f t="shared" si="159"/>
        <v>42236.458333333328</v>
      </c>
    </row>
    <row r="2531" spans="1:20" ht="34"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8326</v>
      </c>
      <c r="R2531" t="s">
        <v>8355</v>
      </c>
      <c r="S2531" s="8">
        <f t="shared" si="158"/>
        <v>40948.080729166664</v>
      </c>
      <c r="T2531" s="8">
        <f t="shared" si="159"/>
        <v>40993.0390625</v>
      </c>
    </row>
    <row r="2532" spans="1:20" ht="51"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7">
        <f t="shared" si="157"/>
        <v>135.41666666666666</v>
      </c>
      <c r="Q2532" t="s">
        <v>8326</v>
      </c>
      <c r="R2532" t="s">
        <v>8355</v>
      </c>
      <c r="S2532" s="8">
        <f t="shared" si="158"/>
        <v>42081.864641203705</v>
      </c>
      <c r="T2532" s="8">
        <f t="shared" si="159"/>
        <v>42114.201388888891</v>
      </c>
    </row>
    <row r="2533" spans="1:20" ht="68"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8326</v>
      </c>
      <c r="R2533" t="s">
        <v>8355</v>
      </c>
      <c r="S2533" s="8">
        <f t="shared" si="158"/>
        <v>42208.680023148147</v>
      </c>
      <c r="T2533" s="8">
        <f t="shared" si="159"/>
        <v>42231.165972222225</v>
      </c>
    </row>
    <row r="2534" spans="1:20" ht="51"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8326</v>
      </c>
      <c r="R2534" t="s">
        <v>8355</v>
      </c>
      <c r="S2534" s="8">
        <f t="shared" si="158"/>
        <v>41107.849143518521</v>
      </c>
      <c r="T2534" s="8">
        <f t="shared" si="159"/>
        <v>41137.849143518521</v>
      </c>
    </row>
    <row r="2535" spans="1:20" ht="51"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8326</v>
      </c>
      <c r="R2535" t="s">
        <v>8355</v>
      </c>
      <c r="S2535" s="8">
        <f t="shared" si="158"/>
        <v>41304.751284722224</v>
      </c>
      <c r="T2535" s="8">
        <f t="shared" si="159"/>
        <v>41334.750787037039</v>
      </c>
    </row>
    <row r="2536" spans="1:20" ht="68"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8326</v>
      </c>
      <c r="R2536" t="s">
        <v>8355</v>
      </c>
      <c r="S2536" s="8">
        <f t="shared" si="158"/>
        <v>40127.700370370374</v>
      </c>
      <c r="T2536" s="8">
        <f t="shared" si="159"/>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7">
        <f t="shared" si="157"/>
        <v>266.08974358974359</v>
      </c>
      <c r="Q2537" t="s">
        <v>8326</v>
      </c>
      <c r="R2537" t="s">
        <v>8355</v>
      </c>
      <c r="S2537" s="8">
        <f t="shared" si="158"/>
        <v>41943.791030092594</v>
      </c>
      <c r="T2537" s="8">
        <f t="shared" si="159"/>
        <v>41974.832696759258</v>
      </c>
    </row>
    <row r="2538" spans="1:20" ht="51"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8326</v>
      </c>
      <c r="R2538" t="s">
        <v>8355</v>
      </c>
      <c r="S2538" s="8">
        <f t="shared" si="158"/>
        <v>41464.106087962966</v>
      </c>
      <c r="T2538" s="8">
        <f t="shared" si="159"/>
        <v>41485.106087962966</v>
      </c>
    </row>
    <row r="2539" spans="1:20" ht="51"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8326</v>
      </c>
      <c r="R2539" t="s">
        <v>8355</v>
      </c>
      <c r="S2539" s="8">
        <f t="shared" si="158"/>
        <v>40696.648784722223</v>
      </c>
      <c r="T2539" s="8">
        <f t="shared" si="159"/>
        <v>40756.648784722223</v>
      </c>
    </row>
    <row r="2540" spans="1:20" ht="34"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7">
        <f t="shared" si="157"/>
        <v>109.96308108108107</v>
      </c>
      <c r="Q2540" t="s">
        <v>8326</v>
      </c>
      <c r="R2540" t="s">
        <v>8355</v>
      </c>
      <c r="S2540" s="8">
        <f t="shared" si="158"/>
        <v>41298.509965277779</v>
      </c>
      <c r="T2540" s="8">
        <f t="shared" si="159"/>
        <v>41329.207638888889</v>
      </c>
    </row>
    <row r="2541" spans="1:20" ht="51"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7">
        <f t="shared" si="157"/>
        <v>169.91525423728814</v>
      </c>
      <c r="Q2541" t="s">
        <v>8326</v>
      </c>
      <c r="R2541" t="s">
        <v>8355</v>
      </c>
      <c r="S2541" s="8">
        <f t="shared" si="158"/>
        <v>41977.902222222227</v>
      </c>
      <c r="T2541" s="8">
        <f t="shared" si="159"/>
        <v>42037.902222222227</v>
      </c>
    </row>
    <row r="2542" spans="1:20" ht="68"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8326</v>
      </c>
      <c r="R2542" t="s">
        <v>8355</v>
      </c>
      <c r="S2542" s="8">
        <f t="shared" si="158"/>
        <v>40785.675011574072</v>
      </c>
      <c r="T2542" s="8">
        <f t="shared" si="159"/>
        <v>40845.675011574072</v>
      </c>
    </row>
    <row r="2543" spans="1:20" ht="68"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7">
        <f t="shared" si="157"/>
        <v>59.460317460317462</v>
      </c>
      <c r="Q2543" t="s">
        <v>8326</v>
      </c>
      <c r="R2543" t="s">
        <v>8355</v>
      </c>
      <c r="S2543" s="8">
        <f t="shared" si="158"/>
        <v>41483.449282407404</v>
      </c>
      <c r="T2543" s="8">
        <f t="shared" si="159"/>
        <v>41543.449282407404</v>
      </c>
    </row>
    <row r="2544" spans="1:20" ht="51"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8326</v>
      </c>
      <c r="R2544" t="s">
        <v>8355</v>
      </c>
      <c r="S2544" s="8">
        <f t="shared" si="158"/>
        <v>41509.426585648151</v>
      </c>
      <c r="T2544" s="8">
        <f t="shared" si="159"/>
        <v>41548.165972222225</v>
      </c>
    </row>
    <row r="2545" spans="1:20" ht="51"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7">
        <f t="shared" si="157"/>
        <v>30.076923076923077</v>
      </c>
      <c r="Q2545" t="s">
        <v>8326</v>
      </c>
      <c r="R2545" t="s">
        <v>8355</v>
      </c>
      <c r="S2545" s="8">
        <f t="shared" si="158"/>
        <v>40514.107615740737</v>
      </c>
      <c r="T2545" s="8">
        <f t="shared" si="159"/>
        <v>40545.125</v>
      </c>
    </row>
    <row r="2546" spans="1:20" ht="51"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8326</v>
      </c>
      <c r="R2546" t="s">
        <v>8355</v>
      </c>
      <c r="S2546" s="8">
        <f t="shared" si="158"/>
        <v>41068.520474537036</v>
      </c>
      <c r="T2546" s="8">
        <f t="shared" si="159"/>
        <v>41098.520474537036</v>
      </c>
    </row>
    <row r="2547" spans="1:20" ht="51"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7">
        <f t="shared" si="157"/>
        <v>64.032786885245898</v>
      </c>
      <c r="Q2547" t="s">
        <v>8326</v>
      </c>
      <c r="R2547" t="s">
        <v>8355</v>
      </c>
      <c r="S2547" s="8">
        <f t="shared" si="158"/>
        <v>42027.13817129629</v>
      </c>
      <c r="T2547" s="8">
        <f t="shared" si="159"/>
        <v>42062.020833333328</v>
      </c>
    </row>
    <row r="2548" spans="1:20" ht="51"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8326</v>
      </c>
      <c r="R2548" t="s">
        <v>8355</v>
      </c>
      <c r="S2548" s="8">
        <f t="shared" si="158"/>
        <v>41524.858553240738</v>
      </c>
      <c r="T2548" s="8">
        <f t="shared" si="159"/>
        <v>41552.208333333336</v>
      </c>
    </row>
    <row r="2549" spans="1:20" ht="51"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8326</v>
      </c>
      <c r="R2549" t="s">
        <v>8355</v>
      </c>
      <c r="S2549" s="8">
        <f t="shared" si="158"/>
        <v>40973.773182870369</v>
      </c>
      <c r="T2549" s="8">
        <f t="shared" si="159"/>
        <v>41003.731516203705</v>
      </c>
    </row>
    <row r="2550" spans="1:20" ht="51"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8326</v>
      </c>
      <c r="R2550" t="s">
        <v>8355</v>
      </c>
      <c r="S2550" s="8">
        <f t="shared" si="158"/>
        <v>42618.625428240746</v>
      </c>
      <c r="T2550" s="8">
        <f t="shared" si="159"/>
        <v>42643.185416666667</v>
      </c>
    </row>
    <row r="2551" spans="1:20" ht="51"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8326</v>
      </c>
      <c r="R2551" t="s">
        <v>8355</v>
      </c>
      <c r="S2551" s="8">
        <f t="shared" si="158"/>
        <v>41390.757754629631</v>
      </c>
      <c r="T2551" s="8">
        <f t="shared" si="159"/>
        <v>41425.708333333336</v>
      </c>
    </row>
    <row r="2552" spans="1:20" ht="68"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8326</v>
      </c>
      <c r="R2552" t="s">
        <v>8355</v>
      </c>
      <c r="S2552" s="8">
        <f t="shared" si="158"/>
        <v>42228.634328703702</v>
      </c>
      <c r="T2552" s="8">
        <f t="shared" si="159"/>
        <v>42285.165972222225</v>
      </c>
    </row>
    <row r="2553" spans="1:20" ht="51"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7">
        <f t="shared" si="157"/>
        <v>67.419642857142861</v>
      </c>
      <c r="Q2553" t="s">
        <v>8326</v>
      </c>
      <c r="R2553" t="s">
        <v>8355</v>
      </c>
      <c r="S2553" s="8">
        <f t="shared" si="158"/>
        <v>40961.252141203702</v>
      </c>
      <c r="T2553" s="8">
        <f t="shared" si="159"/>
        <v>40989.866666666669</v>
      </c>
    </row>
    <row r="2554" spans="1:20" ht="51"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7">
        <f t="shared" si="157"/>
        <v>177.5</v>
      </c>
      <c r="Q2554" t="s">
        <v>8326</v>
      </c>
      <c r="R2554" t="s">
        <v>8355</v>
      </c>
      <c r="S2554" s="8">
        <f t="shared" si="158"/>
        <v>42769.809965277775</v>
      </c>
      <c r="T2554" s="8">
        <f t="shared" si="159"/>
        <v>42799.809965277775</v>
      </c>
    </row>
    <row r="2555" spans="1:20" ht="51"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7">
        <f t="shared" si="157"/>
        <v>38.883333333333333</v>
      </c>
      <c r="Q2555" t="s">
        <v>8326</v>
      </c>
      <c r="R2555" t="s">
        <v>8355</v>
      </c>
      <c r="S2555" s="8">
        <f t="shared" si="158"/>
        <v>41113.199155092596</v>
      </c>
      <c r="T2555" s="8">
        <f t="shared" si="159"/>
        <v>41173.199155092596</v>
      </c>
    </row>
    <row r="2556" spans="1:20" ht="68"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8326</v>
      </c>
      <c r="R2556" t="s">
        <v>8355</v>
      </c>
      <c r="S2556" s="8">
        <f t="shared" si="158"/>
        <v>42125.078275462962</v>
      </c>
      <c r="T2556" s="8">
        <f t="shared" si="159"/>
        <v>42156.165972222225</v>
      </c>
    </row>
    <row r="2557" spans="1:20" ht="68"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7">
        <f t="shared" si="157"/>
        <v>61.342857142857142</v>
      </c>
      <c r="Q2557" t="s">
        <v>8326</v>
      </c>
      <c r="R2557" t="s">
        <v>8355</v>
      </c>
      <c r="S2557" s="8">
        <f t="shared" si="158"/>
        <v>41026.655011574076</v>
      </c>
      <c r="T2557" s="8">
        <f t="shared" si="159"/>
        <v>41057.655011574076</v>
      </c>
    </row>
    <row r="2558" spans="1:20" ht="51"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8326</v>
      </c>
      <c r="R2558" t="s">
        <v>8355</v>
      </c>
      <c r="S2558" s="8">
        <f t="shared" si="158"/>
        <v>41222.991400462961</v>
      </c>
      <c r="T2558" s="8">
        <f t="shared" si="159"/>
        <v>41267.991400462961</v>
      </c>
    </row>
    <row r="2559" spans="1:20" ht="34"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8326</v>
      </c>
      <c r="R2559" t="s">
        <v>8355</v>
      </c>
      <c r="S2559" s="8">
        <f t="shared" si="158"/>
        <v>41744.745208333334</v>
      </c>
      <c r="T2559" s="8">
        <f t="shared" si="159"/>
        <v>41774.745208333334</v>
      </c>
    </row>
    <row r="2560" spans="1:20" ht="51"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8326</v>
      </c>
      <c r="R2560" t="s">
        <v>8355</v>
      </c>
      <c r="S2560" s="8">
        <f t="shared" si="158"/>
        <v>42093.860023148154</v>
      </c>
      <c r="T2560" s="8">
        <f t="shared" si="159"/>
        <v>42125.582638888889</v>
      </c>
    </row>
    <row r="2561" spans="1:20" ht="51"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8326</v>
      </c>
      <c r="R2561" t="s">
        <v>8355</v>
      </c>
      <c r="S2561" s="8">
        <f t="shared" si="158"/>
        <v>40829.873657407406</v>
      </c>
      <c r="T2561" s="8">
        <f t="shared" si="159"/>
        <v>40862.817361111112</v>
      </c>
    </row>
    <row r="2562" spans="1:20" ht="51"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7">
        <f t="shared" si="157"/>
        <v>143</v>
      </c>
      <c r="Q2562" t="s">
        <v>8326</v>
      </c>
      <c r="R2562" t="s">
        <v>8355</v>
      </c>
      <c r="S2562" s="8">
        <f t="shared" si="158"/>
        <v>42039.951087962967</v>
      </c>
      <c r="T2562" s="8">
        <f t="shared" si="159"/>
        <v>42069.951087962967</v>
      </c>
    </row>
    <row r="2563" spans="1:20" ht="51"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7" t="e">
        <f t="shared" ref="P2563:P2626" si="161">E2563/L2563</f>
        <v>#DIV/0!</v>
      </c>
      <c r="Q2563" t="s">
        <v>8337</v>
      </c>
      <c r="R2563" t="s">
        <v>8338</v>
      </c>
      <c r="S2563" s="8">
        <f t="shared" ref="S2563:S2626" si="162">(((J2563/60)/60)/24)+DATE(1970,1,1)</f>
        <v>42260.528807870374</v>
      </c>
      <c r="T2563" s="8">
        <f t="shared" ref="T2563:T2626" si="163">(((I2563/60)/60)/24)+DATE(1970,1,1)</f>
        <v>42290.528807870374</v>
      </c>
    </row>
    <row r="2564" spans="1:20" ht="68"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7">
        <f t="shared" si="161"/>
        <v>25</v>
      </c>
      <c r="Q2564" t="s">
        <v>8337</v>
      </c>
      <c r="R2564" t="s">
        <v>8338</v>
      </c>
      <c r="S2564" s="8">
        <f t="shared" si="162"/>
        <v>42594.524756944447</v>
      </c>
      <c r="T2564" s="8">
        <f t="shared" si="163"/>
        <v>42654.524756944447</v>
      </c>
    </row>
    <row r="2565" spans="1:20" ht="34"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t="e">
        <f t="shared" si="161"/>
        <v>#DIV/0!</v>
      </c>
      <c r="Q2565" t="s">
        <v>8337</v>
      </c>
      <c r="R2565" t="s">
        <v>8338</v>
      </c>
      <c r="S2565" s="8">
        <f t="shared" si="162"/>
        <v>42155.139479166668</v>
      </c>
      <c r="T2565" s="8">
        <f t="shared" si="163"/>
        <v>42215.139479166668</v>
      </c>
    </row>
    <row r="2566" spans="1:20" ht="51"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t="e">
        <f t="shared" si="161"/>
        <v>#DIV/0!</v>
      </c>
      <c r="Q2566" t="s">
        <v>8337</v>
      </c>
      <c r="R2566" t="s">
        <v>8338</v>
      </c>
      <c r="S2566" s="8">
        <f t="shared" si="162"/>
        <v>41822.040497685186</v>
      </c>
      <c r="T2566" s="8">
        <f t="shared" si="163"/>
        <v>41852.040497685186</v>
      </c>
    </row>
    <row r="2567" spans="1:20" ht="51"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7">
        <f t="shared" si="161"/>
        <v>100</v>
      </c>
      <c r="Q2567" t="s">
        <v>8337</v>
      </c>
      <c r="R2567" t="s">
        <v>8338</v>
      </c>
      <c r="S2567" s="8">
        <f t="shared" si="162"/>
        <v>42440.650335648148</v>
      </c>
      <c r="T2567" s="8">
        <f t="shared" si="163"/>
        <v>42499.868055555555</v>
      </c>
    </row>
    <row r="2568" spans="1:20" ht="51"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t="e">
        <f t="shared" si="161"/>
        <v>#DIV/0!</v>
      </c>
      <c r="Q2568" t="s">
        <v>8337</v>
      </c>
      <c r="R2568" t="s">
        <v>8338</v>
      </c>
      <c r="S2568" s="8">
        <f t="shared" si="162"/>
        <v>41842.980879629627</v>
      </c>
      <c r="T2568" s="8">
        <f t="shared" si="163"/>
        <v>41872.980879629627</v>
      </c>
    </row>
    <row r="2569" spans="1:20" ht="51"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7">
        <f t="shared" si="161"/>
        <v>60</v>
      </c>
      <c r="Q2569" t="s">
        <v>8337</v>
      </c>
      <c r="R2569" t="s">
        <v>8338</v>
      </c>
      <c r="S2569" s="8">
        <f t="shared" si="162"/>
        <v>42087.878912037035</v>
      </c>
      <c r="T2569" s="8">
        <f t="shared" si="163"/>
        <v>42117.878912037035</v>
      </c>
    </row>
    <row r="2570" spans="1:20" ht="51"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7">
        <f t="shared" si="161"/>
        <v>50</v>
      </c>
      <c r="Q2570" t="s">
        <v>8337</v>
      </c>
      <c r="R2570" t="s">
        <v>8338</v>
      </c>
      <c r="S2570" s="8">
        <f t="shared" si="162"/>
        <v>42584.666597222225</v>
      </c>
      <c r="T2570" s="8">
        <f t="shared" si="163"/>
        <v>42614.666597222225</v>
      </c>
    </row>
    <row r="2571" spans="1:20" ht="51"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7">
        <f t="shared" si="161"/>
        <v>72.5</v>
      </c>
      <c r="Q2571" t="s">
        <v>8337</v>
      </c>
      <c r="R2571" t="s">
        <v>8338</v>
      </c>
      <c r="S2571" s="8">
        <f t="shared" si="162"/>
        <v>42234.105462962965</v>
      </c>
      <c r="T2571" s="8">
        <f t="shared" si="163"/>
        <v>42264.105462962965</v>
      </c>
    </row>
    <row r="2572" spans="1:20" ht="51"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7">
        <f t="shared" si="161"/>
        <v>29.5</v>
      </c>
      <c r="Q2572" t="s">
        <v>8337</v>
      </c>
      <c r="R2572" t="s">
        <v>8338</v>
      </c>
      <c r="S2572" s="8">
        <f t="shared" si="162"/>
        <v>42744.903182870374</v>
      </c>
      <c r="T2572" s="8">
        <f t="shared" si="163"/>
        <v>42774.903182870374</v>
      </c>
    </row>
    <row r="2573" spans="1:20" ht="51"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7">
        <f t="shared" si="161"/>
        <v>62.5</v>
      </c>
      <c r="Q2573" t="s">
        <v>8337</v>
      </c>
      <c r="R2573" t="s">
        <v>8338</v>
      </c>
      <c r="S2573" s="8">
        <f t="shared" si="162"/>
        <v>42449.341678240744</v>
      </c>
      <c r="T2573" s="8">
        <f t="shared" si="163"/>
        <v>42509.341678240744</v>
      </c>
    </row>
    <row r="2574" spans="1:20" ht="51"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t="e">
        <f t="shared" si="161"/>
        <v>#DIV/0!</v>
      </c>
      <c r="Q2574" t="s">
        <v>8337</v>
      </c>
      <c r="R2574" t="s">
        <v>8338</v>
      </c>
      <c r="S2574" s="8">
        <f t="shared" si="162"/>
        <v>42077.119409722218</v>
      </c>
      <c r="T2574" s="8">
        <f t="shared" si="163"/>
        <v>42107.119409722218</v>
      </c>
    </row>
    <row r="2575" spans="1:20" ht="68"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t="e">
        <f t="shared" si="161"/>
        <v>#DIV/0!</v>
      </c>
      <c r="Q2575" t="s">
        <v>8337</v>
      </c>
      <c r="R2575" t="s">
        <v>8338</v>
      </c>
      <c r="S2575" s="8">
        <f t="shared" si="162"/>
        <v>41829.592002314814</v>
      </c>
      <c r="T2575" s="8">
        <f t="shared" si="163"/>
        <v>41874.592002314814</v>
      </c>
    </row>
    <row r="2576" spans="1:20" ht="68"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t="e">
        <f t="shared" si="161"/>
        <v>#DIV/0!</v>
      </c>
      <c r="Q2576" t="s">
        <v>8337</v>
      </c>
      <c r="R2576" t="s">
        <v>8338</v>
      </c>
      <c r="S2576" s="8">
        <f t="shared" si="162"/>
        <v>42487.825752314813</v>
      </c>
      <c r="T2576" s="8">
        <f t="shared" si="163"/>
        <v>42508.825752314813</v>
      </c>
    </row>
    <row r="2577" spans="1:20" ht="68"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t="e">
        <f t="shared" si="161"/>
        <v>#DIV/0!</v>
      </c>
      <c r="Q2577" t="s">
        <v>8337</v>
      </c>
      <c r="R2577" t="s">
        <v>8338</v>
      </c>
      <c r="S2577" s="8">
        <f t="shared" si="162"/>
        <v>41986.108726851846</v>
      </c>
      <c r="T2577" s="8">
        <f t="shared" si="163"/>
        <v>42016.108726851846</v>
      </c>
    </row>
    <row r="2578" spans="1:20" ht="34"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t="e">
        <f t="shared" si="161"/>
        <v>#DIV/0!</v>
      </c>
      <c r="Q2578" t="s">
        <v>8337</v>
      </c>
      <c r="R2578" t="s">
        <v>8338</v>
      </c>
      <c r="S2578" s="8">
        <f t="shared" si="162"/>
        <v>42060.00980324074</v>
      </c>
      <c r="T2578" s="8">
        <f t="shared" si="163"/>
        <v>42104.968136574069</v>
      </c>
    </row>
    <row r="2579" spans="1:20" ht="51"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t="e">
        <f t="shared" si="161"/>
        <v>#DIV/0!</v>
      </c>
      <c r="Q2579" t="s">
        <v>8337</v>
      </c>
      <c r="R2579" t="s">
        <v>8338</v>
      </c>
      <c r="S2579" s="8">
        <f t="shared" si="162"/>
        <v>41830.820567129631</v>
      </c>
      <c r="T2579" s="8">
        <f t="shared" si="163"/>
        <v>41855.820567129631</v>
      </c>
    </row>
    <row r="2580" spans="1:20" ht="68"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t="e">
        <f t="shared" si="161"/>
        <v>#DIV/0!</v>
      </c>
      <c r="Q2580" t="s">
        <v>8337</v>
      </c>
      <c r="R2580" t="s">
        <v>8338</v>
      </c>
      <c r="S2580" s="8">
        <f t="shared" si="162"/>
        <v>42238.022905092599</v>
      </c>
      <c r="T2580" s="8">
        <f t="shared" si="163"/>
        <v>42286.708333333328</v>
      </c>
    </row>
    <row r="2581" spans="1:20" ht="51"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7">
        <f t="shared" si="161"/>
        <v>23.083333333333332</v>
      </c>
      <c r="Q2581" t="s">
        <v>8337</v>
      </c>
      <c r="R2581" t="s">
        <v>8338</v>
      </c>
      <c r="S2581" s="8">
        <f t="shared" si="162"/>
        <v>41837.829895833333</v>
      </c>
      <c r="T2581" s="8">
        <f t="shared" si="163"/>
        <v>41897.829895833333</v>
      </c>
    </row>
    <row r="2582" spans="1:20" ht="51"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7">
        <f t="shared" si="161"/>
        <v>25.5</v>
      </c>
      <c r="Q2582" t="s">
        <v>8337</v>
      </c>
      <c r="R2582" t="s">
        <v>8338</v>
      </c>
      <c r="S2582" s="8">
        <f t="shared" si="162"/>
        <v>42110.326423611114</v>
      </c>
      <c r="T2582" s="8">
        <f t="shared" si="163"/>
        <v>42140.125</v>
      </c>
    </row>
    <row r="2583" spans="1:20" ht="51"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7">
        <f t="shared" si="161"/>
        <v>48.18181818181818</v>
      </c>
      <c r="Q2583" t="s">
        <v>8337</v>
      </c>
      <c r="R2583" t="s">
        <v>8338</v>
      </c>
      <c r="S2583" s="8">
        <f t="shared" si="162"/>
        <v>42294.628449074073</v>
      </c>
      <c r="T2583" s="8">
        <f t="shared" si="163"/>
        <v>42324.670115740737</v>
      </c>
    </row>
    <row r="2584" spans="1:20" ht="34"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7">
        <f t="shared" si="161"/>
        <v>1</v>
      </c>
      <c r="Q2584" t="s">
        <v>8337</v>
      </c>
      <c r="R2584" t="s">
        <v>8338</v>
      </c>
      <c r="S2584" s="8">
        <f t="shared" si="162"/>
        <v>42642.988819444443</v>
      </c>
      <c r="T2584" s="8">
        <f t="shared" si="163"/>
        <v>42672.988819444443</v>
      </c>
    </row>
    <row r="2585" spans="1:20" ht="51"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7">
        <f t="shared" si="161"/>
        <v>1</v>
      </c>
      <c r="Q2585" t="s">
        <v>8337</v>
      </c>
      <c r="R2585" t="s">
        <v>8338</v>
      </c>
      <c r="S2585" s="8">
        <f t="shared" si="162"/>
        <v>42019.76944444445</v>
      </c>
      <c r="T2585" s="8">
        <f t="shared" si="163"/>
        <v>42079.727777777778</v>
      </c>
    </row>
    <row r="2586" spans="1:20" ht="34"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t="e">
        <f t="shared" si="161"/>
        <v>#DIV/0!</v>
      </c>
      <c r="Q2586" t="s">
        <v>8337</v>
      </c>
      <c r="R2586" t="s">
        <v>8338</v>
      </c>
      <c r="S2586" s="8">
        <f t="shared" si="162"/>
        <v>42140.173252314817</v>
      </c>
      <c r="T2586" s="8">
        <f t="shared" si="163"/>
        <v>42170.173252314817</v>
      </c>
    </row>
    <row r="2587" spans="1:20" ht="51"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7">
        <f t="shared" si="161"/>
        <v>50</v>
      </c>
      <c r="Q2587" t="s">
        <v>8337</v>
      </c>
      <c r="R2587" t="s">
        <v>8338</v>
      </c>
      <c r="S2587" s="8">
        <f t="shared" si="162"/>
        <v>41795.963333333333</v>
      </c>
      <c r="T2587" s="8">
        <f t="shared" si="163"/>
        <v>41825.963333333333</v>
      </c>
    </row>
    <row r="2588" spans="1:20" ht="34"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7">
        <f t="shared" si="161"/>
        <v>5</v>
      </c>
      <c r="Q2588" t="s">
        <v>8337</v>
      </c>
      <c r="R2588" t="s">
        <v>8338</v>
      </c>
      <c r="S2588" s="8">
        <f t="shared" si="162"/>
        <v>42333.330277777779</v>
      </c>
      <c r="T2588" s="8">
        <f t="shared" si="163"/>
        <v>42363.330277777779</v>
      </c>
    </row>
    <row r="2589" spans="1:20" ht="51"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7">
        <f t="shared" si="161"/>
        <v>202.83333333333334</v>
      </c>
      <c r="Q2589" t="s">
        <v>8337</v>
      </c>
      <c r="R2589" t="s">
        <v>8338</v>
      </c>
      <c r="S2589" s="8">
        <f t="shared" si="162"/>
        <v>42338.675381944442</v>
      </c>
      <c r="T2589" s="8">
        <f t="shared" si="163"/>
        <v>42368.675381944442</v>
      </c>
    </row>
    <row r="2590" spans="1:20" ht="68"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7">
        <f t="shared" si="161"/>
        <v>29.125</v>
      </c>
      <c r="Q2590" t="s">
        <v>8337</v>
      </c>
      <c r="R2590" t="s">
        <v>8338</v>
      </c>
      <c r="S2590" s="8">
        <f t="shared" si="162"/>
        <v>42042.676226851851</v>
      </c>
      <c r="T2590" s="8">
        <f t="shared" si="163"/>
        <v>42094.551388888889</v>
      </c>
    </row>
    <row r="2591" spans="1:20" ht="51"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7">
        <f t="shared" si="161"/>
        <v>5</v>
      </c>
      <c r="Q2591" t="s">
        <v>8337</v>
      </c>
      <c r="R2591" t="s">
        <v>8338</v>
      </c>
      <c r="S2591" s="8">
        <f t="shared" si="162"/>
        <v>42422.536192129628</v>
      </c>
      <c r="T2591" s="8">
        <f t="shared" si="163"/>
        <v>42452.494525462964</v>
      </c>
    </row>
    <row r="2592" spans="1:20" ht="51"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t="e">
        <f t="shared" si="161"/>
        <v>#DIV/0!</v>
      </c>
      <c r="Q2592" t="s">
        <v>8337</v>
      </c>
      <c r="R2592" t="s">
        <v>8338</v>
      </c>
      <c r="S2592" s="8">
        <f t="shared" si="162"/>
        <v>42388.589085648149</v>
      </c>
      <c r="T2592" s="8">
        <f t="shared" si="163"/>
        <v>42395.589085648149</v>
      </c>
    </row>
    <row r="2593" spans="1:20" ht="51"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7">
        <f t="shared" si="161"/>
        <v>13</v>
      </c>
      <c r="Q2593" t="s">
        <v>8337</v>
      </c>
      <c r="R2593" t="s">
        <v>8338</v>
      </c>
      <c r="S2593" s="8">
        <f t="shared" si="162"/>
        <v>42382.906527777777</v>
      </c>
      <c r="T2593" s="8">
        <f t="shared" si="163"/>
        <v>42442.864861111113</v>
      </c>
    </row>
    <row r="2594" spans="1:20" ht="68"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7">
        <f t="shared" si="161"/>
        <v>50</v>
      </c>
      <c r="Q2594" t="s">
        <v>8337</v>
      </c>
      <c r="R2594" t="s">
        <v>8338</v>
      </c>
      <c r="S2594" s="8">
        <f t="shared" si="162"/>
        <v>41887.801168981481</v>
      </c>
      <c r="T2594" s="8">
        <f t="shared" si="163"/>
        <v>41917.801168981481</v>
      </c>
    </row>
    <row r="2595" spans="1:20" ht="51"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t="e">
        <f t="shared" si="161"/>
        <v>#DIV/0!</v>
      </c>
      <c r="Q2595" t="s">
        <v>8337</v>
      </c>
      <c r="R2595" t="s">
        <v>8338</v>
      </c>
      <c r="S2595" s="8">
        <f t="shared" si="162"/>
        <v>42089.84520833334</v>
      </c>
      <c r="T2595" s="8">
        <f t="shared" si="163"/>
        <v>42119.84520833334</v>
      </c>
    </row>
    <row r="2596" spans="1:20" ht="51"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7">
        <f t="shared" si="161"/>
        <v>1</v>
      </c>
      <c r="Q2596" t="s">
        <v>8337</v>
      </c>
      <c r="R2596" t="s">
        <v>8338</v>
      </c>
      <c r="S2596" s="8">
        <f t="shared" si="162"/>
        <v>41828.967916666668</v>
      </c>
      <c r="T2596" s="8">
        <f t="shared" si="163"/>
        <v>41858.967916666668</v>
      </c>
    </row>
    <row r="2597" spans="1:20" ht="34"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7">
        <f t="shared" si="161"/>
        <v>96.05263157894737</v>
      </c>
      <c r="Q2597" t="s">
        <v>8337</v>
      </c>
      <c r="R2597" t="s">
        <v>8338</v>
      </c>
      <c r="S2597" s="8">
        <f t="shared" si="162"/>
        <v>42760.244212962964</v>
      </c>
      <c r="T2597" s="8">
        <f t="shared" si="163"/>
        <v>42790.244212962964</v>
      </c>
    </row>
    <row r="2598" spans="1:20" ht="68"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7">
        <f t="shared" si="161"/>
        <v>305.77777777777777</v>
      </c>
      <c r="Q2598" t="s">
        <v>8337</v>
      </c>
      <c r="R2598" t="s">
        <v>8338</v>
      </c>
      <c r="S2598" s="8">
        <f t="shared" si="162"/>
        <v>41828.664456018516</v>
      </c>
      <c r="T2598" s="8">
        <f t="shared" si="163"/>
        <v>41858.664456018516</v>
      </c>
    </row>
    <row r="2599" spans="1:20" ht="51"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7">
        <f t="shared" si="161"/>
        <v>12.142857142857142</v>
      </c>
      <c r="Q2599" t="s">
        <v>8337</v>
      </c>
      <c r="R2599" t="s">
        <v>8338</v>
      </c>
      <c r="S2599" s="8">
        <f t="shared" si="162"/>
        <v>42510.341631944444</v>
      </c>
      <c r="T2599" s="8">
        <f t="shared" si="163"/>
        <v>42540.341631944444</v>
      </c>
    </row>
    <row r="2600" spans="1:20" ht="51"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7">
        <f t="shared" si="161"/>
        <v>83.571428571428569</v>
      </c>
      <c r="Q2600" t="s">
        <v>8337</v>
      </c>
      <c r="R2600" t="s">
        <v>8338</v>
      </c>
      <c r="S2600" s="8">
        <f t="shared" si="162"/>
        <v>42240.840289351851</v>
      </c>
      <c r="T2600" s="8">
        <f t="shared" si="163"/>
        <v>42270.840289351851</v>
      </c>
    </row>
    <row r="2601" spans="1:20" ht="34"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7">
        <f t="shared" si="161"/>
        <v>18</v>
      </c>
      <c r="Q2601" t="s">
        <v>8337</v>
      </c>
      <c r="R2601" t="s">
        <v>8338</v>
      </c>
      <c r="S2601" s="8">
        <f t="shared" si="162"/>
        <v>41809.754016203704</v>
      </c>
      <c r="T2601" s="8">
        <f t="shared" si="163"/>
        <v>41854.754016203704</v>
      </c>
    </row>
    <row r="2602" spans="1:20" ht="51"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7">
        <f t="shared" si="161"/>
        <v>115.53333333333333</v>
      </c>
      <c r="Q2602" t="s">
        <v>8337</v>
      </c>
      <c r="R2602" t="s">
        <v>8338</v>
      </c>
      <c r="S2602" s="8">
        <f t="shared" si="162"/>
        <v>42394.900462962964</v>
      </c>
      <c r="T2602" s="8">
        <f t="shared" si="163"/>
        <v>42454.858796296292</v>
      </c>
    </row>
    <row r="2603" spans="1:20" ht="68"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7">
        <f t="shared" si="161"/>
        <v>21.900662251655628</v>
      </c>
      <c r="Q2603" t="s">
        <v>8320</v>
      </c>
      <c r="R2603" t="s">
        <v>8356</v>
      </c>
      <c r="S2603" s="8">
        <f t="shared" si="162"/>
        <v>41150.902187499996</v>
      </c>
      <c r="T2603" s="8">
        <f t="shared" si="163"/>
        <v>41165.165972222225</v>
      </c>
    </row>
    <row r="2604" spans="1:20" ht="51"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7">
        <f t="shared" si="161"/>
        <v>80.022494887525568</v>
      </c>
      <c r="Q2604" t="s">
        <v>8320</v>
      </c>
      <c r="R2604" t="s">
        <v>8356</v>
      </c>
      <c r="S2604" s="8">
        <f t="shared" si="162"/>
        <v>41915.747314814813</v>
      </c>
      <c r="T2604" s="8">
        <f t="shared" si="163"/>
        <v>41955.888888888891</v>
      </c>
    </row>
    <row r="2605" spans="1:20" ht="34"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8320</v>
      </c>
      <c r="R2605" t="s">
        <v>8356</v>
      </c>
      <c r="S2605" s="8">
        <f t="shared" si="162"/>
        <v>41617.912662037037</v>
      </c>
      <c r="T2605" s="8">
        <f t="shared" si="163"/>
        <v>41631.912662037037</v>
      </c>
    </row>
    <row r="2606" spans="1:20" ht="51"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8320</v>
      </c>
      <c r="R2606" t="s">
        <v>8356</v>
      </c>
      <c r="S2606" s="8">
        <f t="shared" si="162"/>
        <v>40998.051192129627</v>
      </c>
      <c r="T2606" s="8">
        <f t="shared" si="163"/>
        <v>41028.051192129627</v>
      </c>
    </row>
    <row r="2607" spans="1:20" ht="51"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7">
        <f t="shared" si="161"/>
        <v>60.965703745743475</v>
      </c>
      <c r="Q2607" t="s">
        <v>8320</v>
      </c>
      <c r="R2607" t="s">
        <v>8356</v>
      </c>
      <c r="S2607" s="8">
        <f t="shared" si="162"/>
        <v>42508.541550925926</v>
      </c>
      <c r="T2607" s="8">
        <f t="shared" si="163"/>
        <v>42538.541550925926</v>
      </c>
    </row>
    <row r="2608" spans="1:20" ht="68"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8320</v>
      </c>
      <c r="R2608" t="s">
        <v>8356</v>
      </c>
      <c r="S2608" s="8">
        <f t="shared" si="162"/>
        <v>41726.712754629632</v>
      </c>
      <c r="T2608" s="8">
        <f t="shared" si="163"/>
        <v>41758.712754629632</v>
      </c>
    </row>
    <row r="2609" spans="1:20" ht="51"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8320</v>
      </c>
      <c r="R2609" t="s">
        <v>8356</v>
      </c>
      <c r="S2609" s="8">
        <f t="shared" si="162"/>
        <v>42184.874675925923</v>
      </c>
      <c r="T2609" s="8">
        <f t="shared" si="163"/>
        <v>42228.083333333328</v>
      </c>
    </row>
    <row r="2610" spans="1:20" ht="51"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7">
        <f t="shared" si="161"/>
        <v>58.92763157894737</v>
      </c>
      <c r="Q2610" t="s">
        <v>8320</v>
      </c>
      <c r="R2610" t="s">
        <v>8356</v>
      </c>
      <c r="S2610" s="8">
        <f t="shared" si="162"/>
        <v>42767.801712962959</v>
      </c>
      <c r="T2610" s="8">
        <f t="shared" si="163"/>
        <v>42809</v>
      </c>
    </row>
    <row r="2611" spans="1:20" ht="68"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7">
        <f t="shared" si="161"/>
        <v>157.29347633136095</v>
      </c>
      <c r="Q2611" t="s">
        <v>8320</v>
      </c>
      <c r="R2611" t="s">
        <v>8356</v>
      </c>
      <c r="S2611" s="8">
        <f t="shared" si="162"/>
        <v>41075.237858796296</v>
      </c>
      <c r="T2611" s="8">
        <f t="shared" si="163"/>
        <v>41105.237858796296</v>
      </c>
    </row>
    <row r="2612" spans="1:20" ht="51"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7">
        <f t="shared" si="161"/>
        <v>55.758509532062391</v>
      </c>
      <c r="Q2612" t="s">
        <v>8320</v>
      </c>
      <c r="R2612" t="s">
        <v>8356</v>
      </c>
      <c r="S2612" s="8">
        <f t="shared" si="162"/>
        <v>42564.881076388891</v>
      </c>
      <c r="T2612" s="8">
        <f t="shared" si="163"/>
        <v>42604.290972222225</v>
      </c>
    </row>
    <row r="2613" spans="1:20" ht="68"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7">
        <f t="shared" si="161"/>
        <v>83.802893802893806</v>
      </c>
      <c r="Q2613" t="s">
        <v>8320</v>
      </c>
      <c r="R2613" t="s">
        <v>8356</v>
      </c>
      <c r="S2613" s="8">
        <f t="shared" si="162"/>
        <v>42704.335810185185</v>
      </c>
      <c r="T2613" s="8">
        <f t="shared" si="163"/>
        <v>42737.957638888889</v>
      </c>
    </row>
    <row r="2614" spans="1:20" ht="51"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8320</v>
      </c>
      <c r="R2614" t="s">
        <v>8356</v>
      </c>
      <c r="S2614" s="8">
        <f t="shared" si="162"/>
        <v>41982.143171296295</v>
      </c>
      <c r="T2614" s="8">
        <f t="shared" si="163"/>
        <v>42013.143171296295</v>
      </c>
    </row>
    <row r="2615" spans="1:20" ht="51"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7">
        <f t="shared" si="161"/>
        <v>270.57142857142856</v>
      </c>
      <c r="Q2615" t="s">
        <v>8320</v>
      </c>
      <c r="R2615" t="s">
        <v>8356</v>
      </c>
      <c r="S2615" s="8">
        <f t="shared" si="162"/>
        <v>41143.81821759259</v>
      </c>
      <c r="T2615" s="8">
        <f t="shared" si="163"/>
        <v>41173.81821759259</v>
      </c>
    </row>
    <row r="2616" spans="1:20" ht="51"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8320</v>
      </c>
      <c r="R2616" t="s">
        <v>8356</v>
      </c>
      <c r="S2616" s="8">
        <f t="shared" si="162"/>
        <v>41730.708472222221</v>
      </c>
      <c r="T2616" s="8">
        <f t="shared" si="163"/>
        <v>41759.208333333336</v>
      </c>
    </row>
    <row r="2617" spans="1:20" ht="51"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8320</v>
      </c>
      <c r="R2617" t="s">
        <v>8356</v>
      </c>
      <c r="S2617" s="8">
        <f t="shared" si="162"/>
        <v>42453.49726851852</v>
      </c>
      <c r="T2617" s="8">
        <f t="shared" si="163"/>
        <v>42490.5</v>
      </c>
    </row>
    <row r="2618" spans="1:20" ht="51"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7">
        <f t="shared" si="161"/>
        <v>120.30882352941177</v>
      </c>
      <c r="Q2618" t="s">
        <v>8320</v>
      </c>
      <c r="R2618" t="s">
        <v>8356</v>
      </c>
      <c r="S2618" s="8">
        <f t="shared" si="162"/>
        <v>42211.99454861111</v>
      </c>
      <c r="T2618" s="8">
        <f t="shared" si="163"/>
        <v>42241.99454861111</v>
      </c>
    </row>
    <row r="2619" spans="1:20" ht="51"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7">
        <f t="shared" si="161"/>
        <v>27.59748427672956</v>
      </c>
      <c r="Q2619" t="s">
        <v>8320</v>
      </c>
      <c r="R2619" t="s">
        <v>8356</v>
      </c>
      <c r="S2619" s="8">
        <f t="shared" si="162"/>
        <v>41902.874432870369</v>
      </c>
      <c r="T2619" s="8">
        <f t="shared" si="163"/>
        <v>41932.874432870369</v>
      </c>
    </row>
    <row r="2620" spans="1:20" ht="34"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8320</v>
      </c>
      <c r="R2620" t="s">
        <v>8356</v>
      </c>
      <c r="S2620" s="8">
        <f t="shared" si="162"/>
        <v>42279.792372685188</v>
      </c>
      <c r="T2620" s="8">
        <f t="shared" si="163"/>
        <v>42339.834039351852</v>
      </c>
    </row>
    <row r="2621" spans="1:20" ht="51"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7">
        <f t="shared" si="161"/>
        <v>35.547169811320757</v>
      </c>
      <c r="Q2621" t="s">
        <v>8320</v>
      </c>
      <c r="R2621" t="s">
        <v>8356</v>
      </c>
      <c r="S2621" s="8">
        <f t="shared" si="162"/>
        <v>42273.884305555555</v>
      </c>
      <c r="T2621" s="8">
        <f t="shared" si="163"/>
        <v>42300.458333333328</v>
      </c>
    </row>
    <row r="2622" spans="1:20" ht="51"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7">
        <f t="shared" si="161"/>
        <v>74.639488409272587</v>
      </c>
      <c r="Q2622" t="s">
        <v>8320</v>
      </c>
      <c r="R2622" t="s">
        <v>8356</v>
      </c>
      <c r="S2622" s="8">
        <f t="shared" si="162"/>
        <v>42251.16715277778</v>
      </c>
      <c r="T2622" s="8">
        <f t="shared" si="163"/>
        <v>42288.041666666672</v>
      </c>
    </row>
    <row r="2623" spans="1:20" ht="51"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7">
        <f t="shared" si="161"/>
        <v>47.058064516129029</v>
      </c>
      <c r="Q2623" t="s">
        <v>8320</v>
      </c>
      <c r="R2623" t="s">
        <v>8356</v>
      </c>
      <c r="S2623" s="8">
        <f t="shared" si="162"/>
        <v>42115.74754629629</v>
      </c>
      <c r="T2623" s="8">
        <f t="shared" si="163"/>
        <v>42145.74754629629</v>
      </c>
    </row>
    <row r="2624" spans="1:20" ht="51"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7">
        <f t="shared" si="161"/>
        <v>26.591351351351353</v>
      </c>
      <c r="Q2624" t="s">
        <v>8320</v>
      </c>
      <c r="R2624" t="s">
        <v>8356</v>
      </c>
      <c r="S2624" s="8">
        <f t="shared" si="162"/>
        <v>42689.74324074074</v>
      </c>
      <c r="T2624" s="8">
        <f t="shared" si="163"/>
        <v>42734.74324074074</v>
      </c>
    </row>
    <row r="2625" spans="1:20" ht="51"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8320</v>
      </c>
      <c r="R2625" t="s">
        <v>8356</v>
      </c>
      <c r="S2625" s="8">
        <f t="shared" si="162"/>
        <v>42692.256550925929</v>
      </c>
      <c r="T2625" s="8">
        <f t="shared" si="163"/>
        <v>42706.256550925929</v>
      </c>
    </row>
    <row r="2626" spans="1:20" ht="51"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7">
        <f t="shared" si="161"/>
        <v>31.820544982698959</v>
      </c>
      <c r="Q2626" t="s">
        <v>8320</v>
      </c>
      <c r="R2626" t="s">
        <v>8356</v>
      </c>
      <c r="S2626" s="8">
        <f t="shared" si="162"/>
        <v>41144.42155092593</v>
      </c>
      <c r="T2626" s="8">
        <f t="shared" si="163"/>
        <v>41165.42155092593</v>
      </c>
    </row>
    <row r="2627" spans="1:20" ht="68"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7">
        <f t="shared" ref="P2627:P2690" si="165">E2627/L2627</f>
        <v>27.576923076923077</v>
      </c>
      <c r="Q2627" t="s">
        <v>8320</v>
      </c>
      <c r="R2627" t="s">
        <v>8356</v>
      </c>
      <c r="S2627" s="8">
        <f t="shared" ref="S2627:S2690" si="166">(((J2627/60)/60)/24)+DATE(1970,1,1)</f>
        <v>42658.810277777782</v>
      </c>
      <c r="T2627" s="8">
        <f t="shared" ref="T2627:T2690" si="167">(((I2627/60)/60)/24)+DATE(1970,1,1)</f>
        <v>42683.851944444439</v>
      </c>
    </row>
    <row r="2628" spans="1:20" ht="51"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8320</v>
      </c>
      <c r="R2628" t="s">
        <v>8356</v>
      </c>
      <c r="S2628" s="8">
        <f t="shared" si="166"/>
        <v>42128.628113425926</v>
      </c>
      <c r="T2628" s="8">
        <f t="shared" si="167"/>
        <v>42158.628113425926</v>
      </c>
    </row>
    <row r="2629" spans="1:20" ht="51"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7">
        <f t="shared" si="165"/>
        <v>21.555555555555557</v>
      </c>
      <c r="Q2629" t="s">
        <v>8320</v>
      </c>
      <c r="R2629" t="s">
        <v>8356</v>
      </c>
      <c r="S2629" s="8">
        <f t="shared" si="166"/>
        <v>42304.829409722224</v>
      </c>
      <c r="T2629" s="8">
        <f t="shared" si="167"/>
        <v>42334.871076388896</v>
      </c>
    </row>
    <row r="2630" spans="1:20" ht="51"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7">
        <f t="shared" si="165"/>
        <v>44.095238095238095</v>
      </c>
      <c r="Q2630" t="s">
        <v>8320</v>
      </c>
      <c r="R2630" t="s">
        <v>8356</v>
      </c>
      <c r="S2630" s="8">
        <f t="shared" si="166"/>
        <v>41953.966053240743</v>
      </c>
      <c r="T2630" s="8">
        <f t="shared" si="167"/>
        <v>41973.966053240743</v>
      </c>
    </row>
    <row r="2631" spans="1:20" ht="34"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8320</v>
      </c>
      <c r="R2631" t="s">
        <v>8356</v>
      </c>
      <c r="S2631" s="8">
        <f t="shared" si="166"/>
        <v>42108.538449074069</v>
      </c>
      <c r="T2631" s="8">
        <f t="shared" si="167"/>
        <v>42138.538449074069</v>
      </c>
    </row>
    <row r="2632" spans="1:20" ht="51"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8320</v>
      </c>
      <c r="R2632" t="s">
        <v>8356</v>
      </c>
      <c r="S2632" s="8">
        <f t="shared" si="166"/>
        <v>42524.105462962965</v>
      </c>
      <c r="T2632" s="8">
        <f t="shared" si="167"/>
        <v>42551.416666666672</v>
      </c>
    </row>
    <row r="2633" spans="1:20" ht="51"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8320</v>
      </c>
      <c r="R2633" t="s">
        <v>8356</v>
      </c>
      <c r="S2633" s="8">
        <f t="shared" si="166"/>
        <v>42218.169293981482</v>
      </c>
      <c r="T2633" s="8">
        <f t="shared" si="167"/>
        <v>42246.169293981482</v>
      </c>
    </row>
    <row r="2634" spans="1:20" ht="51"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8320</v>
      </c>
      <c r="R2634" t="s">
        <v>8356</v>
      </c>
      <c r="S2634" s="8">
        <f t="shared" si="166"/>
        <v>42494.061793981484</v>
      </c>
      <c r="T2634" s="8">
        <f t="shared" si="167"/>
        <v>42519.061793981484</v>
      </c>
    </row>
    <row r="2635" spans="1:20" ht="51"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7">
        <f t="shared" si="165"/>
        <v>89.100502512562812</v>
      </c>
      <c r="Q2635" t="s">
        <v>8320</v>
      </c>
      <c r="R2635" t="s">
        <v>8356</v>
      </c>
      <c r="S2635" s="8">
        <f t="shared" si="166"/>
        <v>41667.823287037041</v>
      </c>
      <c r="T2635" s="8">
        <f t="shared" si="167"/>
        <v>41697.958333333336</v>
      </c>
    </row>
    <row r="2636" spans="1:20" ht="51"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8320</v>
      </c>
      <c r="R2636" t="s">
        <v>8356</v>
      </c>
      <c r="S2636" s="8">
        <f t="shared" si="166"/>
        <v>42612.656493055561</v>
      </c>
      <c r="T2636" s="8">
        <f t="shared" si="167"/>
        <v>42642.656493055561</v>
      </c>
    </row>
    <row r="2637" spans="1:20" ht="51"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7">
        <f t="shared" si="165"/>
        <v>136.9047619047619</v>
      </c>
      <c r="Q2637" t="s">
        <v>8320</v>
      </c>
      <c r="R2637" t="s">
        <v>8356</v>
      </c>
      <c r="S2637" s="8">
        <f t="shared" si="166"/>
        <v>42037.950937500005</v>
      </c>
      <c r="T2637" s="8">
        <f t="shared" si="167"/>
        <v>42072.909270833334</v>
      </c>
    </row>
    <row r="2638" spans="1:20" ht="68"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8320</v>
      </c>
      <c r="R2638" t="s">
        <v>8356</v>
      </c>
      <c r="S2638" s="8">
        <f t="shared" si="166"/>
        <v>42636.614745370374</v>
      </c>
      <c r="T2638" s="8">
        <f t="shared" si="167"/>
        <v>42659.041666666672</v>
      </c>
    </row>
    <row r="2639" spans="1:20" ht="34"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7">
        <f t="shared" si="165"/>
        <v>31.96153846153846</v>
      </c>
      <c r="Q2639" t="s">
        <v>8320</v>
      </c>
      <c r="R2639" t="s">
        <v>8356</v>
      </c>
      <c r="S2639" s="8">
        <f t="shared" si="166"/>
        <v>42639.549479166672</v>
      </c>
      <c r="T2639" s="8">
        <f t="shared" si="167"/>
        <v>42655.549479166672</v>
      </c>
    </row>
    <row r="2640" spans="1:20" ht="51"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8320</v>
      </c>
      <c r="R2640" t="s">
        <v>8356</v>
      </c>
      <c r="S2640" s="8">
        <f t="shared" si="166"/>
        <v>41989.913136574076</v>
      </c>
      <c r="T2640" s="8">
        <f t="shared" si="167"/>
        <v>42019.913136574076</v>
      </c>
    </row>
    <row r="2641" spans="1:20" ht="51"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8320</v>
      </c>
      <c r="R2641" t="s">
        <v>8356</v>
      </c>
      <c r="S2641" s="8">
        <f t="shared" si="166"/>
        <v>42024.86513888889</v>
      </c>
      <c r="T2641" s="8">
        <f t="shared" si="167"/>
        <v>42054.86513888889</v>
      </c>
    </row>
    <row r="2642" spans="1:20" ht="68"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8320</v>
      </c>
      <c r="R2642" t="s">
        <v>8356</v>
      </c>
      <c r="S2642" s="8">
        <f t="shared" si="166"/>
        <v>42103.160578703704</v>
      </c>
      <c r="T2642" s="8">
        <f t="shared" si="167"/>
        <v>42163.160578703704</v>
      </c>
    </row>
    <row r="2643" spans="1:20" ht="34"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7">
        <f t="shared" si="165"/>
        <v>15</v>
      </c>
      <c r="Q2643" t="s">
        <v>8320</v>
      </c>
      <c r="R2643" t="s">
        <v>8356</v>
      </c>
      <c r="S2643" s="8">
        <f t="shared" si="166"/>
        <v>41880.827118055553</v>
      </c>
      <c r="T2643" s="8">
        <f t="shared" si="167"/>
        <v>41897.839583333334</v>
      </c>
    </row>
    <row r="2644" spans="1:20" ht="68"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t="e">
        <f t="shared" si="165"/>
        <v>#DIV/0!</v>
      </c>
      <c r="Q2644" t="s">
        <v>8320</v>
      </c>
      <c r="R2644" t="s">
        <v>8356</v>
      </c>
      <c r="S2644" s="8">
        <f t="shared" si="166"/>
        <v>42536.246620370366</v>
      </c>
      <c r="T2644" s="8">
        <f t="shared" si="167"/>
        <v>42566.289583333331</v>
      </c>
    </row>
    <row r="2645" spans="1:20" ht="68"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7">
        <f t="shared" si="165"/>
        <v>223.58248500999335</v>
      </c>
      <c r="Q2645" t="s">
        <v>8320</v>
      </c>
      <c r="R2645" t="s">
        <v>8356</v>
      </c>
      <c r="S2645" s="8">
        <f t="shared" si="166"/>
        <v>42689.582349537035</v>
      </c>
      <c r="T2645" s="8">
        <f t="shared" si="167"/>
        <v>42725.332638888889</v>
      </c>
    </row>
    <row r="2646" spans="1:20" ht="51"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7">
        <f t="shared" si="165"/>
        <v>39.480769230769234</v>
      </c>
      <c r="Q2646" t="s">
        <v>8320</v>
      </c>
      <c r="R2646" t="s">
        <v>8356</v>
      </c>
      <c r="S2646" s="8">
        <f t="shared" si="166"/>
        <v>42774.792071759264</v>
      </c>
      <c r="T2646" s="8">
        <f t="shared" si="167"/>
        <v>42804.792071759264</v>
      </c>
    </row>
    <row r="2647" spans="1:20" ht="51"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7">
        <f t="shared" si="165"/>
        <v>91.304347826086953</v>
      </c>
      <c r="Q2647" t="s">
        <v>8320</v>
      </c>
      <c r="R2647" t="s">
        <v>8356</v>
      </c>
      <c r="S2647" s="8">
        <f t="shared" si="166"/>
        <v>41921.842627314814</v>
      </c>
      <c r="T2647" s="8">
        <f t="shared" si="167"/>
        <v>41951.884293981479</v>
      </c>
    </row>
    <row r="2648" spans="1:20" ht="51"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7">
        <f t="shared" si="165"/>
        <v>78.666205607476627</v>
      </c>
      <c r="Q2648" t="s">
        <v>8320</v>
      </c>
      <c r="R2648" t="s">
        <v>8356</v>
      </c>
      <c r="S2648" s="8">
        <f t="shared" si="166"/>
        <v>42226.313298611116</v>
      </c>
      <c r="T2648" s="8">
        <f t="shared" si="167"/>
        <v>42256.313298611116</v>
      </c>
    </row>
    <row r="2649" spans="1:20" ht="51"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7">
        <f t="shared" si="165"/>
        <v>12</v>
      </c>
      <c r="Q2649" t="s">
        <v>8320</v>
      </c>
      <c r="R2649" t="s">
        <v>8356</v>
      </c>
      <c r="S2649" s="8">
        <f t="shared" si="166"/>
        <v>42200.261793981481</v>
      </c>
      <c r="T2649" s="8">
        <f t="shared" si="167"/>
        <v>42230.261793981481</v>
      </c>
    </row>
    <row r="2650" spans="1:20" ht="68"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7">
        <f t="shared" si="165"/>
        <v>17.666666666666668</v>
      </c>
      <c r="Q2650" t="s">
        <v>8320</v>
      </c>
      <c r="R2650" t="s">
        <v>8356</v>
      </c>
      <c r="S2650" s="8">
        <f t="shared" si="166"/>
        <v>42408.714814814812</v>
      </c>
      <c r="T2650" s="8">
        <f t="shared" si="167"/>
        <v>42438.714814814812</v>
      </c>
    </row>
    <row r="2651" spans="1:20" ht="34"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7">
        <f t="shared" si="165"/>
        <v>41.333333333333336</v>
      </c>
      <c r="Q2651" t="s">
        <v>8320</v>
      </c>
      <c r="R2651" t="s">
        <v>8356</v>
      </c>
      <c r="S2651" s="8">
        <f t="shared" si="166"/>
        <v>42341.99700231482</v>
      </c>
      <c r="T2651" s="8">
        <f t="shared" si="167"/>
        <v>42401.99700231482</v>
      </c>
    </row>
    <row r="2652" spans="1:20" ht="68"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7">
        <f t="shared" si="165"/>
        <v>71.599999999999994</v>
      </c>
      <c r="Q2652" t="s">
        <v>8320</v>
      </c>
      <c r="R2652" t="s">
        <v>8356</v>
      </c>
      <c r="S2652" s="8">
        <f t="shared" si="166"/>
        <v>42695.624340277776</v>
      </c>
      <c r="T2652" s="8">
        <f t="shared" si="167"/>
        <v>42725.624340277776</v>
      </c>
    </row>
    <row r="2653" spans="1:20" ht="51"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7">
        <f t="shared" si="165"/>
        <v>307.8235294117647</v>
      </c>
      <c r="Q2653" t="s">
        <v>8320</v>
      </c>
      <c r="R2653" t="s">
        <v>8356</v>
      </c>
      <c r="S2653" s="8">
        <f t="shared" si="166"/>
        <v>42327.805659722217</v>
      </c>
      <c r="T2653" s="8">
        <f t="shared" si="167"/>
        <v>42355.805659722217</v>
      </c>
    </row>
    <row r="2654" spans="1:20" ht="51"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7">
        <f t="shared" si="165"/>
        <v>80.454545454545453</v>
      </c>
      <c r="Q2654" t="s">
        <v>8320</v>
      </c>
      <c r="R2654" t="s">
        <v>8356</v>
      </c>
      <c r="S2654" s="8">
        <f t="shared" si="166"/>
        <v>41953.158854166672</v>
      </c>
      <c r="T2654" s="8">
        <f t="shared" si="167"/>
        <v>41983.158854166672</v>
      </c>
    </row>
    <row r="2655" spans="1:20" ht="51"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7">
        <f t="shared" si="165"/>
        <v>83.942857142857136</v>
      </c>
      <c r="Q2655" t="s">
        <v>8320</v>
      </c>
      <c r="R2655" t="s">
        <v>8356</v>
      </c>
      <c r="S2655" s="8">
        <f t="shared" si="166"/>
        <v>41771.651932870373</v>
      </c>
      <c r="T2655" s="8">
        <f t="shared" si="167"/>
        <v>41803.166666666664</v>
      </c>
    </row>
    <row r="2656" spans="1:20" ht="51"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7">
        <f t="shared" si="165"/>
        <v>8.5</v>
      </c>
      <c r="Q2656" t="s">
        <v>8320</v>
      </c>
      <c r="R2656" t="s">
        <v>8356</v>
      </c>
      <c r="S2656" s="8">
        <f t="shared" si="166"/>
        <v>42055.600995370376</v>
      </c>
      <c r="T2656" s="8">
        <f t="shared" si="167"/>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7">
        <f t="shared" si="165"/>
        <v>73.372093023255815</v>
      </c>
      <c r="Q2657" t="s">
        <v>8320</v>
      </c>
      <c r="R2657" t="s">
        <v>8356</v>
      </c>
      <c r="S2657" s="8">
        <f t="shared" si="166"/>
        <v>42381.866284722222</v>
      </c>
      <c r="T2657" s="8">
        <f t="shared" si="167"/>
        <v>42409.833333333328</v>
      </c>
    </row>
    <row r="2658" spans="1:20" ht="34"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7">
        <f t="shared" si="165"/>
        <v>112.86184210526316</v>
      </c>
      <c r="Q2658" t="s">
        <v>8320</v>
      </c>
      <c r="R2658" t="s">
        <v>8356</v>
      </c>
      <c r="S2658" s="8">
        <f t="shared" si="166"/>
        <v>42767.688518518517</v>
      </c>
      <c r="T2658" s="8">
        <f t="shared" si="167"/>
        <v>42806.791666666672</v>
      </c>
    </row>
    <row r="2659" spans="1:20" ht="51"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7">
        <f t="shared" si="165"/>
        <v>95.277627118644077</v>
      </c>
      <c r="Q2659" t="s">
        <v>8320</v>
      </c>
      <c r="R2659" t="s">
        <v>8356</v>
      </c>
      <c r="S2659" s="8">
        <f t="shared" si="166"/>
        <v>42551.928854166668</v>
      </c>
      <c r="T2659" s="8">
        <f t="shared" si="167"/>
        <v>42585.0625</v>
      </c>
    </row>
    <row r="2660" spans="1:20" ht="51"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7">
        <f t="shared" si="165"/>
        <v>22.75</v>
      </c>
      <c r="Q2660" t="s">
        <v>8320</v>
      </c>
      <c r="R2660" t="s">
        <v>8356</v>
      </c>
      <c r="S2660" s="8">
        <f t="shared" si="166"/>
        <v>42551.884189814817</v>
      </c>
      <c r="T2660" s="8">
        <f t="shared" si="167"/>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7">
        <f t="shared" si="165"/>
        <v>133.30000000000001</v>
      </c>
      <c r="Q2661" t="s">
        <v>8320</v>
      </c>
      <c r="R2661" t="s">
        <v>8356</v>
      </c>
      <c r="S2661" s="8">
        <f t="shared" si="166"/>
        <v>42082.069560185191</v>
      </c>
      <c r="T2661" s="8">
        <f t="shared" si="167"/>
        <v>42112.069560185191</v>
      </c>
    </row>
    <row r="2662" spans="1:20" ht="68"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7">
        <f t="shared" si="165"/>
        <v>3.8</v>
      </c>
      <c r="Q2662" t="s">
        <v>8320</v>
      </c>
      <c r="R2662" t="s">
        <v>8356</v>
      </c>
      <c r="S2662" s="8">
        <f t="shared" si="166"/>
        <v>42272.713171296295</v>
      </c>
      <c r="T2662" s="8">
        <f t="shared" si="167"/>
        <v>42332.754837962959</v>
      </c>
    </row>
    <row r="2663" spans="1:20" ht="51"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8320</v>
      </c>
      <c r="R2663" t="s">
        <v>8357</v>
      </c>
      <c r="S2663" s="8">
        <f t="shared" si="166"/>
        <v>41542.958449074074</v>
      </c>
      <c r="T2663" s="8">
        <f t="shared" si="167"/>
        <v>41572.958449074074</v>
      </c>
    </row>
    <row r="2664" spans="1:20" ht="51"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8320</v>
      </c>
      <c r="R2664" t="s">
        <v>8357</v>
      </c>
      <c r="S2664" s="8">
        <f t="shared" si="166"/>
        <v>42207.746678240743</v>
      </c>
      <c r="T2664" s="8">
        <f t="shared" si="167"/>
        <v>42237.746678240743</v>
      </c>
    </row>
    <row r="2665" spans="1:20" ht="51"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7">
        <f t="shared" si="165"/>
        <v>373.55803571428572</v>
      </c>
      <c r="Q2665" t="s">
        <v>8320</v>
      </c>
      <c r="R2665" t="s">
        <v>8357</v>
      </c>
      <c r="S2665" s="8">
        <f t="shared" si="166"/>
        <v>42222.622766203705</v>
      </c>
      <c r="T2665" s="8">
        <f t="shared" si="167"/>
        <v>42251.625</v>
      </c>
    </row>
    <row r="2666" spans="1:20" ht="51"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8320</v>
      </c>
      <c r="R2666" t="s">
        <v>8357</v>
      </c>
      <c r="S2666" s="8">
        <f t="shared" si="166"/>
        <v>42313.02542824074</v>
      </c>
      <c r="T2666" s="8">
        <f t="shared" si="167"/>
        <v>42347.290972222225</v>
      </c>
    </row>
    <row r="2667" spans="1:20" ht="68"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8320</v>
      </c>
      <c r="R2667" t="s">
        <v>8357</v>
      </c>
      <c r="S2667" s="8">
        <f t="shared" si="166"/>
        <v>42083.895532407405</v>
      </c>
      <c r="T2667" s="8">
        <f t="shared" si="167"/>
        <v>42128.895532407405</v>
      </c>
    </row>
    <row r="2668" spans="1:20" ht="51"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7">
        <f t="shared" si="165"/>
        <v>77.327718446601949</v>
      </c>
      <c r="Q2668" t="s">
        <v>8320</v>
      </c>
      <c r="R2668" t="s">
        <v>8357</v>
      </c>
      <c r="S2668" s="8">
        <f t="shared" si="166"/>
        <v>42235.764340277776</v>
      </c>
      <c r="T2668" s="8">
        <f t="shared" si="167"/>
        <v>42272.875</v>
      </c>
    </row>
    <row r="2669" spans="1:20" ht="68"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8320</v>
      </c>
      <c r="R2669" t="s">
        <v>8357</v>
      </c>
      <c r="S2669" s="8">
        <f t="shared" si="166"/>
        <v>42380.926111111112</v>
      </c>
      <c r="T2669" s="8">
        <f t="shared" si="167"/>
        <v>42410.926111111112</v>
      </c>
    </row>
    <row r="2670" spans="1:20" ht="34"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7">
        <f t="shared" si="165"/>
        <v>60.964285714285715</v>
      </c>
      <c r="Q2670" t="s">
        <v>8320</v>
      </c>
      <c r="R2670" t="s">
        <v>8357</v>
      </c>
      <c r="S2670" s="8">
        <f t="shared" si="166"/>
        <v>42275.588715277772</v>
      </c>
      <c r="T2670" s="8">
        <f t="shared" si="167"/>
        <v>42317.60555555555</v>
      </c>
    </row>
    <row r="2671" spans="1:20" ht="51"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8320</v>
      </c>
      <c r="R2671" t="s">
        <v>8357</v>
      </c>
      <c r="S2671" s="8">
        <f t="shared" si="166"/>
        <v>42319.035833333335</v>
      </c>
      <c r="T2671" s="8">
        <f t="shared" si="167"/>
        <v>42379.035833333335</v>
      </c>
    </row>
    <row r="2672" spans="1:20" ht="51"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7">
        <f t="shared" si="165"/>
        <v>41.583333333333336</v>
      </c>
      <c r="Q2672" t="s">
        <v>8320</v>
      </c>
      <c r="R2672" t="s">
        <v>8357</v>
      </c>
      <c r="S2672" s="8">
        <f t="shared" si="166"/>
        <v>41821.020601851851</v>
      </c>
      <c r="T2672" s="8">
        <f t="shared" si="167"/>
        <v>41849.020601851851</v>
      </c>
    </row>
    <row r="2673" spans="1:20" ht="51"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7">
        <f t="shared" si="165"/>
        <v>33.761904761904759</v>
      </c>
      <c r="Q2673" t="s">
        <v>8320</v>
      </c>
      <c r="R2673" t="s">
        <v>8357</v>
      </c>
      <c r="S2673" s="8">
        <f t="shared" si="166"/>
        <v>41962.749027777783</v>
      </c>
      <c r="T2673" s="8">
        <f t="shared" si="167"/>
        <v>41992.818055555559</v>
      </c>
    </row>
    <row r="2674" spans="1:20" ht="68"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7">
        <f t="shared" si="165"/>
        <v>70.61702127659575</v>
      </c>
      <c r="Q2674" t="s">
        <v>8320</v>
      </c>
      <c r="R2674" t="s">
        <v>8357</v>
      </c>
      <c r="S2674" s="8">
        <f t="shared" si="166"/>
        <v>42344.884143518517</v>
      </c>
      <c r="T2674" s="8">
        <f t="shared" si="167"/>
        <v>42366.25</v>
      </c>
    </row>
    <row r="2675" spans="1:20" ht="68"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7">
        <f t="shared" si="165"/>
        <v>167.15151515151516</v>
      </c>
      <c r="Q2675" t="s">
        <v>8320</v>
      </c>
      <c r="R2675" t="s">
        <v>8357</v>
      </c>
      <c r="S2675" s="8">
        <f t="shared" si="166"/>
        <v>41912.541655092595</v>
      </c>
      <c r="T2675" s="8">
        <f t="shared" si="167"/>
        <v>41941.947916666664</v>
      </c>
    </row>
    <row r="2676" spans="1:20" ht="68"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7">
        <f t="shared" si="165"/>
        <v>128.61988304093566</v>
      </c>
      <c r="Q2676" t="s">
        <v>8320</v>
      </c>
      <c r="R2676" t="s">
        <v>8357</v>
      </c>
      <c r="S2676" s="8">
        <f t="shared" si="166"/>
        <v>42529.632754629631</v>
      </c>
      <c r="T2676" s="8">
        <f t="shared" si="167"/>
        <v>42556.207638888889</v>
      </c>
    </row>
    <row r="2677" spans="1:20" ht="68"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7">
        <f t="shared" si="165"/>
        <v>65.41379310344827</v>
      </c>
      <c r="Q2677" t="s">
        <v>8320</v>
      </c>
      <c r="R2677" t="s">
        <v>8357</v>
      </c>
      <c r="S2677" s="8">
        <f t="shared" si="166"/>
        <v>41923.857511574075</v>
      </c>
      <c r="T2677" s="8">
        <f t="shared" si="167"/>
        <v>41953.899178240739</v>
      </c>
    </row>
    <row r="2678" spans="1:20" ht="51"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7">
        <f t="shared" si="165"/>
        <v>117.55555555555556</v>
      </c>
      <c r="Q2678" t="s">
        <v>8320</v>
      </c>
      <c r="R2678" t="s">
        <v>8357</v>
      </c>
      <c r="S2678" s="8">
        <f t="shared" si="166"/>
        <v>42482.624699074076</v>
      </c>
      <c r="T2678" s="8">
        <f t="shared" si="167"/>
        <v>42512.624699074076</v>
      </c>
    </row>
    <row r="2679" spans="1:20" ht="51"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7">
        <f t="shared" si="165"/>
        <v>126.48148148148148</v>
      </c>
      <c r="Q2679" t="s">
        <v>8320</v>
      </c>
      <c r="R2679" t="s">
        <v>8357</v>
      </c>
      <c r="S2679" s="8">
        <f t="shared" si="166"/>
        <v>41793.029432870368</v>
      </c>
      <c r="T2679" s="8">
        <f t="shared" si="167"/>
        <v>41823.029432870368</v>
      </c>
    </row>
    <row r="2680" spans="1:20" ht="51"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7">
        <f t="shared" si="165"/>
        <v>550</v>
      </c>
      <c r="Q2680" t="s">
        <v>8320</v>
      </c>
      <c r="R2680" t="s">
        <v>8357</v>
      </c>
      <c r="S2680" s="8">
        <f t="shared" si="166"/>
        <v>42241.798206018517</v>
      </c>
      <c r="T2680" s="8">
        <f t="shared" si="167"/>
        <v>42271.798206018517</v>
      </c>
    </row>
    <row r="2681" spans="1:20" ht="68"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7">
        <f t="shared" si="165"/>
        <v>44</v>
      </c>
      <c r="Q2681" t="s">
        <v>8320</v>
      </c>
      <c r="R2681" t="s">
        <v>8357</v>
      </c>
      <c r="S2681" s="8">
        <f t="shared" si="166"/>
        <v>42033.001087962963</v>
      </c>
      <c r="T2681" s="8">
        <f t="shared" si="167"/>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7">
        <f t="shared" si="165"/>
        <v>69</v>
      </c>
      <c r="Q2682" t="s">
        <v>8320</v>
      </c>
      <c r="R2682" t="s">
        <v>8357</v>
      </c>
      <c r="S2682" s="8">
        <f t="shared" si="166"/>
        <v>42436.211701388893</v>
      </c>
      <c r="T2682" s="8">
        <f t="shared" si="167"/>
        <v>42466.170034722221</v>
      </c>
    </row>
    <row r="2683" spans="1:20" ht="51"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7">
        <f t="shared" si="165"/>
        <v>27.5</v>
      </c>
      <c r="Q2683" t="s">
        <v>8337</v>
      </c>
      <c r="R2683" t="s">
        <v>8338</v>
      </c>
      <c r="S2683" s="8">
        <f t="shared" si="166"/>
        <v>41805.895254629628</v>
      </c>
      <c r="T2683" s="8">
        <f t="shared" si="167"/>
        <v>41830.895254629628</v>
      </c>
    </row>
    <row r="2684" spans="1:20" ht="51"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7">
        <f t="shared" si="165"/>
        <v>84.9</v>
      </c>
      <c r="Q2684" t="s">
        <v>8337</v>
      </c>
      <c r="R2684" t="s">
        <v>8338</v>
      </c>
      <c r="S2684" s="8">
        <f t="shared" si="166"/>
        <v>41932.871990740743</v>
      </c>
      <c r="T2684" s="8">
        <f t="shared" si="167"/>
        <v>41965.249305555553</v>
      </c>
    </row>
    <row r="2685" spans="1:20" ht="51"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7">
        <f t="shared" si="165"/>
        <v>12</v>
      </c>
      <c r="Q2685" t="s">
        <v>8337</v>
      </c>
      <c r="R2685" t="s">
        <v>8338</v>
      </c>
      <c r="S2685" s="8">
        <f t="shared" si="166"/>
        <v>42034.75509259259</v>
      </c>
      <c r="T2685" s="8">
        <f t="shared" si="167"/>
        <v>42064.75509259259</v>
      </c>
    </row>
    <row r="2686" spans="1:20" ht="51"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7">
        <f t="shared" si="165"/>
        <v>200</v>
      </c>
      <c r="Q2686" t="s">
        <v>8337</v>
      </c>
      <c r="R2686" t="s">
        <v>8338</v>
      </c>
      <c r="S2686" s="8">
        <f t="shared" si="166"/>
        <v>41820.914641203701</v>
      </c>
      <c r="T2686" s="8">
        <f t="shared" si="167"/>
        <v>41860.914641203701</v>
      </c>
    </row>
    <row r="2687" spans="1:20" ht="51"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7">
        <f t="shared" si="165"/>
        <v>10</v>
      </c>
      <c r="Q2687" t="s">
        <v>8337</v>
      </c>
      <c r="R2687" t="s">
        <v>8338</v>
      </c>
      <c r="S2687" s="8">
        <f t="shared" si="166"/>
        <v>42061.69594907407</v>
      </c>
      <c r="T2687" s="8">
        <f t="shared" si="167"/>
        <v>42121.654282407413</v>
      </c>
    </row>
    <row r="2688" spans="1:20" ht="51"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t="e">
        <f t="shared" si="165"/>
        <v>#DIV/0!</v>
      </c>
      <c r="Q2688" t="s">
        <v>8337</v>
      </c>
      <c r="R2688" t="s">
        <v>8338</v>
      </c>
      <c r="S2688" s="8">
        <f t="shared" si="166"/>
        <v>41892.974803240737</v>
      </c>
      <c r="T2688" s="8">
        <f t="shared" si="167"/>
        <v>41912.974803240737</v>
      </c>
    </row>
    <row r="2689" spans="1:20" ht="51"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t="e">
        <f t="shared" si="165"/>
        <v>#DIV/0!</v>
      </c>
      <c r="Q2689" t="s">
        <v>8337</v>
      </c>
      <c r="R2689" t="s">
        <v>8338</v>
      </c>
      <c r="S2689" s="8">
        <f t="shared" si="166"/>
        <v>42154.64025462963</v>
      </c>
      <c r="T2689" s="8">
        <f t="shared" si="167"/>
        <v>42184.64025462963</v>
      </c>
    </row>
    <row r="2690" spans="1:20" ht="34"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7">
        <f t="shared" si="165"/>
        <v>5.2857142857142856</v>
      </c>
      <c r="Q2690" t="s">
        <v>8337</v>
      </c>
      <c r="R2690" t="s">
        <v>8338</v>
      </c>
      <c r="S2690" s="8">
        <f t="shared" si="166"/>
        <v>42028.118865740747</v>
      </c>
      <c r="T2690" s="8">
        <f t="shared" si="167"/>
        <v>42059.125</v>
      </c>
    </row>
    <row r="2691" spans="1:20" ht="51"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7">
        <f t="shared" ref="P2691:P2754" si="169">E2691/L2691</f>
        <v>1</v>
      </c>
      <c r="Q2691" t="s">
        <v>8337</v>
      </c>
      <c r="R2691" t="s">
        <v>8338</v>
      </c>
      <c r="S2691" s="8">
        <f t="shared" ref="S2691:S2754" si="170">(((J2691/60)/60)/24)+DATE(1970,1,1)</f>
        <v>42551.961689814809</v>
      </c>
      <c r="T2691" s="8">
        <f t="shared" ref="T2691:T2754" si="171">(((I2691/60)/60)/24)+DATE(1970,1,1)</f>
        <v>42581.961689814809</v>
      </c>
    </row>
    <row r="2692" spans="1:20" ht="68"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7">
        <f t="shared" si="169"/>
        <v>72.762711864406782</v>
      </c>
      <c r="Q2692" t="s">
        <v>8337</v>
      </c>
      <c r="R2692" t="s">
        <v>8338</v>
      </c>
      <c r="S2692" s="8">
        <f t="shared" si="170"/>
        <v>42113.105046296296</v>
      </c>
      <c r="T2692" s="8">
        <f t="shared" si="171"/>
        <v>42158.105046296296</v>
      </c>
    </row>
    <row r="2693" spans="1:20" ht="34"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7">
        <f t="shared" si="169"/>
        <v>17.5</v>
      </c>
      <c r="Q2693" t="s">
        <v>8337</v>
      </c>
      <c r="R2693" t="s">
        <v>8338</v>
      </c>
      <c r="S2693" s="8">
        <f t="shared" si="170"/>
        <v>42089.724039351851</v>
      </c>
      <c r="T2693" s="8">
        <f t="shared" si="171"/>
        <v>42134.724039351851</v>
      </c>
    </row>
    <row r="2694" spans="1:20" ht="68"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7">
        <f t="shared" si="169"/>
        <v>25</v>
      </c>
      <c r="Q2694" t="s">
        <v>8337</v>
      </c>
      <c r="R2694" t="s">
        <v>8338</v>
      </c>
      <c r="S2694" s="8">
        <f t="shared" si="170"/>
        <v>42058.334027777775</v>
      </c>
      <c r="T2694" s="8">
        <f t="shared" si="171"/>
        <v>42088.292361111111</v>
      </c>
    </row>
    <row r="2695" spans="1:20" ht="51"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7">
        <f t="shared" si="169"/>
        <v>13.333333333333334</v>
      </c>
      <c r="Q2695" t="s">
        <v>8337</v>
      </c>
      <c r="R2695" t="s">
        <v>8338</v>
      </c>
      <c r="S2695" s="8">
        <f t="shared" si="170"/>
        <v>41834.138495370367</v>
      </c>
      <c r="T2695" s="8">
        <f t="shared" si="171"/>
        <v>41864.138495370367</v>
      </c>
    </row>
    <row r="2696" spans="1:20" ht="68"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7">
        <f t="shared" si="169"/>
        <v>1</v>
      </c>
      <c r="Q2696" t="s">
        <v>8337</v>
      </c>
      <c r="R2696" t="s">
        <v>8338</v>
      </c>
      <c r="S2696" s="8">
        <f t="shared" si="170"/>
        <v>41878.140497685185</v>
      </c>
      <c r="T2696" s="8">
        <f t="shared" si="171"/>
        <v>41908.140497685185</v>
      </c>
    </row>
    <row r="2697" spans="1:20" ht="51"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7">
        <f t="shared" si="169"/>
        <v>23.666666666666668</v>
      </c>
      <c r="Q2697" t="s">
        <v>8337</v>
      </c>
      <c r="R2697" t="s">
        <v>8338</v>
      </c>
      <c r="S2697" s="8">
        <f t="shared" si="170"/>
        <v>42048.181921296295</v>
      </c>
      <c r="T2697" s="8">
        <f t="shared" si="171"/>
        <v>42108.14025462963</v>
      </c>
    </row>
    <row r="2698" spans="1:20" ht="68"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7">
        <f t="shared" si="169"/>
        <v>89.21052631578948</v>
      </c>
      <c r="Q2698" t="s">
        <v>8337</v>
      </c>
      <c r="R2698" t="s">
        <v>8338</v>
      </c>
      <c r="S2698" s="8">
        <f t="shared" si="170"/>
        <v>41964.844444444447</v>
      </c>
      <c r="T2698" s="8">
        <f t="shared" si="171"/>
        <v>41998.844444444447</v>
      </c>
    </row>
    <row r="2699" spans="1:20" ht="51"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7">
        <f t="shared" si="169"/>
        <v>116.55769230769231</v>
      </c>
      <c r="Q2699" t="s">
        <v>8337</v>
      </c>
      <c r="R2699" t="s">
        <v>8338</v>
      </c>
      <c r="S2699" s="8">
        <f t="shared" si="170"/>
        <v>42187.940081018518</v>
      </c>
      <c r="T2699" s="8">
        <f t="shared" si="171"/>
        <v>42218.916666666672</v>
      </c>
    </row>
    <row r="2700" spans="1:20" ht="51"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7">
        <f t="shared" si="169"/>
        <v>13.005000000000001</v>
      </c>
      <c r="Q2700" t="s">
        <v>8337</v>
      </c>
      <c r="R2700" t="s">
        <v>8338</v>
      </c>
      <c r="S2700" s="8">
        <f t="shared" si="170"/>
        <v>41787.898240740738</v>
      </c>
      <c r="T2700" s="8">
        <f t="shared" si="171"/>
        <v>41817.898240740738</v>
      </c>
    </row>
    <row r="2701" spans="1:20" ht="51"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t="e">
        <f t="shared" si="169"/>
        <v>#DIV/0!</v>
      </c>
      <c r="Q2701" t="s">
        <v>8337</v>
      </c>
      <c r="R2701" t="s">
        <v>8338</v>
      </c>
      <c r="S2701" s="8">
        <f t="shared" si="170"/>
        <v>41829.896562499998</v>
      </c>
      <c r="T2701" s="8">
        <f t="shared" si="171"/>
        <v>41859.896562499998</v>
      </c>
    </row>
    <row r="2702" spans="1:20" ht="51"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7">
        <f t="shared" si="169"/>
        <v>17.5</v>
      </c>
      <c r="Q2702" t="s">
        <v>8337</v>
      </c>
      <c r="R2702" t="s">
        <v>8338</v>
      </c>
      <c r="S2702" s="8">
        <f t="shared" si="170"/>
        <v>41870.87467592593</v>
      </c>
      <c r="T2702" s="8">
        <f t="shared" si="171"/>
        <v>41900.87467592593</v>
      </c>
    </row>
    <row r="2703" spans="1:20" ht="51"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7">
        <f t="shared" si="169"/>
        <v>34.130434782608695</v>
      </c>
      <c r="Q2703" t="s">
        <v>8318</v>
      </c>
      <c r="R2703" t="s">
        <v>8358</v>
      </c>
      <c r="S2703" s="8">
        <f t="shared" si="170"/>
        <v>42801.774699074071</v>
      </c>
      <c r="T2703" s="8">
        <f t="shared" si="171"/>
        <v>42832.733032407406</v>
      </c>
    </row>
    <row r="2704" spans="1:20" ht="51"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7">
        <f t="shared" si="169"/>
        <v>132.34615384615384</v>
      </c>
      <c r="Q2704" t="s">
        <v>8318</v>
      </c>
      <c r="R2704" t="s">
        <v>8358</v>
      </c>
      <c r="S2704" s="8">
        <f t="shared" si="170"/>
        <v>42800.801817129628</v>
      </c>
      <c r="T2704" s="8">
        <f t="shared" si="171"/>
        <v>42830.760150462964</v>
      </c>
    </row>
    <row r="2705" spans="1:20" ht="34"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8318</v>
      </c>
      <c r="R2705" t="s">
        <v>8358</v>
      </c>
      <c r="S2705" s="8">
        <f t="shared" si="170"/>
        <v>42756.690162037034</v>
      </c>
      <c r="T2705" s="8">
        <f t="shared" si="171"/>
        <v>42816.648495370369</v>
      </c>
    </row>
    <row r="2706" spans="1:20" ht="51"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7">
        <f t="shared" si="169"/>
        <v>163.57142857142858</v>
      </c>
      <c r="Q2706" t="s">
        <v>8318</v>
      </c>
      <c r="R2706" t="s">
        <v>8358</v>
      </c>
      <c r="S2706" s="8">
        <f t="shared" si="170"/>
        <v>42787.862430555557</v>
      </c>
      <c r="T2706" s="8">
        <f t="shared" si="171"/>
        <v>42830.820763888885</v>
      </c>
    </row>
    <row r="2707" spans="1:20" ht="34"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7">
        <f t="shared" si="169"/>
        <v>217.375</v>
      </c>
      <c r="Q2707" t="s">
        <v>8318</v>
      </c>
      <c r="R2707" t="s">
        <v>8358</v>
      </c>
      <c r="S2707" s="8">
        <f t="shared" si="170"/>
        <v>42773.916180555556</v>
      </c>
      <c r="T2707" s="8">
        <f t="shared" si="171"/>
        <v>42818.874513888892</v>
      </c>
    </row>
    <row r="2708" spans="1:20" ht="51"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7">
        <f t="shared" si="169"/>
        <v>149.44486692015209</v>
      </c>
      <c r="Q2708" t="s">
        <v>8318</v>
      </c>
      <c r="R2708" t="s">
        <v>8358</v>
      </c>
      <c r="S2708" s="8">
        <f t="shared" si="170"/>
        <v>41899.294942129629</v>
      </c>
      <c r="T2708" s="8">
        <f t="shared" si="171"/>
        <v>41928.290972222225</v>
      </c>
    </row>
    <row r="2709" spans="1:20" ht="51"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7">
        <f t="shared" si="169"/>
        <v>71.237487309644663</v>
      </c>
      <c r="Q2709" t="s">
        <v>8318</v>
      </c>
      <c r="R2709" t="s">
        <v>8358</v>
      </c>
      <c r="S2709" s="8">
        <f t="shared" si="170"/>
        <v>41391.782905092594</v>
      </c>
      <c r="T2709" s="8">
        <f t="shared" si="171"/>
        <v>41421.290972222225</v>
      </c>
    </row>
    <row r="2710" spans="1:20" ht="51"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8318</v>
      </c>
      <c r="R2710" t="s">
        <v>8358</v>
      </c>
      <c r="S2710" s="8">
        <f t="shared" si="170"/>
        <v>42512.698217592595</v>
      </c>
      <c r="T2710" s="8">
        <f t="shared" si="171"/>
        <v>42572.698217592595</v>
      </c>
    </row>
    <row r="2711" spans="1:20" ht="51"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7">
        <f t="shared" si="169"/>
        <v>164.94480519480518</v>
      </c>
      <c r="Q2711" t="s">
        <v>8318</v>
      </c>
      <c r="R2711" t="s">
        <v>8358</v>
      </c>
      <c r="S2711" s="8">
        <f t="shared" si="170"/>
        <v>42612.149780092594</v>
      </c>
      <c r="T2711" s="8">
        <f t="shared" si="171"/>
        <v>42647.165972222225</v>
      </c>
    </row>
    <row r="2712" spans="1:20" ht="34"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7">
        <f t="shared" si="169"/>
        <v>84.871516544117654</v>
      </c>
      <c r="Q2712" t="s">
        <v>8318</v>
      </c>
      <c r="R2712" t="s">
        <v>8358</v>
      </c>
      <c r="S2712" s="8">
        <f t="shared" si="170"/>
        <v>41828.229490740741</v>
      </c>
      <c r="T2712" s="8">
        <f t="shared" si="171"/>
        <v>41860.083333333336</v>
      </c>
    </row>
    <row r="2713" spans="1:20" ht="51"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8318</v>
      </c>
      <c r="R2713" t="s">
        <v>8358</v>
      </c>
      <c r="S2713" s="8">
        <f t="shared" si="170"/>
        <v>41780.745254629634</v>
      </c>
      <c r="T2713" s="8">
        <f t="shared" si="171"/>
        <v>41810.917361111111</v>
      </c>
    </row>
    <row r="2714" spans="1:20" ht="51"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8318</v>
      </c>
      <c r="R2714" t="s">
        <v>8358</v>
      </c>
      <c r="S2714" s="8">
        <f t="shared" si="170"/>
        <v>41432.062037037038</v>
      </c>
      <c r="T2714" s="8">
        <f t="shared" si="171"/>
        <v>41468.75</v>
      </c>
    </row>
    <row r="2715" spans="1:20" ht="68"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8318</v>
      </c>
      <c r="R2715" t="s">
        <v>8358</v>
      </c>
      <c r="S2715" s="8">
        <f t="shared" si="170"/>
        <v>42322.653749999998</v>
      </c>
      <c r="T2715" s="8">
        <f t="shared" si="171"/>
        <v>42362.653749999998</v>
      </c>
    </row>
    <row r="2716" spans="1:20" ht="34"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8318</v>
      </c>
      <c r="R2716" t="s">
        <v>8358</v>
      </c>
      <c r="S2716" s="8">
        <f t="shared" si="170"/>
        <v>42629.655046296291</v>
      </c>
      <c r="T2716" s="8">
        <f t="shared" si="171"/>
        <v>42657.958333333328</v>
      </c>
    </row>
    <row r="2717" spans="1:20" ht="51"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7">
        <f t="shared" si="169"/>
        <v>57.631016333938291</v>
      </c>
      <c r="Q2717" t="s">
        <v>8318</v>
      </c>
      <c r="R2717" t="s">
        <v>8358</v>
      </c>
      <c r="S2717" s="8">
        <f t="shared" si="170"/>
        <v>42387.398472222223</v>
      </c>
      <c r="T2717" s="8">
        <f t="shared" si="171"/>
        <v>42421.398472222223</v>
      </c>
    </row>
    <row r="2718" spans="1:20" ht="85"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8318</v>
      </c>
      <c r="R2718" t="s">
        <v>8358</v>
      </c>
      <c r="S2718" s="8">
        <f t="shared" si="170"/>
        <v>42255.333252314813</v>
      </c>
      <c r="T2718" s="8">
        <f t="shared" si="171"/>
        <v>42285.333252314813</v>
      </c>
    </row>
    <row r="2719" spans="1:20" ht="51"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8318</v>
      </c>
      <c r="R2719" t="s">
        <v>8358</v>
      </c>
      <c r="S2719" s="8">
        <f t="shared" si="170"/>
        <v>41934.914918981485</v>
      </c>
      <c r="T2719" s="8">
        <f t="shared" si="171"/>
        <v>41979.956585648149</v>
      </c>
    </row>
    <row r="2720" spans="1:20" ht="51"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8318</v>
      </c>
      <c r="R2720" t="s">
        <v>8358</v>
      </c>
      <c r="S2720" s="8">
        <f t="shared" si="170"/>
        <v>42465.596585648149</v>
      </c>
      <c r="T2720" s="8">
        <f t="shared" si="171"/>
        <v>42493.958333333328</v>
      </c>
    </row>
    <row r="2721" spans="1:20" ht="68"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8318</v>
      </c>
      <c r="R2721" t="s">
        <v>8358</v>
      </c>
      <c r="S2721" s="8">
        <f t="shared" si="170"/>
        <v>42418.031180555554</v>
      </c>
      <c r="T2721" s="8">
        <f t="shared" si="171"/>
        <v>42477.989513888882</v>
      </c>
    </row>
    <row r="2722" spans="1:20" ht="51"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8318</v>
      </c>
      <c r="R2722" t="s">
        <v>8358</v>
      </c>
      <c r="S2722" s="8">
        <f t="shared" si="170"/>
        <v>42655.465891203698</v>
      </c>
      <c r="T2722" s="8">
        <f t="shared" si="171"/>
        <v>42685.507557870369</v>
      </c>
    </row>
    <row r="2723" spans="1:20" ht="51"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8320</v>
      </c>
      <c r="R2723" t="s">
        <v>8350</v>
      </c>
      <c r="S2723" s="8">
        <f t="shared" si="170"/>
        <v>41493.543958333335</v>
      </c>
      <c r="T2723" s="8">
        <f t="shared" si="171"/>
        <v>41523.791666666664</v>
      </c>
    </row>
    <row r="2724" spans="1:20" ht="51"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7">
        <f t="shared" si="169"/>
        <v>68.254054054054052</v>
      </c>
      <c r="Q2724" t="s">
        <v>8320</v>
      </c>
      <c r="R2724" t="s">
        <v>8350</v>
      </c>
      <c r="S2724" s="8">
        <f t="shared" si="170"/>
        <v>42704.857094907406</v>
      </c>
      <c r="T2724" s="8">
        <f t="shared" si="171"/>
        <v>42764.857094907406</v>
      </c>
    </row>
    <row r="2725" spans="1:20" ht="68"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8320</v>
      </c>
      <c r="R2725" t="s">
        <v>8350</v>
      </c>
      <c r="S2725" s="8">
        <f t="shared" si="170"/>
        <v>41944.83898148148</v>
      </c>
      <c r="T2725" s="8">
        <f t="shared" si="171"/>
        <v>42004.880648148144</v>
      </c>
    </row>
    <row r="2726" spans="1:20" ht="51"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7">
        <f t="shared" si="169"/>
        <v>7.1902649656526005</v>
      </c>
      <c r="Q2726" t="s">
        <v>8320</v>
      </c>
      <c r="R2726" t="s">
        <v>8350</v>
      </c>
      <c r="S2726" s="8">
        <f t="shared" si="170"/>
        <v>42199.32707175926</v>
      </c>
      <c r="T2726" s="8">
        <f t="shared" si="171"/>
        <v>42231.32707175926</v>
      </c>
    </row>
    <row r="2727" spans="1:20" ht="51"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7">
        <f t="shared" si="169"/>
        <v>511.65486725663715</v>
      </c>
      <c r="Q2727" t="s">
        <v>8320</v>
      </c>
      <c r="R2727" t="s">
        <v>8350</v>
      </c>
      <c r="S2727" s="8">
        <f t="shared" si="170"/>
        <v>42745.744618055556</v>
      </c>
      <c r="T2727" s="8">
        <f t="shared" si="171"/>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8320</v>
      </c>
      <c r="R2728" t="s">
        <v>8350</v>
      </c>
      <c r="S2728" s="8">
        <f t="shared" si="170"/>
        <v>42452.579988425925</v>
      </c>
      <c r="T2728" s="8">
        <f t="shared" si="171"/>
        <v>42482.579988425925</v>
      </c>
    </row>
    <row r="2729" spans="1:20" ht="51"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7">
        <f t="shared" si="169"/>
        <v>69.760961810466767</v>
      </c>
      <c r="Q2729" t="s">
        <v>8320</v>
      </c>
      <c r="R2729" t="s">
        <v>8350</v>
      </c>
      <c r="S2729" s="8">
        <f t="shared" si="170"/>
        <v>42198.676655092597</v>
      </c>
      <c r="T2729" s="8">
        <f t="shared" si="171"/>
        <v>42223.676655092597</v>
      </c>
    </row>
    <row r="2730" spans="1:20" ht="34"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7">
        <f t="shared" si="169"/>
        <v>77.229591836734699</v>
      </c>
      <c r="Q2730" t="s">
        <v>8320</v>
      </c>
      <c r="R2730" t="s">
        <v>8350</v>
      </c>
      <c r="S2730" s="8">
        <f t="shared" si="170"/>
        <v>42333.59993055556</v>
      </c>
      <c r="T2730" s="8">
        <f t="shared" si="171"/>
        <v>42368.59993055556</v>
      </c>
    </row>
    <row r="2731" spans="1:20" ht="34"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8320</v>
      </c>
      <c r="R2731" t="s">
        <v>8350</v>
      </c>
      <c r="S2731" s="8">
        <f t="shared" si="170"/>
        <v>42095.240706018521</v>
      </c>
      <c r="T2731" s="8">
        <f t="shared" si="171"/>
        <v>42125.240706018521</v>
      </c>
    </row>
    <row r="2732" spans="1:20" ht="51"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8320</v>
      </c>
      <c r="R2732" t="s">
        <v>8350</v>
      </c>
      <c r="S2732" s="8">
        <f t="shared" si="170"/>
        <v>41351.541377314818</v>
      </c>
      <c r="T2732" s="8">
        <f t="shared" si="171"/>
        <v>41386.541377314818</v>
      </c>
    </row>
    <row r="2733" spans="1:20" ht="68"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8320</v>
      </c>
      <c r="R2733" t="s">
        <v>8350</v>
      </c>
      <c r="S2733" s="8">
        <f t="shared" si="170"/>
        <v>41872.525717592594</v>
      </c>
      <c r="T2733" s="8">
        <f t="shared" si="171"/>
        <v>41930.166666666664</v>
      </c>
    </row>
    <row r="2734" spans="1:20" ht="51"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8320</v>
      </c>
      <c r="R2734" t="s">
        <v>8350</v>
      </c>
      <c r="S2734" s="8">
        <f t="shared" si="170"/>
        <v>41389.808194444442</v>
      </c>
      <c r="T2734" s="8">
        <f t="shared" si="171"/>
        <v>41422</v>
      </c>
    </row>
    <row r="2735" spans="1:20" ht="68"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8320</v>
      </c>
      <c r="R2735" t="s">
        <v>8350</v>
      </c>
      <c r="S2735" s="8">
        <f t="shared" si="170"/>
        <v>42044.272847222222</v>
      </c>
      <c r="T2735" s="8">
        <f t="shared" si="171"/>
        <v>42104.231180555551</v>
      </c>
    </row>
    <row r="2736" spans="1:20" ht="51"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7">
        <f t="shared" si="169"/>
        <v>138.66871165644173</v>
      </c>
      <c r="Q2736" t="s">
        <v>8320</v>
      </c>
      <c r="R2736" t="s">
        <v>8350</v>
      </c>
      <c r="S2736" s="8">
        <f t="shared" si="170"/>
        <v>42626.668888888889</v>
      </c>
      <c r="T2736" s="8">
        <f t="shared" si="171"/>
        <v>42656.915972222225</v>
      </c>
    </row>
    <row r="2737" spans="1:20" ht="51"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7">
        <f t="shared" si="169"/>
        <v>21.640147492625371</v>
      </c>
      <c r="Q2737" t="s">
        <v>8320</v>
      </c>
      <c r="R2737" t="s">
        <v>8350</v>
      </c>
      <c r="S2737" s="8">
        <f t="shared" si="170"/>
        <v>41316.120949074073</v>
      </c>
      <c r="T2737" s="8">
        <f t="shared" si="171"/>
        <v>41346.833333333336</v>
      </c>
    </row>
    <row r="2738" spans="1:20" ht="68"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7">
        <f t="shared" si="169"/>
        <v>169.51724137931035</v>
      </c>
      <c r="Q2738" t="s">
        <v>8320</v>
      </c>
      <c r="R2738" t="s">
        <v>8350</v>
      </c>
      <c r="S2738" s="8">
        <f t="shared" si="170"/>
        <v>41722.666354166664</v>
      </c>
      <c r="T2738" s="8">
        <f t="shared" si="171"/>
        <v>41752.666354166664</v>
      </c>
    </row>
    <row r="2739" spans="1:20" ht="51"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7">
        <f t="shared" si="169"/>
        <v>161.88210526315791</v>
      </c>
      <c r="Q2739" t="s">
        <v>8320</v>
      </c>
      <c r="R2739" t="s">
        <v>8350</v>
      </c>
      <c r="S2739" s="8">
        <f t="shared" si="170"/>
        <v>41611.917673611111</v>
      </c>
      <c r="T2739" s="8">
        <f t="shared" si="171"/>
        <v>41654.791666666664</v>
      </c>
    </row>
    <row r="2740" spans="1:20" ht="51"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8320</v>
      </c>
      <c r="R2740" t="s">
        <v>8350</v>
      </c>
      <c r="S2740" s="8">
        <f t="shared" si="170"/>
        <v>42620.143564814818</v>
      </c>
      <c r="T2740" s="8">
        <f t="shared" si="171"/>
        <v>42680.143564814818</v>
      </c>
    </row>
    <row r="2741" spans="1:20" ht="51"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7">
        <f t="shared" si="169"/>
        <v>22.120418848167539</v>
      </c>
      <c r="Q2741" t="s">
        <v>8320</v>
      </c>
      <c r="R2741" t="s">
        <v>8350</v>
      </c>
      <c r="S2741" s="8">
        <f t="shared" si="170"/>
        <v>41719.887928240743</v>
      </c>
      <c r="T2741" s="8">
        <f t="shared" si="171"/>
        <v>41764.887928240743</v>
      </c>
    </row>
    <row r="2742" spans="1:20" ht="51"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8320</v>
      </c>
      <c r="R2742" t="s">
        <v>8350</v>
      </c>
      <c r="S2742" s="8">
        <f t="shared" si="170"/>
        <v>42045.031851851847</v>
      </c>
      <c r="T2742" s="8">
        <f t="shared" si="171"/>
        <v>42074.99018518519</v>
      </c>
    </row>
    <row r="2743" spans="1:20" ht="34"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7">
        <f t="shared" si="169"/>
        <v>8.75</v>
      </c>
      <c r="Q2743" t="s">
        <v>8323</v>
      </c>
      <c r="R2743" t="s">
        <v>8359</v>
      </c>
      <c r="S2743" s="8">
        <f t="shared" si="170"/>
        <v>41911.657430555555</v>
      </c>
      <c r="T2743" s="8">
        <f t="shared" si="171"/>
        <v>41932.088194444441</v>
      </c>
    </row>
    <row r="2744" spans="1:20" ht="51"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7">
        <f t="shared" si="169"/>
        <v>40.611111111111114</v>
      </c>
      <c r="Q2744" t="s">
        <v>8323</v>
      </c>
      <c r="R2744" t="s">
        <v>8359</v>
      </c>
      <c r="S2744" s="8">
        <f t="shared" si="170"/>
        <v>41030.719756944447</v>
      </c>
      <c r="T2744" s="8">
        <f t="shared" si="171"/>
        <v>41044.719756944447</v>
      </c>
    </row>
    <row r="2745" spans="1:20" ht="68"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t="e">
        <f t="shared" si="169"/>
        <v>#DIV/0!</v>
      </c>
      <c r="Q2745" t="s">
        <v>8323</v>
      </c>
      <c r="R2745" t="s">
        <v>8359</v>
      </c>
      <c r="S2745" s="8">
        <f t="shared" si="170"/>
        <v>42632.328784722224</v>
      </c>
      <c r="T2745" s="8">
        <f t="shared" si="171"/>
        <v>42662.328784722224</v>
      </c>
    </row>
    <row r="2746" spans="1:20" ht="68"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7">
        <f t="shared" si="169"/>
        <v>37.954545454545453</v>
      </c>
      <c r="Q2746" t="s">
        <v>8323</v>
      </c>
      <c r="R2746" t="s">
        <v>8359</v>
      </c>
      <c r="S2746" s="8">
        <f t="shared" si="170"/>
        <v>40938.062476851854</v>
      </c>
      <c r="T2746" s="8">
        <f t="shared" si="171"/>
        <v>40968.062476851854</v>
      </c>
    </row>
    <row r="2747" spans="1:20" ht="68"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7">
        <f t="shared" si="169"/>
        <v>35.734693877551024</v>
      </c>
      <c r="Q2747" t="s">
        <v>8323</v>
      </c>
      <c r="R2747" t="s">
        <v>8359</v>
      </c>
      <c r="S2747" s="8">
        <f t="shared" si="170"/>
        <v>41044.988055555557</v>
      </c>
      <c r="T2747" s="8">
        <f t="shared" si="171"/>
        <v>41104.988055555557</v>
      </c>
    </row>
    <row r="2748" spans="1:20" ht="51"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7">
        <f t="shared" si="169"/>
        <v>42.157894736842103</v>
      </c>
      <c r="Q2748" t="s">
        <v>8323</v>
      </c>
      <c r="R2748" t="s">
        <v>8359</v>
      </c>
      <c r="S2748" s="8">
        <f t="shared" si="170"/>
        <v>41850.781377314815</v>
      </c>
      <c r="T2748" s="8">
        <f t="shared" si="171"/>
        <v>41880.781377314815</v>
      </c>
    </row>
    <row r="2749" spans="1:20" ht="51"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7">
        <f t="shared" si="169"/>
        <v>35</v>
      </c>
      <c r="Q2749" t="s">
        <v>8323</v>
      </c>
      <c r="R2749" t="s">
        <v>8359</v>
      </c>
      <c r="S2749" s="8">
        <f t="shared" si="170"/>
        <v>41044.64811342593</v>
      </c>
      <c r="T2749" s="8">
        <f t="shared" si="171"/>
        <v>41076.131944444445</v>
      </c>
    </row>
    <row r="2750" spans="1:20" ht="51"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7">
        <f t="shared" si="169"/>
        <v>13.25</v>
      </c>
      <c r="Q2750" t="s">
        <v>8323</v>
      </c>
      <c r="R2750" t="s">
        <v>8359</v>
      </c>
      <c r="S2750" s="8">
        <f t="shared" si="170"/>
        <v>42585.7106712963</v>
      </c>
      <c r="T2750" s="8">
        <f t="shared" si="171"/>
        <v>42615.7106712963</v>
      </c>
    </row>
    <row r="2751" spans="1:20" ht="34"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7">
        <f t="shared" si="169"/>
        <v>55</v>
      </c>
      <c r="Q2751" t="s">
        <v>8323</v>
      </c>
      <c r="R2751" t="s">
        <v>8359</v>
      </c>
      <c r="S2751" s="8">
        <f t="shared" si="170"/>
        <v>42068.799039351856</v>
      </c>
      <c r="T2751" s="8">
        <f t="shared" si="171"/>
        <v>42098.757372685184</v>
      </c>
    </row>
    <row r="2752" spans="1:20" ht="51"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t="e">
        <f t="shared" si="169"/>
        <v>#DIV/0!</v>
      </c>
      <c r="Q2752" t="s">
        <v>8323</v>
      </c>
      <c r="R2752" t="s">
        <v>8359</v>
      </c>
      <c r="S2752" s="8">
        <f t="shared" si="170"/>
        <v>41078.899826388886</v>
      </c>
      <c r="T2752" s="8">
        <f t="shared" si="171"/>
        <v>41090.833333333336</v>
      </c>
    </row>
    <row r="2753" spans="1:20" ht="51"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t="e">
        <f t="shared" si="169"/>
        <v>#DIV/0!</v>
      </c>
      <c r="Q2753" t="s">
        <v>8323</v>
      </c>
      <c r="R2753" t="s">
        <v>8359</v>
      </c>
      <c r="S2753" s="8">
        <f t="shared" si="170"/>
        <v>41747.887060185189</v>
      </c>
      <c r="T2753" s="8">
        <f t="shared" si="171"/>
        <v>41807.887060185189</v>
      </c>
    </row>
    <row r="2754" spans="1:20" ht="51"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7">
        <f t="shared" si="169"/>
        <v>39.285714285714285</v>
      </c>
      <c r="Q2754" t="s">
        <v>8323</v>
      </c>
      <c r="R2754" t="s">
        <v>8359</v>
      </c>
      <c r="S2754" s="8">
        <f t="shared" si="170"/>
        <v>40855.765092592592</v>
      </c>
      <c r="T2754" s="8">
        <f t="shared" si="171"/>
        <v>40895.765092592592</v>
      </c>
    </row>
    <row r="2755" spans="1:20" ht="51"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7">
        <f t="shared" ref="P2755:P2818" si="173">E2755/L2755</f>
        <v>47.5</v>
      </c>
      <c r="Q2755" t="s">
        <v>8323</v>
      </c>
      <c r="R2755" t="s">
        <v>8359</v>
      </c>
      <c r="S2755" s="8">
        <f t="shared" ref="S2755:S2818" si="174">(((J2755/60)/60)/24)+DATE(1970,1,1)</f>
        <v>41117.900729166664</v>
      </c>
      <c r="T2755" s="8">
        <f t="shared" ref="T2755:T2818" si="175">(((I2755/60)/60)/24)+DATE(1970,1,1)</f>
        <v>41147.900729166664</v>
      </c>
    </row>
    <row r="2756" spans="1:20" ht="51"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t="e">
        <f t="shared" si="173"/>
        <v>#DIV/0!</v>
      </c>
      <c r="Q2756" t="s">
        <v>8323</v>
      </c>
      <c r="R2756" t="s">
        <v>8359</v>
      </c>
      <c r="S2756" s="8">
        <f t="shared" si="174"/>
        <v>41863.636006944449</v>
      </c>
      <c r="T2756" s="8">
        <f t="shared" si="175"/>
        <v>41893.636006944449</v>
      </c>
    </row>
    <row r="2757" spans="1:20" ht="51"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7">
        <f t="shared" si="173"/>
        <v>17.333333333333332</v>
      </c>
      <c r="Q2757" t="s">
        <v>8323</v>
      </c>
      <c r="R2757" t="s">
        <v>8359</v>
      </c>
      <c r="S2757" s="8">
        <f t="shared" si="174"/>
        <v>42072.790821759263</v>
      </c>
      <c r="T2757" s="8">
        <f t="shared" si="175"/>
        <v>42102.790821759263</v>
      </c>
    </row>
    <row r="2758" spans="1:20" ht="51"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7">
        <f t="shared" si="173"/>
        <v>31.757575757575758</v>
      </c>
      <c r="Q2758" t="s">
        <v>8323</v>
      </c>
      <c r="R2758" t="s">
        <v>8359</v>
      </c>
      <c r="S2758" s="8">
        <f t="shared" si="174"/>
        <v>41620.90047453704</v>
      </c>
      <c r="T2758" s="8">
        <f t="shared" si="175"/>
        <v>41650.90047453704</v>
      </c>
    </row>
    <row r="2759" spans="1:20" ht="34"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7">
        <f t="shared" si="173"/>
        <v>5</v>
      </c>
      <c r="Q2759" t="s">
        <v>8323</v>
      </c>
      <c r="R2759" t="s">
        <v>8359</v>
      </c>
      <c r="S2759" s="8">
        <f t="shared" si="174"/>
        <v>42573.65662037037</v>
      </c>
      <c r="T2759" s="8">
        <f t="shared" si="175"/>
        <v>42588.65662037037</v>
      </c>
    </row>
    <row r="2760" spans="1:20" ht="68"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7">
        <f t="shared" si="173"/>
        <v>39</v>
      </c>
      <c r="Q2760" t="s">
        <v>8323</v>
      </c>
      <c r="R2760" t="s">
        <v>8359</v>
      </c>
      <c r="S2760" s="8">
        <f t="shared" si="174"/>
        <v>42639.441932870366</v>
      </c>
      <c r="T2760" s="8">
        <f t="shared" si="175"/>
        <v>42653.441932870366</v>
      </c>
    </row>
    <row r="2761" spans="1:20" ht="51"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7">
        <f t="shared" si="173"/>
        <v>52.5</v>
      </c>
      <c r="Q2761" t="s">
        <v>8323</v>
      </c>
      <c r="R2761" t="s">
        <v>8359</v>
      </c>
      <c r="S2761" s="8">
        <f t="shared" si="174"/>
        <v>42524.36650462963</v>
      </c>
      <c r="T2761" s="8">
        <f t="shared" si="175"/>
        <v>42567.36650462963</v>
      </c>
    </row>
    <row r="2762" spans="1:20" ht="68"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t="e">
        <f t="shared" si="173"/>
        <v>#DIV/0!</v>
      </c>
      <c r="Q2762" t="s">
        <v>8323</v>
      </c>
      <c r="R2762" t="s">
        <v>8359</v>
      </c>
      <c r="S2762" s="8">
        <f t="shared" si="174"/>
        <v>41415.461319444446</v>
      </c>
      <c r="T2762" s="8">
        <f t="shared" si="175"/>
        <v>41445.461319444446</v>
      </c>
    </row>
    <row r="2763" spans="1:20" ht="34"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7">
        <f t="shared" si="173"/>
        <v>9</v>
      </c>
      <c r="Q2763" t="s">
        <v>8323</v>
      </c>
      <c r="R2763" t="s">
        <v>8359</v>
      </c>
      <c r="S2763" s="8">
        <f t="shared" si="174"/>
        <v>41247.063576388886</v>
      </c>
      <c r="T2763" s="8">
        <f t="shared" si="175"/>
        <v>41277.063576388886</v>
      </c>
    </row>
    <row r="2764" spans="1:20" ht="51"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7">
        <f t="shared" si="173"/>
        <v>25</v>
      </c>
      <c r="Q2764" t="s">
        <v>8323</v>
      </c>
      <c r="R2764" t="s">
        <v>8359</v>
      </c>
      <c r="S2764" s="8">
        <f t="shared" si="174"/>
        <v>40927.036979166667</v>
      </c>
      <c r="T2764" s="8">
        <f t="shared" si="175"/>
        <v>40986.995312500003</v>
      </c>
    </row>
    <row r="2765" spans="1:20" ht="34"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7">
        <f t="shared" si="173"/>
        <v>30</v>
      </c>
      <c r="Q2765" t="s">
        <v>8323</v>
      </c>
      <c r="R2765" t="s">
        <v>8359</v>
      </c>
      <c r="S2765" s="8">
        <f t="shared" si="174"/>
        <v>41373.579675925925</v>
      </c>
      <c r="T2765" s="8">
        <f t="shared" si="175"/>
        <v>41418.579675925925</v>
      </c>
    </row>
    <row r="2766" spans="1:20" ht="51"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7">
        <f t="shared" si="173"/>
        <v>11.25</v>
      </c>
      <c r="Q2766" t="s">
        <v>8323</v>
      </c>
      <c r="R2766" t="s">
        <v>8359</v>
      </c>
      <c r="S2766" s="8">
        <f t="shared" si="174"/>
        <v>41030.292025462964</v>
      </c>
      <c r="T2766" s="8">
        <f t="shared" si="175"/>
        <v>41059.791666666664</v>
      </c>
    </row>
    <row r="2767" spans="1:20" ht="51"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t="e">
        <f t="shared" si="173"/>
        <v>#DIV/0!</v>
      </c>
      <c r="Q2767" t="s">
        <v>8323</v>
      </c>
      <c r="R2767" t="s">
        <v>8359</v>
      </c>
      <c r="S2767" s="8">
        <f t="shared" si="174"/>
        <v>41194.579027777778</v>
      </c>
      <c r="T2767" s="8">
        <f t="shared" si="175"/>
        <v>41210.579027777778</v>
      </c>
    </row>
    <row r="2768" spans="1:20" ht="51"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7">
        <f t="shared" si="173"/>
        <v>25</v>
      </c>
      <c r="Q2768" t="s">
        <v>8323</v>
      </c>
      <c r="R2768" t="s">
        <v>8359</v>
      </c>
      <c r="S2768" s="8">
        <f t="shared" si="174"/>
        <v>40736.668032407404</v>
      </c>
      <c r="T2768" s="8">
        <f t="shared" si="175"/>
        <v>40766.668032407404</v>
      </c>
    </row>
    <row r="2769" spans="1:20" ht="51"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7">
        <f t="shared" si="173"/>
        <v>11.333333333333334</v>
      </c>
      <c r="Q2769" t="s">
        <v>8323</v>
      </c>
      <c r="R2769" t="s">
        <v>8359</v>
      </c>
      <c r="S2769" s="8">
        <f t="shared" si="174"/>
        <v>42172.958912037036</v>
      </c>
      <c r="T2769" s="8">
        <f t="shared" si="175"/>
        <v>42232.958912037036</v>
      </c>
    </row>
    <row r="2770" spans="1:20" ht="51"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7">
        <f t="shared" si="173"/>
        <v>29.470588235294116</v>
      </c>
      <c r="Q2770" t="s">
        <v>8323</v>
      </c>
      <c r="R2770" t="s">
        <v>8359</v>
      </c>
      <c r="S2770" s="8">
        <f t="shared" si="174"/>
        <v>40967.614849537036</v>
      </c>
      <c r="T2770" s="8">
        <f t="shared" si="175"/>
        <v>40997.573182870372</v>
      </c>
    </row>
    <row r="2771" spans="1:20" ht="51"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7">
        <f t="shared" si="173"/>
        <v>1</v>
      </c>
      <c r="Q2771" t="s">
        <v>8323</v>
      </c>
      <c r="R2771" t="s">
        <v>8359</v>
      </c>
      <c r="S2771" s="8">
        <f t="shared" si="174"/>
        <v>41745.826273148145</v>
      </c>
      <c r="T2771" s="8">
        <f t="shared" si="175"/>
        <v>41795.826273148145</v>
      </c>
    </row>
    <row r="2772" spans="1:20" ht="51"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7">
        <f t="shared" si="173"/>
        <v>63.098484848484851</v>
      </c>
      <c r="Q2772" t="s">
        <v>8323</v>
      </c>
      <c r="R2772" t="s">
        <v>8359</v>
      </c>
      <c r="S2772" s="8">
        <f t="shared" si="174"/>
        <v>41686.705208333333</v>
      </c>
      <c r="T2772" s="8">
        <f t="shared" si="175"/>
        <v>41716.663541666669</v>
      </c>
    </row>
    <row r="2773" spans="1:20" ht="51"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t="e">
        <f t="shared" si="173"/>
        <v>#DIV/0!</v>
      </c>
      <c r="Q2773" t="s">
        <v>8323</v>
      </c>
      <c r="R2773" t="s">
        <v>8359</v>
      </c>
      <c r="S2773" s="8">
        <f t="shared" si="174"/>
        <v>41257.531712962962</v>
      </c>
      <c r="T2773" s="8">
        <f t="shared" si="175"/>
        <v>41306.708333333336</v>
      </c>
    </row>
    <row r="2774" spans="1:20" ht="51"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t="e">
        <f t="shared" si="173"/>
        <v>#DIV/0!</v>
      </c>
      <c r="Q2774" t="s">
        <v>8323</v>
      </c>
      <c r="R2774" t="s">
        <v>8359</v>
      </c>
      <c r="S2774" s="8">
        <f t="shared" si="174"/>
        <v>41537.869143518517</v>
      </c>
      <c r="T2774" s="8">
        <f t="shared" si="175"/>
        <v>41552.869143518517</v>
      </c>
    </row>
    <row r="2775" spans="1:20" ht="51"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7">
        <f t="shared" si="173"/>
        <v>1</v>
      </c>
      <c r="Q2775" t="s">
        <v>8323</v>
      </c>
      <c r="R2775" t="s">
        <v>8359</v>
      </c>
      <c r="S2775" s="8">
        <f t="shared" si="174"/>
        <v>42474.86482638889</v>
      </c>
      <c r="T2775" s="8">
        <f t="shared" si="175"/>
        <v>42484.86482638889</v>
      </c>
    </row>
    <row r="2776" spans="1:20" ht="51"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7">
        <f t="shared" si="173"/>
        <v>43.846153846153847</v>
      </c>
      <c r="Q2776" t="s">
        <v>8323</v>
      </c>
      <c r="R2776" t="s">
        <v>8359</v>
      </c>
      <c r="S2776" s="8">
        <f t="shared" si="174"/>
        <v>41311.126481481479</v>
      </c>
      <c r="T2776" s="8">
        <f t="shared" si="175"/>
        <v>41341.126481481479</v>
      </c>
    </row>
    <row r="2777" spans="1:20" ht="51"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7">
        <f t="shared" si="173"/>
        <v>75</v>
      </c>
      <c r="Q2777" t="s">
        <v>8323</v>
      </c>
      <c r="R2777" t="s">
        <v>8359</v>
      </c>
      <c r="S2777" s="8">
        <f t="shared" si="174"/>
        <v>40863.013356481482</v>
      </c>
      <c r="T2777" s="8">
        <f t="shared" si="175"/>
        <v>40893.013356481482</v>
      </c>
    </row>
    <row r="2778" spans="1:20" ht="68"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7">
        <f t="shared" si="173"/>
        <v>45.972222222222221</v>
      </c>
      <c r="Q2778" t="s">
        <v>8323</v>
      </c>
      <c r="R2778" t="s">
        <v>8359</v>
      </c>
      <c r="S2778" s="8">
        <f t="shared" si="174"/>
        <v>42136.297175925924</v>
      </c>
      <c r="T2778" s="8">
        <f t="shared" si="175"/>
        <v>42167.297175925924</v>
      </c>
    </row>
    <row r="2779" spans="1:20" ht="51"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7">
        <f t="shared" si="173"/>
        <v>10</v>
      </c>
      <c r="Q2779" t="s">
        <v>8323</v>
      </c>
      <c r="R2779" t="s">
        <v>8359</v>
      </c>
      <c r="S2779" s="8">
        <f t="shared" si="174"/>
        <v>42172.669027777782</v>
      </c>
      <c r="T2779" s="8">
        <f t="shared" si="175"/>
        <v>42202.669027777782</v>
      </c>
    </row>
    <row r="2780" spans="1:20" ht="68"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7">
        <f t="shared" si="173"/>
        <v>93.666666666666671</v>
      </c>
      <c r="Q2780" t="s">
        <v>8323</v>
      </c>
      <c r="R2780" t="s">
        <v>8359</v>
      </c>
      <c r="S2780" s="8">
        <f t="shared" si="174"/>
        <v>41846.978078703702</v>
      </c>
      <c r="T2780" s="8">
        <f t="shared" si="175"/>
        <v>41876.978078703702</v>
      </c>
    </row>
    <row r="2781" spans="1:20" ht="51"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7">
        <f t="shared" si="173"/>
        <v>53</v>
      </c>
      <c r="Q2781" t="s">
        <v>8323</v>
      </c>
      <c r="R2781" t="s">
        <v>8359</v>
      </c>
      <c r="S2781" s="8">
        <f t="shared" si="174"/>
        <v>42300.585891203707</v>
      </c>
      <c r="T2781" s="8">
        <f t="shared" si="175"/>
        <v>42330.627557870372</v>
      </c>
    </row>
    <row r="2782" spans="1:20" ht="34"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t="e">
        <f t="shared" si="173"/>
        <v>#DIV/0!</v>
      </c>
      <c r="Q2782" t="s">
        <v>8323</v>
      </c>
      <c r="R2782" t="s">
        <v>8359</v>
      </c>
      <c r="S2782" s="8">
        <f t="shared" si="174"/>
        <v>42774.447777777779</v>
      </c>
      <c r="T2782" s="8">
        <f t="shared" si="175"/>
        <v>42804.447777777779</v>
      </c>
    </row>
    <row r="2783" spans="1:20" ht="51"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8318</v>
      </c>
      <c r="R2783" t="s">
        <v>8319</v>
      </c>
      <c r="S2783" s="8">
        <f t="shared" si="174"/>
        <v>42018.94159722222</v>
      </c>
      <c r="T2783" s="8">
        <f t="shared" si="175"/>
        <v>42047.291666666672</v>
      </c>
    </row>
    <row r="2784" spans="1:20" ht="34"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7">
        <f t="shared" si="173"/>
        <v>66.666666666666671</v>
      </c>
      <c r="Q2784" t="s">
        <v>8318</v>
      </c>
      <c r="R2784" t="s">
        <v>8319</v>
      </c>
      <c r="S2784" s="8">
        <f t="shared" si="174"/>
        <v>42026.924976851849</v>
      </c>
      <c r="T2784" s="8">
        <f t="shared" si="175"/>
        <v>42052.207638888889</v>
      </c>
    </row>
    <row r="2785" spans="1:20" ht="51"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8318</v>
      </c>
      <c r="R2785" t="s">
        <v>8319</v>
      </c>
      <c r="S2785" s="8">
        <f t="shared" si="174"/>
        <v>42103.535254629634</v>
      </c>
      <c r="T2785" s="8">
        <f t="shared" si="175"/>
        <v>42117.535254629634</v>
      </c>
    </row>
    <row r="2786" spans="1:20" ht="51"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8318</v>
      </c>
      <c r="R2786" t="s">
        <v>8319</v>
      </c>
      <c r="S2786" s="8">
        <f t="shared" si="174"/>
        <v>41920.787534722222</v>
      </c>
      <c r="T2786" s="8">
        <f t="shared" si="175"/>
        <v>41941.787534722222</v>
      </c>
    </row>
    <row r="2787" spans="1:20" ht="51"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7">
        <f t="shared" si="173"/>
        <v>36.859154929577464</v>
      </c>
      <c r="Q2787" t="s">
        <v>8318</v>
      </c>
      <c r="R2787" t="s">
        <v>8319</v>
      </c>
      <c r="S2787" s="8">
        <f t="shared" si="174"/>
        <v>42558.189432870371</v>
      </c>
      <c r="T2787" s="8">
        <f t="shared" si="175"/>
        <v>42587.875</v>
      </c>
    </row>
    <row r="2788" spans="1:20" ht="34"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8318</v>
      </c>
      <c r="R2788" t="s">
        <v>8319</v>
      </c>
      <c r="S2788" s="8">
        <f t="shared" si="174"/>
        <v>41815.569212962961</v>
      </c>
      <c r="T2788" s="8">
        <f t="shared" si="175"/>
        <v>41829.569212962961</v>
      </c>
    </row>
    <row r="2789" spans="1:20" ht="51"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7">
        <f t="shared" si="173"/>
        <v>31.5</v>
      </c>
      <c r="Q2789" t="s">
        <v>8318</v>
      </c>
      <c r="R2789" t="s">
        <v>8319</v>
      </c>
      <c r="S2789" s="8">
        <f t="shared" si="174"/>
        <v>41808.198518518519</v>
      </c>
      <c r="T2789" s="8">
        <f t="shared" si="175"/>
        <v>41838.198518518519</v>
      </c>
    </row>
    <row r="2790" spans="1:20" ht="51"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8318</v>
      </c>
      <c r="R2790" t="s">
        <v>8319</v>
      </c>
      <c r="S2790" s="8">
        <f t="shared" si="174"/>
        <v>42550.701886574068</v>
      </c>
      <c r="T2790" s="8">
        <f t="shared" si="175"/>
        <v>42580.701886574068</v>
      </c>
    </row>
    <row r="2791" spans="1:20" ht="34"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8318</v>
      </c>
      <c r="R2791" t="s">
        <v>8319</v>
      </c>
      <c r="S2791" s="8">
        <f t="shared" si="174"/>
        <v>42056.013124999998</v>
      </c>
      <c r="T2791" s="8">
        <f t="shared" si="175"/>
        <v>42075.166666666672</v>
      </c>
    </row>
    <row r="2792" spans="1:20" ht="51"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7">
        <f t="shared" si="173"/>
        <v>47.878787878787875</v>
      </c>
      <c r="Q2792" t="s">
        <v>8318</v>
      </c>
      <c r="R2792" t="s">
        <v>8319</v>
      </c>
      <c r="S2792" s="8">
        <f t="shared" si="174"/>
        <v>42016.938692129625</v>
      </c>
      <c r="T2792" s="8">
        <f t="shared" si="175"/>
        <v>42046.938692129625</v>
      </c>
    </row>
    <row r="2793" spans="1:20" ht="68"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8318</v>
      </c>
      <c r="R2793" t="s">
        <v>8319</v>
      </c>
      <c r="S2793" s="8">
        <f t="shared" si="174"/>
        <v>42591.899988425925</v>
      </c>
      <c r="T2793" s="8">
        <f t="shared" si="175"/>
        <v>42622.166666666672</v>
      </c>
    </row>
    <row r="2794" spans="1:20" ht="51"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8318</v>
      </c>
      <c r="R2794" t="s">
        <v>8319</v>
      </c>
      <c r="S2794" s="8">
        <f t="shared" si="174"/>
        <v>42183.231006944443</v>
      </c>
      <c r="T2794" s="8">
        <f t="shared" si="175"/>
        <v>42228.231006944443</v>
      </c>
    </row>
    <row r="2795" spans="1:20" ht="68"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8318</v>
      </c>
      <c r="R2795" t="s">
        <v>8319</v>
      </c>
      <c r="S2795" s="8">
        <f t="shared" si="174"/>
        <v>42176.419039351851</v>
      </c>
      <c r="T2795" s="8">
        <f t="shared" si="175"/>
        <v>42206.419039351851</v>
      </c>
    </row>
    <row r="2796" spans="1:20" ht="68"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7">
        <f t="shared" si="173"/>
        <v>25</v>
      </c>
      <c r="Q2796" t="s">
        <v>8318</v>
      </c>
      <c r="R2796" t="s">
        <v>8319</v>
      </c>
      <c r="S2796" s="8">
        <f t="shared" si="174"/>
        <v>42416.691655092596</v>
      </c>
      <c r="T2796" s="8">
        <f t="shared" si="175"/>
        <v>42432.791666666672</v>
      </c>
    </row>
    <row r="2797" spans="1:20" ht="51"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8318</v>
      </c>
      <c r="R2797" t="s">
        <v>8319</v>
      </c>
      <c r="S2797" s="8">
        <f t="shared" si="174"/>
        <v>41780.525937500002</v>
      </c>
      <c r="T2797" s="8">
        <f t="shared" si="175"/>
        <v>41796.958333333336</v>
      </c>
    </row>
    <row r="2798" spans="1:20" ht="51"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8318</v>
      </c>
      <c r="R2798" t="s">
        <v>8319</v>
      </c>
      <c r="S2798" s="8">
        <f t="shared" si="174"/>
        <v>41795.528101851851</v>
      </c>
      <c r="T2798" s="8">
        <f t="shared" si="175"/>
        <v>41825.528101851851</v>
      </c>
    </row>
    <row r="2799" spans="1:20" ht="51"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7">
        <f t="shared" si="173"/>
        <v>87.357553191489373</v>
      </c>
      <c r="Q2799" t="s">
        <v>8318</v>
      </c>
      <c r="R2799" t="s">
        <v>8319</v>
      </c>
      <c r="S2799" s="8">
        <f t="shared" si="174"/>
        <v>41798.94027777778</v>
      </c>
      <c r="T2799" s="8">
        <f t="shared" si="175"/>
        <v>41828.94027777778</v>
      </c>
    </row>
    <row r="2800" spans="1:20" ht="68"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8318</v>
      </c>
      <c r="R2800" t="s">
        <v>8319</v>
      </c>
      <c r="S2800" s="8">
        <f t="shared" si="174"/>
        <v>42201.675011574072</v>
      </c>
      <c r="T2800" s="8">
        <f t="shared" si="175"/>
        <v>42216.666666666672</v>
      </c>
    </row>
    <row r="2801" spans="1:20" ht="68"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7">
        <f t="shared" si="173"/>
        <v>44.859538461538463</v>
      </c>
      <c r="Q2801" t="s">
        <v>8318</v>
      </c>
      <c r="R2801" t="s">
        <v>8319</v>
      </c>
      <c r="S2801" s="8">
        <f t="shared" si="174"/>
        <v>42507.264699074076</v>
      </c>
      <c r="T2801" s="8">
        <f t="shared" si="175"/>
        <v>42538.666666666672</v>
      </c>
    </row>
    <row r="2802" spans="1:20" ht="51"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8318</v>
      </c>
      <c r="R2802" t="s">
        <v>8319</v>
      </c>
      <c r="S2802" s="8">
        <f t="shared" si="174"/>
        <v>41948.552847222221</v>
      </c>
      <c r="T2802" s="8">
        <f t="shared" si="175"/>
        <v>42008.552847222221</v>
      </c>
    </row>
    <row r="2803" spans="1:20" ht="51"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7">
        <f t="shared" si="173"/>
        <v>51.230769230769234</v>
      </c>
      <c r="Q2803" t="s">
        <v>8318</v>
      </c>
      <c r="R2803" t="s">
        <v>8319</v>
      </c>
      <c r="S2803" s="8">
        <f t="shared" si="174"/>
        <v>41900.243159722224</v>
      </c>
      <c r="T2803" s="8">
        <f t="shared" si="175"/>
        <v>41922.458333333336</v>
      </c>
    </row>
    <row r="2804" spans="1:20" ht="51"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8318</v>
      </c>
      <c r="R2804" t="s">
        <v>8319</v>
      </c>
      <c r="S2804" s="8">
        <f t="shared" si="174"/>
        <v>42192.64707175926</v>
      </c>
      <c r="T2804" s="8">
        <f t="shared" si="175"/>
        <v>42222.64707175926</v>
      </c>
    </row>
    <row r="2805" spans="1:20" ht="51"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7">
        <f t="shared" si="173"/>
        <v>90.744680851063833</v>
      </c>
      <c r="Q2805" t="s">
        <v>8318</v>
      </c>
      <c r="R2805" t="s">
        <v>8319</v>
      </c>
      <c r="S2805" s="8">
        <f t="shared" si="174"/>
        <v>42158.065694444449</v>
      </c>
      <c r="T2805" s="8">
        <f t="shared" si="175"/>
        <v>42201</v>
      </c>
    </row>
    <row r="2806" spans="1:20" ht="51"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8318</v>
      </c>
      <c r="R2806" t="s">
        <v>8319</v>
      </c>
      <c r="S2806" s="8">
        <f t="shared" si="174"/>
        <v>41881.453587962962</v>
      </c>
      <c r="T2806" s="8">
        <f t="shared" si="175"/>
        <v>41911.453587962962</v>
      </c>
    </row>
    <row r="2807" spans="1:20" ht="68"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8318</v>
      </c>
      <c r="R2807" t="s">
        <v>8319</v>
      </c>
      <c r="S2807" s="8">
        <f t="shared" si="174"/>
        <v>42213.505474537036</v>
      </c>
      <c r="T2807" s="8">
        <f t="shared" si="175"/>
        <v>42238.505474537036</v>
      </c>
    </row>
    <row r="2808" spans="1:20" ht="51"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8318</v>
      </c>
      <c r="R2808" t="s">
        <v>8319</v>
      </c>
      <c r="S2808" s="8">
        <f t="shared" si="174"/>
        <v>42185.267245370371</v>
      </c>
      <c r="T2808" s="8">
        <f t="shared" si="175"/>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8318</v>
      </c>
      <c r="R2809" t="s">
        <v>8319</v>
      </c>
      <c r="S2809" s="8">
        <f t="shared" si="174"/>
        <v>42154.873124999998</v>
      </c>
      <c r="T2809" s="8">
        <f t="shared" si="175"/>
        <v>42184.873124999998</v>
      </c>
    </row>
    <row r="2810" spans="1:20" ht="68"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7">
        <f t="shared" si="173"/>
        <v>65.376811594202906</v>
      </c>
      <c r="Q2810" t="s">
        <v>8318</v>
      </c>
      <c r="R2810" t="s">
        <v>8319</v>
      </c>
      <c r="S2810" s="8">
        <f t="shared" si="174"/>
        <v>42208.84646990741</v>
      </c>
      <c r="T2810" s="8">
        <f t="shared" si="175"/>
        <v>42238.84646990741</v>
      </c>
    </row>
    <row r="2811" spans="1:20" ht="51"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8318</v>
      </c>
      <c r="R2811" t="s">
        <v>8319</v>
      </c>
      <c r="S2811" s="8">
        <f t="shared" si="174"/>
        <v>42451.496817129635</v>
      </c>
      <c r="T2811" s="8">
        <f t="shared" si="175"/>
        <v>42459.610416666663</v>
      </c>
    </row>
    <row r="2812" spans="1:20" ht="51"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7">
        <f t="shared" si="173"/>
        <v>47.456140350877192</v>
      </c>
      <c r="Q2812" t="s">
        <v>8318</v>
      </c>
      <c r="R2812" t="s">
        <v>8319</v>
      </c>
      <c r="S2812" s="8">
        <f t="shared" si="174"/>
        <v>41759.13962962963</v>
      </c>
      <c r="T2812" s="8">
        <f t="shared" si="175"/>
        <v>41791.165972222225</v>
      </c>
    </row>
    <row r="2813" spans="1:20" ht="51"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7">
        <f t="shared" si="173"/>
        <v>92.842592592592595</v>
      </c>
      <c r="Q2813" t="s">
        <v>8318</v>
      </c>
      <c r="R2813" t="s">
        <v>8319</v>
      </c>
      <c r="S2813" s="8">
        <f t="shared" si="174"/>
        <v>42028.496562500004</v>
      </c>
      <c r="T2813" s="8">
        <f t="shared" si="175"/>
        <v>42058.496562500004</v>
      </c>
    </row>
    <row r="2814" spans="1:20" ht="51"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8318</v>
      </c>
      <c r="R2814" t="s">
        <v>8319</v>
      </c>
      <c r="S2814" s="8">
        <f t="shared" si="174"/>
        <v>42054.74418981481</v>
      </c>
      <c r="T2814" s="8">
        <f t="shared" si="175"/>
        <v>42100.166666666672</v>
      </c>
    </row>
    <row r="2815" spans="1:20" ht="51"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8318</v>
      </c>
      <c r="R2815" t="s">
        <v>8319</v>
      </c>
      <c r="S2815" s="8">
        <f t="shared" si="174"/>
        <v>42693.742604166662</v>
      </c>
      <c r="T2815" s="8">
        <f t="shared" si="175"/>
        <v>42718.742604166662</v>
      </c>
    </row>
    <row r="2816" spans="1:20" ht="51"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7">
        <f t="shared" si="173"/>
        <v>25.25</v>
      </c>
      <c r="Q2816" t="s">
        <v>8318</v>
      </c>
      <c r="R2816" t="s">
        <v>8319</v>
      </c>
      <c r="S2816" s="8">
        <f t="shared" si="174"/>
        <v>42103.399479166663</v>
      </c>
      <c r="T2816" s="8">
        <f t="shared" si="175"/>
        <v>42133.399479166663</v>
      </c>
    </row>
    <row r="2817" spans="1:20" ht="51"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8318</v>
      </c>
      <c r="R2817" t="s">
        <v>8319</v>
      </c>
      <c r="S2817" s="8">
        <f t="shared" si="174"/>
        <v>42559.776724537034</v>
      </c>
      <c r="T2817" s="8">
        <f t="shared" si="175"/>
        <v>42589.776724537034</v>
      </c>
    </row>
    <row r="2818" spans="1:20" ht="51"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8318</v>
      </c>
      <c r="R2818" t="s">
        <v>8319</v>
      </c>
      <c r="S2818" s="8">
        <f t="shared" si="174"/>
        <v>42188.467499999999</v>
      </c>
      <c r="T2818" s="8">
        <f t="shared" si="175"/>
        <v>42218.666666666672</v>
      </c>
    </row>
    <row r="2819" spans="1:20" ht="68"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7">
        <f t="shared" ref="P2819:P2882" si="177">E2819/L2819</f>
        <v>23.636363636363637</v>
      </c>
      <c r="Q2819" t="s">
        <v>8318</v>
      </c>
      <c r="R2819" t="s">
        <v>8319</v>
      </c>
      <c r="S2819" s="8">
        <f t="shared" ref="S2819:S2882" si="178">(((J2819/60)/60)/24)+DATE(1970,1,1)</f>
        <v>42023.634976851856</v>
      </c>
      <c r="T2819" s="8">
        <f t="shared" ref="T2819:T2882" si="179">(((I2819/60)/60)/24)+DATE(1970,1,1)</f>
        <v>42063.634976851856</v>
      </c>
    </row>
    <row r="2820" spans="1:20" ht="51"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8318</v>
      </c>
      <c r="R2820" t="s">
        <v>8319</v>
      </c>
      <c r="S2820" s="8">
        <f t="shared" si="178"/>
        <v>42250.598217592589</v>
      </c>
      <c r="T2820" s="8">
        <f t="shared" si="179"/>
        <v>42270.598217592589</v>
      </c>
    </row>
    <row r="2821" spans="1:20" ht="51"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7">
        <f t="shared" si="177"/>
        <v>50.384615384615387</v>
      </c>
      <c r="Q2821" t="s">
        <v>8318</v>
      </c>
      <c r="R2821" t="s">
        <v>8319</v>
      </c>
      <c r="S2821" s="8">
        <f t="shared" si="178"/>
        <v>42139.525567129633</v>
      </c>
      <c r="T2821" s="8">
        <f t="shared" si="179"/>
        <v>42169.525567129633</v>
      </c>
    </row>
    <row r="2822" spans="1:20" ht="51"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8318</v>
      </c>
      <c r="R2822" t="s">
        <v>8319</v>
      </c>
      <c r="S2822" s="8">
        <f t="shared" si="178"/>
        <v>42401.610983796301</v>
      </c>
      <c r="T2822" s="8">
        <f t="shared" si="179"/>
        <v>42426</v>
      </c>
    </row>
    <row r="2823" spans="1:20" ht="68"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7">
        <f t="shared" si="177"/>
        <v>28.571428571428573</v>
      </c>
      <c r="Q2823" t="s">
        <v>8318</v>
      </c>
      <c r="R2823" t="s">
        <v>8319</v>
      </c>
      <c r="S2823" s="8">
        <f t="shared" si="178"/>
        <v>41875.922858796301</v>
      </c>
      <c r="T2823" s="8">
        <f t="shared" si="179"/>
        <v>41905.922858796301</v>
      </c>
    </row>
    <row r="2824" spans="1:20" ht="68"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7">
        <f t="shared" si="177"/>
        <v>63.829787234042556</v>
      </c>
      <c r="Q2824" t="s">
        <v>8318</v>
      </c>
      <c r="R2824" t="s">
        <v>8319</v>
      </c>
      <c r="S2824" s="8">
        <f t="shared" si="178"/>
        <v>42060.683935185181</v>
      </c>
      <c r="T2824" s="8">
        <f t="shared" si="179"/>
        <v>42090.642268518524</v>
      </c>
    </row>
    <row r="2825" spans="1:20" ht="68"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8318</v>
      </c>
      <c r="R2825" t="s">
        <v>8319</v>
      </c>
      <c r="S2825" s="8">
        <f t="shared" si="178"/>
        <v>42067.011643518519</v>
      </c>
      <c r="T2825" s="8">
        <f t="shared" si="179"/>
        <v>42094.957638888889</v>
      </c>
    </row>
    <row r="2826" spans="1:20" ht="51"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8318</v>
      </c>
      <c r="R2826" t="s">
        <v>8319</v>
      </c>
      <c r="S2826" s="8">
        <f t="shared" si="178"/>
        <v>42136.270787037036</v>
      </c>
      <c r="T2826" s="8">
        <f t="shared" si="179"/>
        <v>42168.071527777778</v>
      </c>
    </row>
    <row r="2827" spans="1:20" ht="68"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8318</v>
      </c>
      <c r="R2827" t="s">
        <v>8319</v>
      </c>
      <c r="S2827" s="8">
        <f t="shared" si="178"/>
        <v>42312.792662037042</v>
      </c>
      <c r="T2827" s="8">
        <f t="shared" si="179"/>
        <v>42342.792662037042</v>
      </c>
    </row>
    <row r="2828" spans="1:20" ht="68"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8318</v>
      </c>
      <c r="R2828" t="s">
        <v>8319</v>
      </c>
      <c r="S2828" s="8">
        <f t="shared" si="178"/>
        <v>42171.034861111111</v>
      </c>
      <c r="T2828" s="8">
        <f t="shared" si="179"/>
        <v>42195.291666666672</v>
      </c>
    </row>
    <row r="2829" spans="1:20" ht="68"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8318</v>
      </c>
      <c r="R2829" t="s">
        <v>8319</v>
      </c>
      <c r="S2829" s="8">
        <f t="shared" si="178"/>
        <v>42494.683634259258</v>
      </c>
      <c r="T2829" s="8">
        <f t="shared" si="179"/>
        <v>42524.6875</v>
      </c>
    </row>
    <row r="2830" spans="1:20" ht="51"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7">
        <f t="shared" si="177"/>
        <v>98.30927835051547</v>
      </c>
      <c r="Q2830" t="s">
        <v>8318</v>
      </c>
      <c r="R2830" t="s">
        <v>8319</v>
      </c>
      <c r="S2830" s="8">
        <f t="shared" si="178"/>
        <v>42254.264687499999</v>
      </c>
      <c r="T2830" s="8">
        <f t="shared" si="179"/>
        <v>42279.958333333328</v>
      </c>
    </row>
    <row r="2831" spans="1:20" ht="51"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7">
        <f t="shared" si="177"/>
        <v>35.039473684210527</v>
      </c>
      <c r="Q2831" t="s">
        <v>8318</v>
      </c>
      <c r="R2831" t="s">
        <v>8319</v>
      </c>
      <c r="S2831" s="8">
        <f t="shared" si="178"/>
        <v>42495.434236111112</v>
      </c>
      <c r="T2831" s="8">
        <f t="shared" si="179"/>
        <v>42523.434236111112</v>
      </c>
    </row>
    <row r="2832" spans="1:20" ht="34"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7">
        <f t="shared" si="177"/>
        <v>272.72727272727275</v>
      </c>
      <c r="Q2832" t="s">
        <v>8318</v>
      </c>
      <c r="R2832" t="s">
        <v>8319</v>
      </c>
      <c r="S2832" s="8">
        <f t="shared" si="178"/>
        <v>41758.839675925927</v>
      </c>
      <c r="T2832" s="8">
        <f t="shared" si="179"/>
        <v>41771.165972222225</v>
      </c>
    </row>
    <row r="2833" spans="1:20" ht="51"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8318</v>
      </c>
      <c r="R2833" t="s">
        <v>8319</v>
      </c>
      <c r="S2833" s="8">
        <f t="shared" si="178"/>
        <v>42171.824884259258</v>
      </c>
      <c r="T2833" s="8">
        <f t="shared" si="179"/>
        <v>42201.824884259258</v>
      </c>
    </row>
    <row r="2834" spans="1:20" ht="68"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8318</v>
      </c>
      <c r="R2834" t="s">
        <v>8319</v>
      </c>
      <c r="S2834" s="8">
        <f t="shared" si="178"/>
        <v>41938.709421296298</v>
      </c>
      <c r="T2834" s="8">
        <f t="shared" si="179"/>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7">
        <f t="shared" si="177"/>
        <v>83.51428571428572</v>
      </c>
      <c r="Q2835" t="s">
        <v>8318</v>
      </c>
      <c r="R2835" t="s">
        <v>8319</v>
      </c>
      <c r="S2835" s="8">
        <f t="shared" si="178"/>
        <v>42268.127696759257</v>
      </c>
      <c r="T2835" s="8">
        <f t="shared" si="179"/>
        <v>42288.083333333328</v>
      </c>
    </row>
    <row r="2836" spans="1:20" ht="51"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7">
        <f t="shared" si="177"/>
        <v>64.761904761904759</v>
      </c>
      <c r="Q2836" t="s">
        <v>8318</v>
      </c>
      <c r="R2836" t="s">
        <v>8319</v>
      </c>
      <c r="S2836" s="8">
        <f t="shared" si="178"/>
        <v>42019.959837962961</v>
      </c>
      <c r="T2836" s="8">
        <f t="shared" si="179"/>
        <v>42034.959837962961</v>
      </c>
    </row>
    <row r="2837" spans="1:20" ht="51"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8318</v>
      </c>
      <c r="R2837" t="s">
        <v>8319</v>
      </c>
      <c r="S2837" s="8">
        <f t="shared" si="178"/>
        <v>42313.703900462962</v>
      </c>
      <c r="T2837" s="8">
        <f t="shared" si="179"/>
        <v>42343</v>
      </c>
    </row>
    <row r="2838" spans="1:20" ht="68"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8318</v>
      </c>
      <c r="R2838" t="s">
        <v>8319</v>
      </c>
      <c r="S2838" s="8">
        <f t="shared" si="178"/>
        <v>42746.261782407411</v>
      </c>
      <c r="T2838" s="8">
        <f t="shared" si="179"/>
        <v>42784.207638888889</v>
      </c>
    </row>
    <row r="2839" spans="1:20" ht="68"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7">
        <f t="shared" si="177"/>
        <v>40.476190476190474</v>
      </c>
      <c r="Q2839" t="s">
        <v>8318</v>
      </c>
      <c r="R2839" t="s">
        <v>8319</v>
      </c>
      <c r="S2839" s="8">
        <f t="shared" si="178"/>
        <v>42307.908379629633</v>
      </c>
      <c r="T2839" s="8">
        <f t="shared" si="179"/>
        <v>42347.950046296297</v>
      </c>
    </row>
    <row r="2840" spans="1:20" ht="51"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8318</v>
      </c>
      <c r="R2840" t="s">
        <v>8319</v>
      </c>
      <c r="S2840" s="8">
        <f t="shared" si="178"/>
        <v>41842.607592592591</v>
      </c>
      <c r="T2840" s="8">
        <f t="shared" si="179"/>
        <v>41864.916666666664</v>
      </c>
    </row>
    <row r="2841" spans="1:20" ht="51"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8318</v>
      </c>
      <c r="R2841" t="s">
        <v>8319</v>
      </c>
      <c r="S2841" s="8">
        <f t="shared" si="178"/>
        <v>41853.240208333329</v>
      </c>
      <c r="T2841" s="8">
        <f t="shared" si="179"/>
        <v>41876.207638888889</v>
      </c>
    </row>
    <row r="2842" spans="1:20" ht="68"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8318</v>
      </c>
      <c r="R2842" t="s">
        <v>8319</v>
      </c>
      <c r="S2842" s="8">
        <f t="shared" si="178"/>
        <v>42060.035636574074</v>
      </c>
      <c r="T2842" s="8">
        <f t="shared" si="179"/>
        <v>42081.708333333328</v>
      </c>
    </row>
    <row r="2843" spans="1:20" ht="68"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7">
        <f t="shared" si="177"/>
        <v>10</v>
      </c>
      <c r="Q2843" t="s">
        <v>8318</v>
      </c>
      <c r="R2843" t="s">
        <v>8319</v>
      </c>
      <c r="S2843" s="8">
        <f t="shared" si="178"/>
        <v>42291.739548611105</v>
      </c>
      <c r="T2843" s="8">
        <f t="shared" si="179"/>
        <v>42351.781215277777</v>
      </c>
    </row>
    <row r="2844" spans="1:20" ht="51"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t="e">
        <f t="shared" si="177"/>
        <v>#DIV/0!</v>
      </c>
      <c r="Q2844" t="s">
        <v>8318</v>
      </c>
      <c r="R2844" t="s">
        <v>8319</v>
      </c>
      <c r="S2844" s="8">
        <f t="shared" si="178"/>
        <v>41784.952488425923</v>
      </c>
      <c r="T2844" s="8">
        <f t="shared" si="179"/>
        <v>41811.458333333336</v>
      </c>
    </row>
    <row r="2845" spans="1:20" ht="51"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t="e">
        <f t="shared" si="177"/>
        <v>#DIV/0!</v>
      </c>
      <c r="Q2845" t="s">
        <v>8318</v>
      </c>
      <c r="R2845" t="s">
        <v>8319</v>
      </c>
      <c r="S2845" s="8">
        <f t="shared" si="178"/>
        <v>42492.737847222219</v>
      </c>
      <c r="T2845" s="8">
        <f t="shared" si="179"/>
        <v>42534.166666666672</v>
      </c>
    </row>
    <row r="2846" spans="1:20" ht="51"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7">
        <f t="shared" si="177"/>
        <v>30</v>
      </c>
      <c r="Q2846" t="s">
        <v>8318</v>
      </c>
      <c r="R2846" t="s">
        <v>8319</v>
      </c>
      <c r="S2846" s="8">
        <f t="shared" si="178"/>
        <v>42709.546064814815</v>
      </c>
      <c r="T2846" s="8">
        <f t="shared" si="179"/>
        <v>42739.546064814815</v>
      </c>
    </row>
    <row r="2847" spans="1:20" ht="51"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7">
        <f t="shared" si="177"/>
        <v>60.666666666666664</v>
      </c>
      <c r="Q2847" t="s">
        <v>8318</v>
      </c>
      <c r="R2847" t="s">
        <v>8319</v>
      </c>
      <c r="S2847" s="8">
        <f t="shared" si="178"/>
        <v>42103.016585648147</v>
      </c>
      <c r="T2847" s="8">
        <f t="shared" si="179"/>
        <v>42163.016585648147</v>
      </c>
    </row>
    <row r="2848" spans="1:20" ht="68"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t="e">
        <f t="shared" si="177"/>
        <v>#DIV/0!</v>
      </c>
      <c r="Q2848" t="s">
        <v>8318</v>
      </c>
      <c r="R2848" t="s">
        <v>8319</v>
      </c>
      <c r="S2848" s="8">
        <f t="shared" si="178"/>
        <v>42108.692060185189</v>
      </c>
      <c r="T2848" s="8">
        <f t="shared" si="179"/>
        <v>42153.692060185189</v>
      </c>
    </row>
    <row r="2849" spans="1:20" ht="51"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t="e">
        <f t="shared" si="177"/>
        <v>#DIV/0!</v>
      </c>
      <c r="Q2849" t="s">
        <v>8318</v>
      </c>
      <c r="R2849" t="s">
        <v>8319</v>
      </c>
      <c r="S2849" s="8">
        <f t="shared" si="178"/>
        <v>42453.806307870371</v>
      </c>
      <c r="T2849" s="8">
        <f t="shared" si="179"/>
        <v>42513.806307870371</v>
      </c>
    </row>
    <row r="2850" spans="1:20" ht="68"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7">
        <f t="shared" si="177"/>
        <v>23.333333333333332</v>
      </c>
      <c r="Q2850" t="s">
        <v>8318</v>
      </c>
      <c r="R2850" t="s">
        <v>8319</v>
      </c>
      <c r="S2850" s="8">
        <f t="shared" si="178"/>
        <v>42123.648831018523</v>
      </c>
      <c r="T2850" s="8">
        <f t="shared" si="179"/>
        <v>42153.648831018523</v>
      </c>
    </row>
    <row r="2851" spans="1:20" ht="51"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7">
        <f t="shared" si="177"/>
        <v>5</v>
      </c>
      <c r="Q2851" t="s">
        <v>8318</v>
      </c>
      <c r="R2851" t="s">
        <v>8319</v>
      </c>
      <c r="S2851" s="8">
        <f t="shared" si="178"/>
        <v>42453.428240740745</v>
      </c>
      <c r="T2851" s="8">
        <f t="shared" si="179"/>
        <v>42483.428240740745</v>
      </c>
    </row>
    <row r="2852" spans="1:20" ht="51"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7">
        <f t="shared" si="177"/>
        <v>23.923076923076923</v>
      </c>
      <c r="Q2852" t="s">
        <v>8318</v>
      </c>
      <c r="R2852" t="s">
        <v>8319</v>
      </c>
      <c r="S2852" s="8">
        <f t="shared" si="178"/>
        <v>41858.007071759261</v>
      </c>
      <c r="T2852" s="8">
        <f t="shared" si="179"/>
        <v>41888.007071759261</v>
      </c>
    </row>
    <row r="2853" spans="1:20" ht="51"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t="e">
        <f t="shared" si="177"/>
        <v>#DIV/0!</v>
      </c>
      <c r="Q2853" t="s">
        <v>8318</v>
      </c>
      <c r="R2853" t="s">
        <v>8319</v>
      </c>
      <c r="S2853" s="8">
        <f t="shared" si="178"/>
        <v>42390.002650462964</v>
      </c>
      <c r="T2853" s="8">
        <f t="shared" si="179"/>
        <v>42398.970138888893</v>
      </c>
    </row>
    <row r="2854" spans="1:20" ht="51"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7">
        <f t="shared" si="177"/>
        <v>15.833333333333334</v>
      </c>
      <c r="Q2854" t="s">
        <v>8318</v>
      </c>
      <c r="R2854" t="s">
        <v>8319</v>
      </c>
      <c r="S2854" s="8">
        <f t="shared" si="178"/>
        <v>41781.045173611114</v>
      </c>
      <c r="T2854" s="8">
        <f t="shared" si="179"/>
        <v>41811.045173611114</v>
      </c>
    </row>
    <row r="2855" spans="1:20" ht="51"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t="e">
        <f t="shared" si="177"/>
        <v>#DIV/0!</v>
      </c>
      <c r="Q2855" t="s">
        <v>8318</v>
      </c>
      <c r="R2855" t="s">
        <v>8319</v>
      </c>
      <c r="S2855" s="8">
        <f t="shared" si="178"/>
        <v>41836.190937499996</v>
      </c>
      <c r="T2855" s="8">
        <f t="shared" si="179"/>
        <v>41896.190937499996</v>
      </c>
    </row>
    <row r="2856" spans="1:20" ht="51"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7">
        <f t="shared" si="177"/>
        <v>29.785714285714285</v>
      </c>
      <c r="Q2856" t="s">
        <v>8318</v>
      </c>
      <c r="R2856" t="s">
        <v>8319</v>
      </c>
      <c r="S2856" s="8">
        <f t="shared" si="178"/>
        <v>42111.71665509259</v>
      </c>
      <c r="T2856" s="8">
        <f t="shared" si="179"/>
        <v>42131.71665509259</v>
      </c>
    </row>
    <row r="2857" spans="1:20" ht="68"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7">
        <f t="shared" si="177"/>
        <v>60</v>
      </c>
      <c r="Q2857" t="s">
        <v>8318</v>
      </c>
      <c r="R2857" t="s">
        <v>8319</v>
      </c>
      <c r="S2857" s="8">
        <f t="shared" si="178"/>
        <v>42370.007766203707</v>
      </c>
      <c r="T2857" s="8">
        <f t="shared" si="179"/>
        <v>42398.981944444444</v>
      </c>
    </row>
    <row r="2858" spans="1:20" ht="51"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7">
        <f t="shared" si="177"/>
        <v>24.333333333333332</v>
      </c>
      <c r="Q2858" t="s">
        <v>8318</v>
      </c>
      <c r="R2858" t="s">
        <v>8319</v>
      </c>
      <c r="S2858" s="8">
        <f t="shared" si="178"/>
        <v>42165.037581018521</v>
      </c>
      <c r="T2858" s="8">
        <f t="shared" si="179"/>
        <v>42224.898611111115</v>
      </c>
    </row>
    <row r="2859" spans="1:20" ht="68"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7">
        <f t="shared" si="177"/>
        <v>500</v>
      </c>
      <c r="Q2859" t="s">
        <v>8318</v>
      </c>
      <c r="R2859" t="s">
        <v>8319</v>
      </c>
      <c r="S2859" s="8">
        <f t="shared" si="178"/>
        <v>42726.920081018514</v>
      </c>
      <c r="T2859" s="8">
        <f t="shared" si="179"/>
        <v>42786.75</v>
      </c>
    </row>
    <row r="2860" spans="1:20" ht="51"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t="e">
        <f t="shared" si="177"/>
        <v>#DIV/0!</v>
      </c>
      <c r="Q2860" t="s">
        <v>8318</v>
      </c>
      <c r="R2860" t="s">
        <v>8319</v>
      </c>
      <c r="S2860" s="8">
        <f t="shared" si="178"/>
        <v>41954.545081018514</v>
      </c>
      <c r="T2860" s="8">
        <f t="shared" si="179"/>
        <v>41978.477777777778</v>
      </c>
    </row>
    <row r="2861" spans="1:20" ht="51"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7">
        <f t="shared" si="177"/>
        <v>35</v>
      </c>
      <c r="Q2861" t="s">
        <v>8318</v>
      </c>
      <c r="R2861" t="s">
        <v>8319</v>
      </c>
      <c r="S2861" s="8">
        <f t="shared" si="178"/>
        <v>42233.362314814818</v>
      </c>
      <c r="T2861" s="8">
        <f t="shared" si="179"/>
        <v>42293.362314814818</v>
      </c>
    </row>
    <row r="2862" spans="1:20" ht="68"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7">
        <f t="shared" si="177"/>
        <v>29.555555555555557</v>
      </c>
      <c r="Q2862" t="s">
        <v>8318</v>
      </c>
      <c r="R2862" t="s">
        <v>8319</v>
      </c>
      <c r="S2862" s="8">
        <f t="shared" si="178"/>
        <v>42480.800648148142</v>
      </c>
      <c r="T2862" s="8">
        <f t="shared" si="179"/>
        <v>42540.800648148142</v>
      </c>
    </row>
    <row r="2863" spans="1:20" ht="51"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7">
        <f t="shared" si="177"/>
        <v>26.666666666666668</v>
      </c>
      <c r="Q2863" t="s">
        <v>8318</v>
      </c>
      <c r="R2863" t="s">
        <v>8319</v>
      </c>
      <c r="S2863" s="8">
        <f t="shared" si="178"/>
        <v>42257.590833333335</v>
      </c>
      <c r="T2863" s="8">
        <f t="shared" si="179"/>
        <v>42271.590833333335</v>
      </c>
    </row>
    <row r="2864" spans="1:20" ht="51"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7">
        <f t="shared" si="177"/>
        <v>18.333333333333332</v>
      </c>
      <c r="Q2864" t="s">
        <v>8318</v>
      </c>
      <c r="R2864" t="s">
        <v>8319</v>
      </c>
      <c r="S2864" s="8">
        <f t="shared" si="178"/>
        <v>41784.789687500001</v>
      </c>
      <c r="T2864" s="8">
        <f t="shared" si="179"/>
        <v>41814.789687500001</v>
      </c>
    </row>
    <row r="2865" spans="1:20" ht="51"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7">
        <f t="shared" si="177"/>
        <v>20</v>
      </c>
      <c r="Q2865" t="s">
        <v>8318</v>
      </c>
      <c r="R2865" t="s">
        <v>8319</v>
      </c>
      <c r="S2865" s="8">
        <f t="shared" si="178"/>
        <v>41831.675034722226</v>
      </c>
      <c r="T2865" s="8">
        <f t="shared" si="179"/>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7">
        <f t="shared" si="177"/>
        <v>13.333333333333334</v>
      </c>
      <c r="Q2866" t="s">
        <v>8318</v>
      </c>
      <c r="R2866" t="s">
        <v>8319</v>
      </c>
      <c r="S2866" s="8">
        <f t="shared" si="178"/>
        <v>42172.613506944443</v>
      </c>
      <c r="T2866" s="8">
        <f t="shared" si="179"/>
        <v>42202.554166666669</v>
      </c>
    </row>
    <row r="2867" spans="1:20" ht="51"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t="e">
        <f t="shared" si="177"/>
        <v>#DIV/0!</v>
      </c>
      <c r="Q2867" t="s">
        <v>8318</v>
      </c>
      <c r="R2867" t="s">
        <v>8319</v>
      </c>
      <c r="S2867" s="8">
        <f t="shared" si="178"/>
        <v>41950.114108796297</v>
      </c>
      <c r="T2867" s="8">
        <f t="shared" si="179"/>
        <v>42010.114108796297</v>
      </c>
    </row>
    <row r="2868" spans="1:20" ht="51"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7">
        <f t="shared" si="177"/>
        <v>22.5</v>
      </c>
      <c r="Q2868" t="s">
        <v>8318</v>
      </c>
      <c r="R2868" t="s">
        <v>8319</v>
      </c>
      <c r="S2868" s="8">
        <f t="shared" si="178"/>
        <v>42627.955104166671</v>
      </c>
      <c r="T2868" s="8">
        <f t="shared" si="179"/>
        <v>42657.916666666672</v>
      </c>
    </row>
    <row r="2869" spans="1:20" ht="68"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7">
        <f t="shared" si="177"/>
        <v>50.4</v>
      </c>
      <c r="Q2869" t="s">
        <v>8318</v>
      </c>
      <c r="R2869" t="s">
        <v>8319</v>
      </c>
      <c r="S2869" s="8">
        <f t="shared" si="178"/>
        <v>42531.195277777777</v>
      </c>
      <c r="T2869" s="8">
        <f t="shared" si="179"/>
        <v>42555.166666666672</v>
      </c>
    </row>
    <row r="2870" spans="1:20" ht="68"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7">
        <f t="shared" si="177"/>
        <v>105.02933333333334</v>
      </c>
      <c r="Q2870" t="s">
        <v>8318</v>
      </c>
      <c r="R2870" t="s">
        <v>8319</v>
      </c>
      <c r="S2870" s="8">
        <f t="shared" si="178"/>
        <v>42618.827013888891</v>
      </c>
      <c r="T2870" s="8">
        <f t="shared" si="179"/>
        <v>42648.827013888891</v>
      </c>
    </row>
    <row r="2871" spans="1:20" ht="68"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7">
        <f t="shared" si="177"/>
        <v>35.4</v>
      </c>
      <c r="Q2871" t="s">
        <v>8318</v>
      </c>
      <c r="R2871" t="s">
        <v>8319</v>
      </c>
      <c r="S2871" s="8">
        <f t="shared" si="178"/>
        <v>42540.593530092592</v>
      </c>
      <c r="T2871" s="8">
        <f t="shared" si="179"/>
        <v>42570.593530092592</v>
      </c>
    </row>
    <row r="2872" spans="1:20" ht="68"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7">
        <f t="shared" si="177"/>
        <v>83.333333333333329</v>
      </c>
      <c r="Q2872" t="s">
        <v>8318</v>
      </c>
      <c r="R2872" t="s">
        <v>8319</v>
      </c>
      <c r="S2872" s="8">
        <f t="shared" si="178"/>
        <v>41746.189409722225</v>
      </c>
      <c r="T2872" s="8">
        <f t="shared" si="179"/>
        <v>41776.189409722225</v>
      </c>
    </row>
    <row r="2873" spans="1:20" ht="51"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7">
        <f t="shared" si="177"/>
        <v>35.92307692307692</v>
      </c>
      <c r="Q2873" t="s">
        <v>8318</v>
      </c>
      <c r="R2873" t="s">
        <v>8319</v>
      </c>
      <c r="S2873" s="8">
        <f t="shared" si="178"/>
        <v>41974.738576388889</v>
      </c>
      <c r="T2873" s="8">
        <f t="shared" si="179"/>
        <v>41994.738576388889</v>
      </c>
    </row>
    <row r="2874" spans="1:20" ht="51"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t="e">
        <f t="shared" si="177"/>
        <v>#DIV/0!</v>
      </c>
      <c r="Q2874" t="s">
        <v>8318</v>
      </c>
      <c r="R2874" t="s">
        <v>8319</v>
      </c>
      <c r="S2874" s="8">
        <f t="shared" si="178"/>
        <v>42115.11618055556</v>
      </c>
      <c r="T2874" s="8">
        <f t="shared" si="179"/>
        <v>42175.11618055556</v>
      </c>
    </row>
    <row r="2875" spans="1:20" ht="68"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7">
        <f t="shared" si="177"/>
        <v>119.125</v>
      </c>
      <c r="Q2875" t="s">
        <v>8318</v>
      </c>
      <c r="R2875" t="s">
        <v>8319</v>
      </c>
      <c r="S2875" s="8">
        <f t="shared" si="178"/>
        <v>42002.817488425921</v>
      </c>
      <c r="T2875" s="8">
        <f t="shared" si="179"/>
        <v>42032.817488425921</v>
      </c>
    </row>
    <row r="2876" spans="1:20" ht="68"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7">
        <f t="shared" si="177"/>
        <v>90.333333333333329</v>
      </c>
      <c r="Q2876" t="s">
        <v>8318</v>
      </c>
      <c r="R2876" t="s">
        <v>8319</v>
      </c>
      <c r="S2876" s="8">
        <f t="shared" si="178"/>
        <v>42722.84474537037</v>
      </c>
      <c r="T2876" s="8">
        <f t="shared" si="179"/>
        <v>42752.84474537037</v>
      </c>
    </row>
    <row r="2877" spans="1:20" ht="51"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7">
        <f t="shared" si="177"/>
        <v>2.3333333333333335</v>
      </c>
      <c r="Q2877" t="s">
        <v>8318</v>
      </c>
      <c r="R2877" t="s">
        <v>8319</v>
      </c>
      <c r="S2877" s="8">
        <f t="shared" si="178"/>
        <v>42465.128391203703</v>
      </c>
      <c r="T2877" s="8">
        <f t="shared" si="179"/>
        <v>42495.128391203703</v>
      </c>
    </row>
    <row r="2878" spans="1:20" ht="51"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t="e">
        <f t="shared" si="177"/>
        <v>#DIV/0!</v>
      </c>
      <c r="Q2878" t="s">
        <v>8318</v>
      </c>
      <c r="R2878" t="s">
        <v>8319</v>
      </c>
      <c r="S2878" s="8">
        <f t="shared" si="178"/>
        <v>42171.743969907402</v>
      </c>
      <c r="T2878" s="8">
        <f t="shared" si="179"/>
        <v>42201.743969907402</v>
      </c>
    </row>
    <row r="2879" spans="1:20" ht="51"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7">
        <f t="shared" si="177"/>
        <v>108.33333333333333</v>
      </c>
      <c r="Q2879" t="s">
        <v>8318</v>
      </c>
      <c r="R2879" t="s">
        <v>8319</v>
      </c>
      <c r="S2879" s="8">
        <f t="shared" si="178"/>
        <v>42672.955138888887</v>
      </c>
      <c r="T2879" s="8">
        <f t="shared" si="179"/>
        <v>42704.708333333328</v>
      </c>
    </row>
    <row r="2880" spans="1:20" ht="51"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7">
        <f t="shared" si="177"/>
        <v>15.75</v>
      </c>
      <c r="Q2880" t="s">
        <v>8318</v>
      </c>
      <c r="R2880" t="s">
        <v>8319</v>
      </c>
      <c r="S2880" s="8">
        <f t="shared" si="178"/>
        <v>42128.615682870368</v>
      </c>
      <c r="T2880" s="8">
        <f t="shared" si="179"/>
        <v>42188.615682870368</v>
      </c>
    </row>
    <row r="2881" spans="1:20" ht="51"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7">
        <f t="shared" si="177"/>
        <v>29</v>
      </c>
      <c r="Q2881" t="s">
        <v>8318</v>
      </c>
      <c r="R2881" t="s">
        <v>8319</v>
      </c>
      <c r="S2881" s="8">
        <f t="shared" si="178"/>
        <v>42359.725243055553</v>
      </c>
      <c r="T2881" s="8">
        <f t="shared" si="179"/>
        <v>42389.725243055553</v>
      </c>
    </row>
    <row r="2882" spans="1:20" ht="51"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7">
        <f t="shared" si="177"/>
        <v>96.551724137931032</v>
      </c>
      <c r="Q2882" t="s">
        <v>8318</v>
      </c>
      <c r="R2882" t="s">
        <v>8319</v>
      </c>
      <c r="S2882" s="8">
        <f t="shared" si="178"/>
        <v>42192.905694444446</v>
      </c>
      <c r="T2882" s="8">
        <f t="shared" si="179"/>
        <v>42236.711805555555</v>
      </c>
    </row>
    <row r="2883" spans="1:20" ht="51"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7" t="e">
        <f t="shared" ref="P2883:P2946" si="181">E2883/L2883</f>
        <v>#DIV/0!</v>
      </c>
      <c r="Q2883" t="s">
        <v>8318</v>
      </c>
      <c r="R2883" t="s">
        <v>8319</v>
      </c>
      <c r="S2883" s="8">
        <f t="shared" ref="S2883:S2946" si="182">(((J2883/60)/60)/24)+DATE(1970,1,1)</f>
        <v>41916.597638888888</v>
      </c>
      <c r="T2883" s="8">
        <f t="shared" ref="T2883:T2946" si="183">(((I2883/60)/60)/24)+DATE(1970,1,1)</f>
        <v>41976.639305555553</v>
      </c>
    </row>
    <row r="2884" spans="1:20" ht="68"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7">
        <f t="shared" si="181"/>
        <v>63</v>
      </c>
      <c r="Q2884" t="s">
        <v>8318</v>
      </c>
      <c r="R2884" t="s">
        <v>8319</v>
      </c>
      <c r="S2884" s="8">
        <f t="shared" si="182"/>
        <v>42461.596273148149</v>
      </c>
      <c r="T2884" s="8">
        <f t="shared" si="183"/>
        <v>42491.596273148149</v>
      </c>
    </row>
    <row r="2885" spans="1:20" ht="68"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7">
        <f t="shared" si="181"/>
        <v>381.6</v>
      </c>
      <c r="Q2885" t="s">
        <v>8318</v>
      </c>
      <c r="R2885" t="s">
        <v>8319</v>
      </c>
      <c r="S2885" s="8">
        <f t="shared" si="182"/>
        <v>42370.90320601852</v>
      </c>
      <c r="T2885" s="8">
        <f t="shared" si="183"/>
        <v>42406.207638888889</v>
      </c>
    </row>
    <row r="2886" spans="1:20" ht="34"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7">
        <f t="shared" si="181"/>
        <v>46.25</v>
      </c>
      <c r="Q2886" t="s">
        <v>8318</v>
      </c>
      <c r="R2886" t="s">
        <v>8319</v>
      </c>
      <c r="S2886" s="8">
        <f t="shared" si="182"/>
        <v>41948.727256944447</v>
      </c>
      <c r="T2886" s="8">
        <f t="shared" si="183"/>
        <v>41978.727256944447</v>
      </c>
    </row>
    <row r="2887" spans="1:20" ht="34"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7">
        <f t="shared" si="181"/>
        <v>26</v>
      </c>
      <c r="Q2887" t="s">
        <v>8318</v>
      </c>
      <c r="R2887" t="s">
        <v>8319</v>
      </c>
      <c r="S2887" s="8">
        <f t="shared" si="182"/>
        <v>42047.07640046296</v>
      </c>
      <c r="T2887" s="8">
        <f t="shared" si="183"/>
        <v>42077.034733796296</v>
      </c>
    </row>
    <row r="2888" spans="1:20" ht="51"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7">
        <f t="shared" si="181"/>
        <v>10</v>
      </c>
      <c r="Q2888" t="s">
        <v>8318</v>
      </c>
      <c r="R2888" t="s">
        <v>8319</v>
      </c>
      <c r="S2888" s="8">
        <f t="shared" si="182"/>
        <v>42261.632916666669</v>
      </c>
      <c r="T2888" s="8">
        <f t="shared" si="183"/>
        <v>42266.165972222225</v>
      </c>
    </row>
    <row r="2889" spans="1:20" ht="51"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7">
        <f t="shared" si="181"/>
        <v>5</v>
      </c>
      <c r="Q2889" t="s">
        <v>8318</v>
      </c>
      <c r="R2889" t="s">
        <v>8319</v>
      </c>
      <c r="S2889" s="8">
        <f t="shared" si="182"/>
        <v>41985.427361111113</v>
      </c>
      <c r="T2889" s="8">
        <f t="shared" si="183"/>
        <v>42015.427361111113</v>
      </c>
    </row>
    <row r="2890" spans="1:20" ht="51"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t="e">
        <f t="shared" si="181"/>
        <v>#DIV/0!</v>
      </c>
      <c r="Q2890" t="s">
        <v>8318</v>
      </c>
      <c r="R2890" t="s">
        <v>8319</v>
      </c>
      <c r="S2890" s="8">
        <f t="shared" si="182"/>
        <v>41922.535185185188</v>
      </c>
      <c r="T2890" s="8">
        <f t="shared" si="183"/>
        <v>41930.207638888889</v>
      </c>
    </row>
    <row r="2891" spans="1:20" ht="51"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7">
        <f t="shared" si="181"/>
        <v>81.571428571428569</v>
      </c>
      <c r="Q2891" t="s">
        <v>8318</v>
      </c>
      <c r="R2891" t="s">
        <v>8319</v>
      </c>
      <c r="S2891" s="8">
        <f t="shared" si="182"/>
        <v>41850.863252314812</v>
      </c>
      <c r="T2891" s="8">
        <f t="shared" si="183"/>
        <v>41880.863252314812</v>
      </c>
    </row>
    <row r="2892" spans="1:20" ht="51"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7">
        <f t="shared" si="181"/>
        <v>7</v>
      </c>
      <c r="Q2892" t="s">
        <v>8318</v>
      </c>
      <c r="R2892" t="s">
        <v>8319</v>
      </c>
      <c r="S2892" s="8">
        <f t="shared" si="182"/>
        <v>41831.742962962962</v>
      </c>
      <c r="T2892" s="8">
        <f t="shared" si="183"/>
        <v>41860.125</v>
      </c>
    </row>
    <row r="2893" spans="1:20" ht="51"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7">
        <f t="shared" si="181"/>
        <v>27.3</v>
      </c>
      <c r="Q2893" t="s">
        <v>8318</v>
      </c>
      <c r="R2893" t="s">
        <v>8319</v>
      </c>
      <c r="S2893" s="8">
        <f t="shared" si="182"/>
        <v>42415.883425925931</v>
      </c>
      <c r="T2893" s="8">
        <f t="shared" si="183"/>
        <v>42475.84175925926</v>
      </c>
    </row>
    <row r="2894" spans="1:20" ht="51"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7">
        <f t="shared" si="181"/>
        <v>29.411764705882351</v>
      </c>
      <c r="Q2894" t="s">
        <v>8318</v>
      </c>
      <c r="R2894" t="s">
        <v>8319</v>
      </c>
      <c r="S2894" s="8">
        <f t="shared" si="182"/>
        <v>41869.714166666665</v>
      </c>
      <c r="T2894" s="8">
        <f t="shared" si="183"/>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7">
        <f t="shared" si="181"/>
        <v>12.5</v>
      </c>
      <c r="Q2895" t="s">
        <v>8318</v>
      </c>
      <c r="R2895" t="s">
        <v>8319</v>
      </c>
      <c r="S2895" s="8">
        <f t="shared" si="182"/>
        <v>41953.773090277777</v>
      </c>
      <c r="T2895" s="8">
        <f t="shared" si="183"/>
        <v>42013.083333333328</v>
      </c>
    </row>
    <row r="2896" spans="1:20" ht="34"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t="e">
        <f t="shared" si="181"/>
        <v>#DIV/0!</v>
      </c>
      <c r="Q2896" t="s">
        <v>8318</v>
      </c>
      <c r="R2896" t="s">
        <v>8319</v>
      </c>
      <c r="S2896" s="8">
        <f t="shared" si="182"/>
        <v>42037.986284722225</v>
      </c>
      <c r="T2896" s="8">
        <f t="shared" si="183"/>
        <v>42097.944618055553</v>
      </c>
    </row>
    <row r="2897" spans="1:20" ht="51"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7">
        <f t="shared" si="181"/>
        <v>5.75</v>
      </c>
      <c r="Q2897" t="s">
        <v>8318</v>
      </c>
      <c r="R2897" t="s">
        <v>8319</v>
      </c>
      <c r="S2897" s="8">
        <f t="shared" si="182"/>
        <v>41811.555462962962</v>
      </c>
      <c r="T2897" s="8">
        <f t="shared" si="183"/>
        <v>41812.875</v>
      </c>
    </row>
    <row r="2898" spans="1:20" ht="51"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7">
        <f t="shared" si="181"/>
        <v>52.083333333333336</v>
      </c>
      <c r="Q2898" t="s">
        <v>8318</v>
      </c>
      <c r="R2898" t="s">
        <v>8319</v>
      </c>
      <c r="S2898" s="8">
        <f t="shared" si="182"/>
        <v>42701.908807870372</v>
      </c>
      <c r="T2898" s="8">
        <f t="shared" si="183"/>
        <v>42716.25</v>
      </c>
    </row>
    <row r="2899" spans="1:20" ht="51"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7">
        <f t="shared" si="181"/>
        <v>183.33333333333334</v>
      </c>
      <c r="Q2899" t="s">
        <v>8318</v>
      </c>
      <c r="R2899" t="s">
        <v>8319</v>
      </c>
      <c r="S2899" s="8">
        <f t="shared" si="182"/>
        <v>42258.646504629629</v>
      </c>
      <c r="T2899" s="8">
        <f t="shared" si="183"/>
        <v>42288.645196759258</v>
      </c>
    </row>
    <row r="2900" spans="1:20" ht="51"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7">
        <f t="shared" si="181"/>
        <v>26.333333333333332</v>
      </c>
      <c r="Q2900" t="s">
        <v>8318</v>
      </c>
      <c r="R2900" t="s">
        <v>8319</v>
      </c>
      <c r="S2900" s="8">
        <f t="shared" si="182"/>
        <v>42278.664965277778</v>
      </c>
      <c r="T2900" s="8">
        <f t="shared" si="183"/>
        <v>42308.664965277778</v>
      </c>
    </row>
    <row r="2901" spans="1:20" ht="51"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t="e">
        <f t="shared" si="181"/>
        <v>#DIV/0!</v>
      </c>
      <c r="Q2901" t="s">
        <v>8318</v>
      </c>
      <c r="R2901" t="s">
        <v>8319</v>
      </c>
      <c r="S2901" s="8">
        <f t="shared" si="182"/>
        <v>42515.078217592592</v>
      </c>
      <c r="T2901" s="8">
        <f t="shared" si="183"/>
        <v>42575.078217592592</v>
      </c>
    </row>
    <row r="2902" spans="1:20" ht="68"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7">
        <f t="shared" si="181"/>
        <v>486.42857142857144</v>
      </c>
      <c r="Q2902" t="s">
        <v>8318</v>
      </c>
      <c r="R2902" t="s">
        <v>8319</v>
      </c>
      <c r="S2902" s="8">
        <f t="shared" si="182"/>
        <v>41830.234166666669</v>
      </c>
      <c r="T2902" s="8">
        <f t="shared" si="183"/>
        <v>41860.234166666669</v>
      </c>
    </row>
    <row r="2903" spans="1:20" ht="51"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7">
        <f t="shared" si="181"/>
        <v>3</v>
      </c>
      <c r="Q2903" t="s">
        <v>8318</v>
      </c>
      <c r="R2903" t="s">
        <v>8319</v>
      </c>
      <c r="S2903" s="8">
        <f t="shared" si="182"/>
        <v>41982.904386574075</v>
      </c>
      <c r="T2903" s="8">
        <f t="shared" si="183"/>
        <v>42042.904386574075</v>
      </c>
    </row>
    <row r="2904" spans="1:20" ht="51"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7">
        <f t="shared" si="181"/>
        <v>25</v>
      </c>
      <c r="Q2904" t="s">
        <v>8318</v>
      </c>
      <c r="R2904" t="s">
        <v>8319</v>
      </c>
      <c r="S2904" s="8">
        <f t="shared" si="182"/>
        <v>42210.439768518518</v>
      </c>
      <c r="T2904" s="8">
        <f t="shared" si="183"/>
        <v>42240.439768518518</v>
      </c>
    </row>
    <row r="2905" spans="1:20" ht="51"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7">
        <f t="shared" si="181"/>
        <v>9.75</v>
      </c>
      <c r="Q2905" t="s">
        <v>8318</v>
      </c>
      <c r="R2905" t="s">
        <v>8319</v>
      </c>
      <c r="S2905" s="8">
        <f t="shared" si="182"/>
        <v>42196.166874999995</v>
      </c>
      <c r="T2905" s="8">
        <f t="shared" si="183"/>
        <v>42256.166874999995</v>
      </c>
    </row>
    <row r="2906" spans="1:20" ht="51"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7">
        <f t="shared" si="181"/>
        <v>18.75</v>
      </c>
      <c r="Q2906" t="s">
        <v>8318</v>
      </c>
      <c r="R2906" t="s">
        <v>8319</v>
      </c>
      <c r="S2906" s="8">
        <f t="shared" si="182"/>
        <v>41940.967951388891</v>
      </c>
      <c r="T2906" s="8">
        <f t="shared" si="183"/>
        <v>41952.5</v>
      </c>
    </row>
    <row r="2907" spans="1:20" ht="51"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7">
        <f t="shared" si="181"/>
        <v>36.588235294117645</v>
      </c>
      <c r="Q2907" t="s">
        <v>8318</v>
      </c>
      <c r="R2907" t="s">
        <v>8319</v>
      </c>
      <c r="S2907" s="8">
        <f t="shared" si="182"/>
        <v>42606.056863425925</v>
      </c>
      <c r="T2907" s="8">
        <f t="shared" si="183"/>
        <v>42620.056863425925</v>
      </c>
    </row>
    <row r="2908" spans="1:20" ht="68"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7">
        <f t="shared" si="181"/>
        <v>80.714285714285708</v>
      </c>
      <c r="Q2908" t="s">
        <v>8318</v>
      </c>
      <c r="R2908" t="s">
        <v>8319</v>
      </c>
      <c r="S2908" s="8">
        <f t="shared" si="182"/>
        <v>42199.648912037039</v>
      </c>
      <c r="T2908" s="8">
        <f t="shared" si="183"/>
        <v>42217.041666666672</v>
      </c>
    </row>
    <row r="2909" spans="1:20" ht="51"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7">
        <f t="shared" si="181"/>
        <v>1</v>
      </c>
      <c r="Q2909" t="s">
        <v>8318</v>
      </c>
      <c r="R2909" t="s">
        <v>8319</v>
      </c>
      <c r="S2909" s="8">
        <f t="shared" si="182"/>
        <v>42444.877743055549</v>
      </c>
      <c r="T2909" s="8">
        <f t="shared" si="183"/>
        <v>42504.877743055549</v>
      </c>
    </row>
    <row r="2910" spans="1:20" ht="68"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7">
        <f t="shared" si="181"/>
        <v>52.8</v>
      </c>
      <c r="Q2910" t="s">
        <v>8318</v>
      </c>
      <c r="R2910" t="s">
        <v>8319</v>
      </c>
      <c r="S2910" s="8">
        <f t="shared" si="182"/>
        <v>42499.731701388882</v>
      </c>
      <c r="T2910" s="8">
        <f t="shared" si="183"/>
        <v>42529.731701388882</v>
      </c>
    </row>
    <row r="2911" spans="1:20" ht="68"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7">
        <f t="shared" si="181"/>
        <v>20</v>
      </c>
      <c r="Q2911" t="s">
        <v>8318</v>
      </c>
      <c r="R2911" t="s">
        <v>8319</v>
      </c>
      <c r="S2911" s="8">
        <f t="shared" si="182"/>
        <v>41929.266215277778</v>
      </c>
      <c r="T2911" s="8">
        <f t="shared" si="183"/>
        <v>41968.823611111111</v>
      </c>
    </row>
    <row r="2912" spans="1:20" ht="51"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7">
        <f t="shared" si="181"/>
        <v>1</v>
      </c>
      <c r="Q2912" t="s">
        <v>8318</v>
      </c>
      <c r="R2912" t="s">
        <v>8319</v>
      </c>
      <c r="S2912" s="8">
        <f t="shared" si="182"/>
        <v>42107.841284722221</v>
      </c>
      <c r="T2912" s="8">
        <f t="shared" si="183"/>
        <v>42167.841284722221</v>
      </c>
    </row>
    <row r="2913" spans="1:20" ht="68"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7">
        <f t="shared" si="181"/>
        <v>46.928571428571431</v>
      </c>
      <c r="Q2913" t="s">
        <v>8318</v>
      </c>
      <c r="R2913" t="s">
        <v>8319</v>
      </c>
      <c r="S2913" s="8">
        <f t="shared" si="182"/>
        <v>42142.768819444449</v>
      </c>
      <c r="T2913" s="8">
        <f t="shared" si="183"/>
        <v>42182.768819444449</v>
      </c>
    </row>
    <row r="2914" spans="1:20" ht="51"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7">
        <f t="shared" si="181"/>
        <v>78.07692307692308</v>
      </c>
      <c r="Q2914" t="s">
        <v>8318</v>
      </c>
      <c r="R2914" t="s">
        <v>8319</v>
      </c>
      <c r="S2914" s="8">
        <f t="shared" si="182"/>
        <v>42354.131643518514</v>
      </c>
      <c r="T2914" s="8">
        <f t="shared" si="183"/>
        <v>42384.131643518514</v>
      </c>
    </row>
    <row r="2915" spans="1:20" ht="51"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7">
        <f t="shared" si="181"/>
        <v>1</v>
      </c>
      <c r="Q2915" t="s">
        <v>8318</v>
      </c>
      <c r="R2915" t="s">
        <v>8319</v>
      </c>
      <c r="S2915" s="8">
        <f t="shared" si="182"/>
        <v>41828.922905092593</v>
      </c>
      <c r="T2915" s="8">
        <f t="shared" si="183"/>
        <v>41888.922905092593</v>
      </c>
    </row>
    <row r="2916" spans="1:20" ht="34"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7">
        <f t="shared" si="181"/>
        <v>1</v>
      </c>
      <c r="Q2916" t="s">
        <v>8318</v>
      </c>
      <c r="R2916" t="s">
        <v>8319</v>
      </c>
      <c r="S2916" s="8">
        <f t="shared" si="182"/>
        <v>42017.907337962963</v>
      </c>
      <c r="T2916" s="8">
        <f t="shared" si="183"/>
        <v>42077.865671296298</v>
      </c>
    </row>
    <row r="2917" spans="1:20" ht="51"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7">
        <f t="shared" si="181"/>
        <v>203.66666666666666</v>
      </c>
      <c r="Q2917" t="s">
        <v>8318</v>
      </c>
      <c r="R2917" t="s">
        <v>8319</v>
      </c>
      <c r="S2917" s="8">
        <f t="shared" si="182"/>
        <v>42415.398032407407</v>
      </c>
      <c r="T2917" s="8">
        <f t="shared" si="183"/>
        <v>42445.356365740736</v>
      </c>
    </row>
    <row r="2918" spans="1:20" ht="51"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7">
        <f t="shared" si="181"/>
        <v>20.714285714285715</v>
      </c>
      <c r="Q2918" t="s">
        <v>8318</v>
      </c>
      <c r="R2918" t="s">
        <v>8319</v>
      </c>
      <c r="S2918" s="8">
        <f t="shared" si="182"/>
        <v>41755.476724537039</v>
      </c>
      <c r="T2918" s="8">
        <f t="shared" si="183"/>
        <v>41778.476724537039</v>
      </c>
    </row>
    <row r="2919" spans="1:20" ht="51"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7">
        <f t="shared" si="181"/>
        <v>48.555555555555557</v>
      </c>
      <c r="Q2919" t="s">
        <v>8318</v>
      </c>
      <c r="R2919" t="s">
        <v>8319</v>
      </c>
      <c r="S2919" s="8">
        <f t="shared" si="182"/>
        <v>42245.234340277777</v>
      </c>
      <c r="T2919" s="8">
        <f t="shared" si="183"/>
        <v>42263.234340277777</v>
      </c>
    </row>
    <row r="2920" spans="1:20" ht="51"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7">
        <f t="shared" si="181"/>
        <v>68.099999999999994</v>
      </c>
      <c r="Q2920" t="s">
        <v>8318</v>
      </c>
      <c r="R2920" t="s">
        <v>8319</v>
      </c>
      <c r="S2920" s="8">
        <f t="shared" si="182"/>
        <v>42278.629710648151</v>
      </c>
      <c r="T2920" s="8">
        <f t="shared" si="183"/>
        <v>42306.629710648151</v>
      </c>
    </row>
    <row r="2921" spans="1:20" ht="51"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7">
        <f t="shared" si="181"/>
        <v>8.5</v>
      </c>
      <c r="Q2921" t="s">
        <v>8318</v>
      </c>
      <c r="R2921" t="s">
        <v>8319</v>
      </c>
      <c r="S2921" s="8">
        <f t="shared" si="182"/>
        <v>41826.61954861111</v>
      </c>
      <c r="T2921" s="8">
        <f t="shared" si="183"/>
        <v>41856.61954861111</v>
      </c>
    </row>
    <row r="2922" spans="1:20" ht="68"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7">
        <f t="shared" si="181"/>
        <v>51.615384615384613</v>
      </c>
      <c r="Q2922" t="s">
        <v>8318</v>
      </c>
      <c r="R2922" t="s">
        <v>8319</v>
      </c>
      <c r="S2922" s="8">
        <f t="shared" si="182"/>
        <v>42058.792476851857</v>
      </c>
      <c r="T2922" s="8">
        <f t="shared" si="183"/>
        <v>42088.750810185185</v>
      </c>
    </row>
    <row r="2923" spans="1:20" ht="51"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8318</v>
      </c>
      <c r="R2923" t="s">
        <v>8360</v>
      </c>
      <c r="S2923" s="8">
        <f t="shared" si="182"/>
        <v>41877.886620370373</v>
      </c>
      <c r="T2923" s="8">
        <f t="shared" si="183"/>
        <v>41907.886620370373</v>
      </c>
    </row>
    <row r="2924" spans="1:20" ht="68"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7">
        <f t="shared" si="181"/>
        <v>83.333333333333329</v>
      </c>
      <c r="Q2924" t="s">
        <v>8318</v>
      </c>
      <c r="R2924" t="s">
        <v>8360</v>
      </c>
      <c r="S2924" s="8">
        <f t="shared" si="182"/>
        <v>42097.874155092592</v>
      </c>
      <c r="T2924" s="8">
        <f t="shared" si="183"/>
        <v>42142.874155092592</v>
      </c>
    </row>
    <row r="2925" spans="1:20" ht="51"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7">
        <f t="shared" si="181"/>
        <v>30</v>
      </c>
      <c r="Q2925" t="s">
        <v>8318</v>
      </c>
      <c r="R2925" t="s">
        <v>8360</v>
      </c>
      <c r="S2925" s="8">
        <f t="shared" si="182"/>
        <v>42013.15253472222</v>
      </c>
      <c r="T2925" s="8">
        <f t="shared" si="183"/>
        <v>42028.125</v>
      </c>
    </row>
    <row r="2926" spans="1:20" ht="51"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8318</v>
      </c>
      <c r="R2926" t="s">
        <v>8360</v>
      </c>
      <c r="S2926" s="8">
        <f t="shared" si="182"/>
        <v>42103.556828703702</v>
      </c>
      <c r="T2926" s="8">
        <f t="shared" si="183"/>
        <v>42133.165972222225</v>
      </c>
    </row>
    <row r="2927" spans="1:20" ht="51"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8318</v>
      </c>
      <c r="R2927" t="s">
        <v>8360</v>
      </c>
      <c r="S2927" s="8">
        <f t="shared" si="182"/>
        <v>41863.584120370368</v>
      </c>
      <c r="T2927" s="8">
        <f t="shared" si="183"/>
        <v>41893.584120370368</v>
      </c>
    </row>
    <row r="2928" spans="1:20" ht="51"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8318</v>
      </c>
      <c r="R2928" t="s">
        <v>8360</v>
      </c>
      <c r="S2928" s="8">
        <f t="shared" si="182"/>
        <v>42044.765960648147</v>
      </c>
      <c r="T2928" s="8">
        <f t="shared" si="183"/>
        <v>42058.765960648147</v>
      </c>
    </row>
    <row r="2929" spans="1:20" ht="51"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7">
        <f t="shared" si="181"/>
        <v>112.14285714285714</v>
      </c>
      <c r="Q2929" t="s">
        <v>8318</v>
      </c>
      <c r="R2929" t="s">
        <v>8360</v>
      </c>
      <c r="S2929" s="8">
        <f t="shared" si="182"/>
        <v>41806.669317129628</v>
      </c>
      <c r="T2929" s="8">
        <f t="shared" si="183"/>
        <v>41835.208333333336</v>
      </c>
    </row>
    <row r="2930" spans="1:20" ht="34"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7">
        <f t="shared" si="181"/>
        <v>41.666666666666664</v>
      </c>
      <c r="Q2930" t="s">
        <v>8318</v>
      </c>
      <c r="R2930" t="s">
        <v>8360</v>
      </c>
      <c r="S2930" s="8">
        <f t="shared" si="182"/>
        <v>42403.998217592598</v>
      </c>
      <c r="T2930" s="8">
        <f t="shared" si="183"/>
        <v>42433.998217592598</v>
      </c>
    </row>
    <row r="2931" spans="1:20" ht="51"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7">
        <f t="shared" si="181"/>
        <v>255.17343750000001</v>
      </c>
      <c r="Q2931" t="s">
        <v>8318</v>
      </c>
      <c r="R2931" t="s">
        <v>8360</v>
      </c>
      <c r="S2931" s="8">
        <f t="shared" si="182"/>
        <v>41754.564328703702</v>
      </c>
      <c r="T2931" s="8">
        <f t="shared" si="183"/>
        <v>41784.564328703702</v>
      </c>
    </row>
    <row r="2932" spans="1:20" ht="51"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7">
        <f t="shared" si="181"/>
        <v>162.7741935483871</v>
      </c>
      <c r="Q2932" t="s">
        <v>8318</v>
      </c>
      <c r="R2932" t="s">
        <v>8360</v>
      </c>
      <c r="S2932" s="8">
        <f t="shared" si="182"/>
        <v>42101.584074074075</v>
      </c>
      <c r="T2932" s="8">
        <f t="shared" si="183"/>
        <v>42131.584074074075</v>
      </c>
    </row>
    <row r="2933" spans="1:20" ht="68"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8318</v>
      </c>
      <c r="R2933" t="s">
        <v>8360</v>
      </c>
      <c r="S2933" s="8">
        <f t="shared" si="182"/>
        <v>41872.291238425925</v>
      </c>
      <c r="T2933" s="8">
        <f t="shared" si="183"/>
        <v>41897.255555555559</v>
      </c>
    </row>
    <row r="2934" spans="1:20" ht="51"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7">
        <f t="shared" si="181"/>
        <v>85.736842105263165</v>
      </c>
      <c r="Q2934" t="s">
        <v>8318</v>
      </c>
      <c r="R2934" t="s">
        <v>8360</v>
      </c>
      <c r="S2934" s="8">
        <f t="shared" si="182"/>
        <v>42025.164780092593</v>
      </c>
      <c r="T2934" s="8">
        <f t="shared" si="183"/>
        <v>42056.458333333328</v>
      </c>
    </row>
    <row r="2935" spans="1:20" ht="68"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7">
        <f t="shared" si="181"/>
        <v>47.574074074074076</v>
      </c>
      <c r="Q2935" t="s">
        <v>8318</v>
      </c>
      <c r="R2935" t="s">
        <v>8360</v>
      </c>
      <c r="S2935" s="8">
        <f t="shared" si="182"/>
        <v>42495.956631944442</v>
      </c>
      <c r="T2935" s="8">
        <f t="shared" si="183"/>
        <v>42525.956631944442</v>
      </c>
    </row>
    <row r="2936" spans="1:20" ht="51"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8318</v>
      </c>
      <c r="R2936" t="s">
        <v>8360</v>
      </c>
      <c r="S2936" s="8">
        <f t="shared" si="182"/>
        <v>41775.636157407411</v>
      </c>
      <c r="T2936" s="8">
        <f t="shared" si="183"/>
        <v>41805.636157407411</v>
      </c>
    </row>
    <row r="2937" spans="1:20" ht="51"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8318</v>
      </c>
      <c r="R2937" t="s">
        <v>8360</v>
      </c>
      <c r="S2937" s="8">
        <f t="shared" si="182"/>
        <v>42553.583425925928</v>
      </c>
      <c r="T2937" s="8">
        <f t="shared" si="183"/>
        <v>42611.708333333328</v>
      </c>
    </row>
    <row r="2938" spans="1:20" ht="51"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8318</v>
      </c>
      <c r="R2938" t="s">
        <v>8360</v>
      </c>
      <c r="S2938" s="8">
        <f t="shared" si="182"/>
        <v>41912.650729166664</v>
      </c>
      <c r="T2938" s="8">
        <f t="shared" si="183"/>
        <v>41925.207638888889</v>
      </c>
    </row>
    <row r="2939" spans="1:20" ht="34"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7">
        <f t="shared" si="181"/>
        <v>36.363636363636367</v>
      </c>
      <c r="Q2939" t="s">
        <v>8318</v>
      </c>
      <c r="R2939" t="s">
        <v>8360</v>
      </c>
      <c r="S2939" s="8">
        <f t="shared" si="182"/>
        <v>41803.457326388889</v>
      </c>
      <c r="T2939" s="8">
        <f t="shared" si="183"/>
        <v>41833.457326388889</v>
      </c>
    </row>
    <row r="2940" spans="1:20" ht="51"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7">
        <f t="shared" si="181"/>
        <v>126.71875</v>
      </c>
      <c r="Q2940" t="s">
        <v>8318</v>
      </c>
      <c r="R2940" t="s">
        <v>8360</v>
      </c>
      <c r="S2940" s="8">
        <f t="shared" si="182"/>
        <v>42004.703865740739</v>
      </c>
      <c r="T2940" s="8">
        <f t="shared" si="183"/>
        <v>42034.703865740739</v>
      </c>
    </row>
    <row r="2941" spans="1:20" ht="51"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7">
        <f t="shared" si="181"/>
        <v>329.2</v>
      </c>
      <c r="Q2941" t="s">
        <v>8318</v>
      </c>
      <c r="R2941" t="s">
        <v>8360</v>
      </c>
      <c r="S2941" s="8">
        <f t="shared" si="182"/>
        <v>41845.809166666666</v>
      </c>
      <c r="T2941" s="8">
        <f t="shared" si="183"/>
        <v>41879.041666666664</v>
      </c>
    </row>
    <row r="2942" spans="1:20" ht="51"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7">
        <f t="shared" si="181"/>
        <v>81.242424242424249</v>
      </c>
      <c r="Q2942" t="s">
        <v>8318</v>
      </c>
      <c r="R2942" t="s">
        <v>8360</v>
      </c>
      <c r="S2942" s="8">
        <f t="shared" si="182"/>
        <v>41982.773356481484</v>
      </c>
      <c r="T2942" s="8">
        <f t="shared" si="183"/>
        <v>42022.773356481484</v>
      </c>
    </row>
    <row r="2943" spans="1:20" ht="51"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7">
        <f t="shared" si="181"/>
        <v>1</v>
      </c>
      <c r="Q2943" t="s">
        <v>8318</v>
      </c>
      <c r="R2943" t="s">
        <v>8358</v>
      </c>
      <c r="S2943" s="8">
        <f t="shared" si="182"/>
        <v>42034.960127314815</v>
      </c>
      <c r="T2943" s="8">
        <f t="shared" si="183"/>
        <v>42064.960127314815</v>
      </c>
    </row>
    <row r="2944" spans="1:20" ht="51"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7">
        <f t="shared" si="181"/>
        <v>202.22772277227722</v>
      </c>
      <c r="Q2944" t="s">
        <v>8318</v>
      </c>
      <c r="R2944" t="s">
        <v>8358</v>
      </c>
      <c r="S2944" s="8">
        <f t="shared" si="182"/>
        <v>42334.803923611107</v>
      </c>
      <c r="T2944" s="8">
        <f t="shared" si="183"/>
        <v>42354.845833333333</v>
      </c>
    </row>
    <row r="2945" spans="1:20" ht="51"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t="e">
        <f t="shared" si="181"/>
        <v>#DIV/0!</v>
      </c>
      <c r="Q2945" t="s">
        <v>8318</v>
      </c>
      <c r="R2945" t="s">
        <v>8358</v>
      </c>
      <c r="S2945" s="8">
        <f t="shared" si="182"/>
        <v>42077.129398148143</v>
      </c>
      <c r="T2945" s="8">
        <f t="shared" si="183"/>
        <v>42107.129398148143</v>
      </c>
    </row>
    <row r="2946" spans="1:20" ht="51"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7">
        <f t="shared" si="181"/>
        <v>100</v>
      </c>
      <c r="Q2946" t="s">
        <v>8318</v>
      </c>
      <c r="R2946" t="s">
        <v>8358</v>
      </c>
      <c r="S2946" s="8">
        <f t="shared" si="182"/>
        <v>42132.9143287037</v>
      </c>
      <c r="T2946" s="8">
        <f t="shared" si="183"/>
        <v>42162.9143287037</v>
      </c>
    </row>
    <row r="2947" spans="1:20" ht="68"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7" t="e">
        <f t="shared" ref="P2947:P3010" si="185">E2947/L2947</f>
        <v>#DIV/0!</v>
      </c>
      <c r="Q2947" t="s">
        <v>8318</v>
      </c>
      <c r="R2947" t="s">
        <v>8358</v>
      </c>
      <c r="S2947" s="8">
        <f t="shared" ref="S2947:S3010" si="186">(((J2947/60)/60)/24)+DATE(1970,1,1)</f>
        <v>42118.139583333337</v>
      </c>
      <c r="T2947" s="8">
        <f t="shared" ref="T2947:T3010" si="187">(((I2947/60)/60)/24)+DATE(1970,1,1)</f>
        <v>42148.139583333337</v>
      </c>
    </row>
    <row r="2948" spans="1:20" ht="51"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7">
        <f t="shared" si="185"/>
        <v>1</v>
      </c>
      <c r="Q2948" t="s">
        <v>8318</v>
      </c>
      <c r="R2948" t="s">
        <v>8358</v>
      </c>
      <c r="S2948" s="8">
        <f t="shared" si="186"/>
        <v>42567.531157407408</v>
      </c>
      <c r="T2948" s="8">
        <f t="shared" si="187"/>
        <v>42597.531157407408</v>
      </c>
    </row>
    <row r="2949" spans="1:20" ht="68"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7">
        <f t="shared" si="185"/>
        <v>82.461538461538467</v>
      </c>
      <c r="Q2949" t="s">
        <v>8318</v>
      </c>
      <c r="R2949" t="s">
        <v>8358</v>
      </c>
      <c r="S2949" s="8">
        <f t="shared" si="186"/>
        <v>42649.562118055561</v>
      </c>
      <c r="T2949" s="8">
        <f t="shared" si="187"/>
        <v>42698.715972222228</v>
      </c>
    </row>
    <row r="2950" spans="1:20" ht="68"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7">
        <f t="shared" si="185"/>
        <v>2.6666666666666665</v>
      </c>
      <c r="Q2950" t="s">
        <v>8318</v>
      </c>
      <c r="R2950" t="s">
        <v>8358</v>
      </c>
      <c r="S2950" s="8">
        <f t="shared" si="186"/>
        <v>42097.649224537032</v>
      </c>
      <c r="T2950" s="8">
        <f t="shared" si="187"/>
        <v>42157.649224537032</v>
      </c>
    </row>
    <row r="2951" spans="1:20" ht="51"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7">
        <f t="shared" si="185"/>
        <v>12.5</v>
      </c>
      <c r="Q2951" t="s">
        <v>8318</v>
      </c>
      <c r="R2951" t="s">
        <v>8358</v>
      </c>
      <c r="S2951" s="8">
        <f t="shared" si="186"/>
        <v>42297.823113425926</v>
      </c>
      <c r="T2951" s="8">
        <f t="shared" si="187"/>
        <v>42327.864780092597</v>
      </c>
    </row>
    <row r="2952" spans="1:20" ht="51"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t="e">
        <f t="shared" si="185"/>
        <v>#DIV/0!</v>
      </c>
      <c r="Q2952" t="s">
        <v>8318</v>
      </c>
      <c r="R2952" t="s">
        <v>8358</v>
      </c>
      <c r="S2952" s="8">
        <f t="shared" si="186"/>
        <v>42362.36518518519</v>
      </c>
      <c r="T2952" s="8">
        <f t="shared" si="187"/>
        <v>42392.36518518519</v>
      </c>
    </row>
    <row r="2953" spans="1:20" ht="68"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7">
        <f t="shared" si="185"/>
        <v>18.896551724137932</v>
      </c>
      <c r="Q2953" t="s">
        <v>8318</v>
      </c>
      <c r="R2953" t="s">
        <v>8358</v>
      </c>
      <c r="S2953" s="8">
        <f t="shared" si="186"/>
        <v>41872.802928240737</v>
      </c>
      <c r="T2953" s="8">
        <f t="shared" si="187"/>
        <v>41917.802928240737</v>
      </c>
    </row>
    <row r="2954" spans="1:20" ht="51"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7">
        <f t="shared" si="185"/>
        <v>200.625</v>
      </c>
      <c r="Q2954" t="s">
        <v>8318</v>
      </c>
      <c r="R2954" t="s">
        <v>8358</v>
      </c>
      <c r="S2954" s="8">
        <f t="shared" si="186"/>
        <v>42628.690266203703</v>
      </c>
      <c r="T2954" s="8">
        <f t="shared" si="187"/>
        <v>42660.166666666672</v>
      </c>
    </row>
    <row r="2955" spans="1:20" ht="51"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7">
        <f t="shared" si="185"/>
        <v>201.66666666666666</v>
      </c>
      <c r="Q2955" t="s">
        <v>8318</v>
      </c>
      <c r="R2955" t="s">
        <v>8358</v>
      </c>
      <c r="S2955" s="8">
        <f t="shared" si="186"/>
        <v>42255.791909722218</v>
      </c>
      <c r="T2955" s="8">
        <f t="shared" si="187"/>
        <v>42285.791909722218</v>
      </c>
    </row>
    <row r="2956" spans="1:20" ht="51"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t="e">
        <f t="shared" si="185"/>
        <v>#DIV/0!</v>
      </c>
      <c r="Q2956" t="s">
        <v>8318</v>
      </c>
      <c r="R2956" t="s">
        <v>8358</v>
      </c>
      <c r="S2956" s="8">
        <f t="shared" si="186"/>
        <v>42790.583368055552</v>
      </c>
      <c r="T2956" s="8">
        <f t="shared" si="187"/>
        <v>42810.541701388895</v>
      </c>
    </row>
    <row r="2957" spans="1:20" ht="34"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7">
        <f t="shared" si="185"/>
        <v>65</v>
      </c>
      <c r="Q2957" t="s">
        <v>8318</v>
      </c>
      <c r="R2957" t="s">
        <v>8358</v>
      </c>
      <c r="S2957" s="8">
        <f t="shared" si="186"/>
        <v>42141.741307870368</v>
      </c>
      <c r="T2957" s="8">
        <f t="shared" si="187"/>
        <v>42171.741307870368</v>
      </c>
    </row>
    <row r="2958" spans="1:20" ht="51"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7">
        <f t="shared" si="185"/>
        <v>66.099999999999994</v>
      </c>
      <c r="Q2958" t="s">
        <v>8318</v>
      </c>
      <c r="R2958" t="s">
        <v>8358</v>
      </c>
      <c r="S2958" s="8">
        <f t="shared" si="186"/>
        <v>42464.958912037036</v>
      </c>
      <c r="T2958" s="8">
        <f t="shared" si="187"/>
        <v>42494.958912037036</v>
      </c>
    </row>
    <row r="2959" spans="1:20" ht="51"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7">
        <f t="shared" si="185"/>
        <v>93.333333333333329</v>
      </c>
      <c r="Q2959" t="s">
        <v>8318</v>
      </c>
      <c r="R2959" t="s">
        <v>8358</v>
      </c>
      <c r="S2959" s="8">
        <f t="shared" si="186"/>
        <v>42031.011249999996</v>
      </c>
      <c r="T2959" s="8">
        <f t="shared" si="187"/>
        <v>42090.969583333332</v>
      </c>
    </row>
    <row r="2960" spans="1:20" ht="51"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t="e">
        <f t="shared" si="185"/>
        <v>#DIV/0!</v>
      </c>
      <c r="Q2960" t="s">
        <v>8318</v>
      </c>
      <c r="R2960" t="s">
        <v>8358</v>
      </c>
      <c r="S2960" s="8">
        <f t="shared" si="186"/>
        <v>42438.779131944444</v>
      </c>
      <c r="T2960" s="8">
        <f t="shared" si="187"/>
        <v>42498.73746527778</v>
      </c>
    </row>
    <row r="2961" spans="1:20" ht="51"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t="e">
        <f t="shared" si="185"/>
        <v>#DIV/0!</v>
      </c>
      <c r="Q2961" t="s">
        <v>8318</v>
      </c>
      <c r="R2961" t="s">
        <v>8358</v>
      </c>
      <c r="S2961" s="8">
        <f t="shared" si="186"/>
        <v>42498.008391203708</v>
      </c>
      <c r="T2961" s="8">
        <f t="shared" si="187"/>
        <v>42528.008391203708</v>
      </c>
    </row>
    <row r="2962" spans="1:20" ht="51"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t="e">
        <f t="shared" si="185"/>
        <v>#DIV/0!</v>
      </c>
      <c r="Q2962" t="s">
        <v>8318</v>
      </c>
      <c r="R2962" t="s">
        <v>8358</v>
      </c>
      <c r="S2962" s="8">
        <f t="shared" si="186"/>
        <v>41863.757210648146</v>
      </c>
      <c r="T2962" s="8">
        <f t="shared" si="187"/>
        <v>41893.757210648146</v>
      </c>
    </row>
    <row r="2963" spans="1:20" ht="68"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7">
        <f t="shared" si="185"/>
        <v>50.75</v>
      </c>
      <c r="Q2963" t="s">
        <v>8318</v>
      </c>
      <c r="R2963" t="s">
        <v>8319</v>
      </c>
      <c r="S2963" s="8">
        <f t="shared" si="186"/>
        <v>42061.212488425925</v>
      </c>
      <c r="T2963" s="8">
        <f t="shared" si="187"/>
        <v>42089.166666666672</v>
      </c>
    </row>
    <row r="2964" spans="1:20" ht="51"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8318</v>
      </c>
      <c r="R2964" t="s">
        <v>8319</v>
      </c>
      <c r="S2964" s="8">
        <f t="shared" si="186"/>
        <v>42036.24428240741</v>
      </c>
      <c r="T2964" s="8">
        <f t="shared" si="187"/>
        <v>42064.290972222225</v>
      </c>
    </row>
    <row r="2965" spans="1:20" ht="68"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8318</v>
      </c>
      <c r="R2965" t="s">
        <v>8319</v>
      </c>
      <c r="S2965" s="8">
        <f t="shared" si="186"/>
        <v>42157.470185185186</v>
      </c>
      <c r="T2965" s="8">
        <f t="shared" si="187"/>
        <v>42187.470185185186</v>
      </c>
    </row>
    <row r="2966" spans="1:20" ht="51"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8318</v>
      </c>
      <c r="R2966" t="s">
        <v>8319</v>
      </c>
      <c r="S2966" s="8">
        <f t="shared" si="186"/>
        <v>41827.909942129627</v>
      </c>
      <c r="T2966" s="8">
        <f t="shared" si="187"/>
        <v>41857.897222222222</v>
      </c>
    </row>
    <row r="2967" spans="1:20" ht="68"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8318</v>
      </c>
      <c r="R2967" t="s">
        <v>8319</v>
      </c>
      <c r="S2967" s="8">
        <f t="shared" si="186"/>
        <v>42162.729548611111</v>
      </c>
      <c r="T2967" s="8">
        <f t="shared" si="187"/>
        <v>42192.729548611111</v>
      </c>
    </row>
    <row r="2968" spans="1:20" ht="51"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8318</v>
      </c>
      <c r="R2968" t="s">
        <v>8319</v>
      </c>
      <c r="S2968" s="8">
        <f t="shared" si="186"/>
        <v>42233.738564814819</v>
      </c>
      <c r="T2968" s="8">
        <f t="shared" si="187"/>
        <v>42263.738564814819</v>
      </c>
    </row>
    <row r="2969" spans="1:20" ht="51"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8318</v>
      </c>
      <c r="R2969" t="s">
        <v>8319</v>
      </c>
      <c r="S2969" s="8">
        <f t="shared" si="186"/>
        <v>42042.197824074072</v>
      </c>
      <c r="T2969" s="8">
        <f t="shared" si="187"/>
        <v>42072.156157407408</v>
      </c>
    </row>
    <row r="2970" spans="1:20" ht="34"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8318</v>
      </c>
      <c r="R2970" t="s">
        <v>8319</v>
      </c>
      <c r="S2970" s="8">
        <f t="shared" si="186"/>
        <v>42585.523842592593</v>
      </c>
      <c r="T2970" s="8">
        <f t="shared" si="187"/>
        <v>42599.165972222225</v>
      </c>
    </row>
    <row r="2971" spans="1:20" ht="51"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8318</v>
      </c>
      <c r="R2971" t="s">
        <v>8319</v>
      </c>
      <c r="S2971" s="8">
        <f t="shared" si="186"/>
        <v>42097.786493055552</v>
      </c>
      <c r="T2971" s="8">
        <f t="shared" si="187"/>
        <v>42127.952083333337</v>
      </c>
    </row>
    <row r="2972" spans="1:20" ht="51"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8318</v>
      </c>
      <c r="R2972" t="s">
        <v>8319</v>
      </c>
      <c r="S2972" s="8">
        <f t="shared" si="186"/>
        <v>41808.669571759259</v>
      </c>
      <c r="T2972" s="8">
        <f t="shared" si="187"/>
        <v>41838.669571759259</v>
      </c>
    </row>
    <row r="2973" spans="1:20" ht="51"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8318</v>
      </c>
      <c r="R2973" t="s">
        <v>8319</v>
      </c>
      <c r="S2973" s="8">
        <f t="shared" si="186"/>
        <v>41852.658310185187</v>
      </c>
      <c r="T2973" s="8">
        <f t="shared" si="187"/>
        <v>41882.658310185187</v>
      </c>
    </row>
    <row r="2974" spans="1:20" ht="34"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8318</v>
      </c>
      <c r="R2974" t="s">
        <v>8319</v>
      </c>
      <c r="S2974" s="8">
        <f t="shared" si="186"/>
        <v>42694.110185185185</v>
      </c>
      <c r="T2974" s="8">
        <f t="shared" si="187"/>
        <v>42709.041666666672</v>
      </c>
    </row>
    <row r="2975" spans="1:20" ht="51"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8318</v>
      </c>
      <c r="R2975" t="s">
        <v>8319</v>
      </c>
      <c r="S2975" s="8">
        <f t="shared" si="186"/>
        <v>42341.818379629629</v>
      </c>
      <c r="T2975" s="8">
        <f t="shared" si="187"/>
        <v>42370.166666666672</v>
      </c>
    </row>
    <row r="2976" spans="1:20" ht="68"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8318</v>
      </c>
      <c r="R2976" t="s">
        <v>8319</v>
      </c>
      <c r="S2976" s="8">
        <f t="shared" si="186"/>
        <v>41880.061006944445</v>
      </c>
      <c r="T2976" s="8">
        <f t="shared" si="187"/>
        <v>41908.065972222219</v>
      </c>
    </row>
    <row r="2977" spans="1:20" ht="51"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8318</v>
      </c>
      <c r="R2977" t="s">
        <v>8319</v>
      </c>
      <c r="S2977" s="8">
        <f t="shared" si="186"/>
        <v>41941.683865740742</v>
      </c>
      <c r="T2977" s="8">
        <f t="shared" si="187"/>
        <v>41970.125</v>
      </c>
    </row>
    <row r="2978" spans="1:20" ht="51"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8318</v>
      </c>
      <c r="R2978" t="s">
        <v>8319</v>
      </c>
      <c r="S2978" s="8">
        <f t="shared" si="186"/>
        <v>42425.730671296296</v>
      </c>
      <c r="T2978" s="8">
        <f t="shared" si="187"/>
        <v>42442.5</v>
      </c>
    </row>
    <row r="2979" spans="1:20" ht="68"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8318</v>
      </c>
      <c r="R2979" t="s">
        <v>8319</v>
      </c>
      <c r="S2979" s="8">
        <f t="shared" si="186"/>
        <v>42026.88118055556</v>
      </c>
      <c r="T2979" s="8">
        <f t="shared" si="187"/>
        <v>42086.093055555553</v>
      </c>
    </row>
    <row r="2980" spans="1:20" ht="68"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7">
        <f t="shared" si="185"/>
        <v>60.6875</v>
      </c>
      <c r="Q2980" t="s">
        <v>8318</v>
      </c>
      <c r="R2980" t="s">
        <v>8319</v>
      </c>
      <c r="S2980" s="8">
        <f t="shared" si="186"/>
        <v>41922.640590277777</v>
      </c>
      <c r="T2980" s="8">
        <f t="shared" si="187"/>
        <v>41932.249305555553</v>
      </c>
    </row>
    <row r="2981" spans="1:20" ht="51"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8318</v>
      </c>
      <c r="R2981" t="s">
        <v>8319</v>
      </c>
      <c r="S2981" s="8">
        <f t="shared" si="186"/>
        <v>41993.824340277773</v>
      </c>
      <c r="T2981" s="8">
        <f t="shared" si="187"/>
        <v>42010.25</v>
      </c>
    </row>
    <row r="2982" spans="1:20" ht="51"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8318</v>
      </c>
      <c r="R2982" t="s">
        <v>8319</v>
      </c>
      <c r="S2982" s="8">
        <f t="shared" si="186"/>
        <v>42219.915856481486</v>
      </c>
      <c r="T2982" s="8">
        <f t="shared" si="187"/>
        <v>42240.083333333328</v>
      </c>
    </row>
    <row r="2983" spans="1:20" ht="68"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7">
        <f t="shared" si="185"/>
        <v>53.164948453608247</v>
      </c>
      <c r="Q2983" t="s">
        <v>8318</v>
      </c>
      <c r="R2983" t="s">
        <v>8358</v>
      </c>
      <c r="S2983" s="8">
        <f t="shared" si="186"/>
        <v>42225.559675925921</v>
      </c>
      <c r="T2983" s="8">
        <f t="shared" si="187"/>
        <v>42270.559675925921</v>
      </c>
    </row>
    <row r="2984" spans="1:20" ht="51"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8318</v>
      </c>
      <c r="R2984" t="s">
        <v>8358</v>
      </c>
      <c r="S2984" s="8">
        <f t="shared" si="186"/>
        <v>42381.686840277776</v>
      </c>
      <c r="T2984" s="8">
        <f t="shared" si="187"/>
        <v>42411.686840277776</v>
      </c>
    </row>
    <row r="2985" spans="1:20" ht="51"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7">
        <f t="shared" si="185"/>
        <v>155.23827397260274</v>
      </c>
      <c r="Q2985" t="s">
        <v>8318</v>
      </c>
      <c r="R2985" t="s">
        <v>8358</v>
      </c>
      <c r="S2985" s="8">
        <f t="shared" si="186"/>
        <v>41894.632361111115</v>
      </c>
      <c r="T2985" s="8">
        <f t="shared" si="187"/>
        <v>41954.674027777779</v>
      </c>
    </row>
    <row r="2986" spans="1:20" ht="68"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8318</v>
      </c>
      <c r="R2986" t="s">
        <v>8358</v>
      </c>
      <c r="S2986" s="8">
        <f t="shared" si="186"/>
        <v>42576.278715277775</v>
      </c>
      <c r="T2986" s="8">
        <f t="shared" si="187"/>
        <v>42606.278715277775</v>
      </c>
    </row>
    <row r="2987" spans="1:20" ht="68"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8318</v>
      </c>
      <c r="R2987" t="s">
        <v>8358</v>
      </c>
      <c r="S2987" s="8">
        <f t="shared" si="186"/>
        <v>42654.973703703698</v>
      </c>
      <c r="T2987" s="8">
        <f t="shared" si="187"/>
        <v>42674.166666666672</v>
      </c>
    </row>
    <row r="2988" spans="1:20" ht="51"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7">
        <f t="shared" si="185"/>
        <v>45.214285714285715</v>
      </c>
      <c r="Q2988" t="s">
        <v>8318</v>
      </c>
      <c r="R2988" t="s">
        <v>8358</v>
      </c>
      <c r="S2988" s="8">
        <f t="shared" si="186"/>
        <v>42431.500069444446</v>
      </c>
      <c r="T2988" s="8">
        <f t="shared" si="187"/>
        <v>42491.458402777775</v>
      </c>
    </row>
    <row r="2989" spans="1:20" ht="68"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7">
        <f t="shared" si="185"/>
        <v>104.15169811320754</v>
      </c>
      <c r="Q2989" t="s">
        <v>8318</v>
      </c>
      <c r="R2989" t="s">
        <v>8358</v>
      </c>
      <c r="S2989" s="8">
        <f t="shared" si="186"/>
        <v>42627.307303240741</v>
      </c>
      <c r="T2989" s="8">
        <f t="shared" si="187"/>
        <v>42656</v>
      </c>
    </row>
    <row r="2990" spans="1:20" ht="51"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7">
        <f t="shared" si="185"/>
        <v>35.714285714285715</v>
      </c>
      <c r="Q2990" t="s">
        <v>8318</v>
      </c>
      <c r="R2990" t="s">
        <v>8358</v>
      </c>
      <c r="S2990" s="8">
        <f t="shared" si="186"/>
        <v>42511.362048611118</v>
      </c>
      <c r="T2990" s="8">
        <f t="shared" si="187"/>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8318</v>
      </c>
      <c r="R2991" t="s">
        <v>8358</v>
      </c>
      <c r="S2991" s="8">
        <f t="shared" si="186"/>
        <v>42337.02039351852</v>
      </c>
      <c r="T2991" s="8">
        <f t="shared" si="187"/>
        <v>42359.207638888889</v>
      </c>
    </row>
    <row r="2992" spans="1:20" ht="51"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7">
        <f t="shared" si="185"/>
        <v>370.37037037037038</v>
      </c>
      <c r="Q2992" t="s">
        <v>8318</v>
      </c>
      <c r="R2992" t="s">
        <v>8358</v>
      </c>
      <c r="S2992" s="8">
        <f t="shared" si="186"/>
        <v>42341.57430555555</v>
      </c>
      <c r="T2992" s="8">
        <f t="shared" si="187"/>
        <v>42376.57430555555</v>
      </c>
    </row>
    <row r="2993" spans="1:20" ht="51"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8318</v>
      </c>
      <c r="R2993" t="s">
        <v>8358</v>
      </c>
      <c r="S2993" s="8">
        <f t="shared" si="186"/>
        <v>42740.837152777778</v>
      </c>
      <c r="T2993" s="8">
        <f t="shared" si="187"/>
        <v>42762.837152777778</v>
      </c>
    </row>
    <row r="2994" spans="1:20" ht="51"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7">
        <f t="shared" si="185"/>
        <v>48.984375</v>
      </c>
      <c r="Q2994" t="s">
        <v>8318</v>
      </c>
      <c r="R2994" t="s">
        <v>8358</v>
      </c>
      <c r="S2994" s="8">
        <f t="shared" si="186"/>
        <v>42622.767476851848</v>
      </c>
      <c r="T2994" s="8">
        <f t="shared" si="187"/>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7">
        <f t="shared" si="185"/>
        <v>45.590909090909093</v>
      </c>
      <c r="Q2995" t="s">
        <v>8318</v>
      </c>
      <c r="R2995" t="s">
        <v>8358</v>
      </c>
      <c r="S2995" s="8">
        <f t="shared" si="186"/>
        <v>42390.838738425926</v>
      </c>
      <c r="T2995" s="8">
        <f t="shared" si="187"/>
        <v>42420.838738425926</v>
      </c>
    </row>
    <row r="2996" spans="1:20" ht="51"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7">
        <f t="shared" si="185"/>
        <v>23.275254237288134</v>
      </c>
      <c r="Q2996" t="s">
        <v>8318</v>
      </c>
      <c r="R2996" t="s">
        <v>8358</v>
      </c>
      <c r="S2996" s="8">
        <f t="shared" si="186"/>
        <v>41885.478842592594</v>
      </c>
      <c r="T2996" s="8">
        <f t="shared" si="187"/>
        <v>41915.478842592594</v>
      </c>
    </row>
    <row r="2997" spans="1:20" ht="51"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8318</v>
      </c>
      <c r="R2997" t="s">
        <v>8358</v>
      </c>
      <c r="S2997" s="8">
        <f t="shared" si="186"/>
        <v>42724.665173611109</v>
      </c>
      <c r="T2997" s="8">
        <f t="shared" si="187"/>
        <v>42754.665173611109</v>
      </c>
    </row>
    <row r="2998" spans="1:20" ht="34"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8318</v>
      </c>
      <c r="R2998" t="s">
        <v>8358</v>
      </c>
      <c r="S2998" s="8">
        <f t="shared" si="186"/>
        <v>42090.912500000006</v>
      </c>
      <c r="T2998" s="8">
        <f t="shared" si="187"/>
        <v>42150.912500000006</v>
      </c>
    </row>
    <row r="2999" spans="1:20" ht="51"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7">
        <f t="shared" si="185"/>
        <v>90.2</v>
      </c>
      <c r="Q2999" t="s">
        <v>8318</v>
      </c>
      <c r="R2999" t="s">
        <v>8358</v>
      </c>
      <c r="S2999" s="8">
        <f t="shared" si="186"/>
        <v>42775.733715277776</v>
      </c>
      <c r="T2999" s="8">
        <f t="shared" si="187"/>
        <v>42793.207638888889</v>
      </c>
    </row>
    <row r="3000" spans="1:20" ht="51"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7">
        <f t="shared" si="185"/>
        <v>118.97113163972287</v>
      </c>
      <c r="Q3000" t="s">
        <v>8318</v>
      </c>
      <c r="R3000" t="s">
        <v>8358</v>
      </c>
      <c r="S3000" s="8">
        <f t="shared" si="186"/>
        <v>41778.193622685183</v>
      </c>
      <c r="T3000" s="8">
        <f t="shared" si="187"/>
        <v>41806.184027777781</v>
      </c>
    </row>
    <row r="3001" spans="1:20" ht="51"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8318</v>
      </c>
      <c r="R3001" t="s">
        <v>8358</v>
      </c>
      <c r="S3001" s="8">
        <f t="shared" si="186"/>
        <v>42780.740277777775</v>
      </c>
      <c r="T3001" s="8">
        <f t="shared" si="187"/>
        <v>42795.083333333328</v>
      </c>
    </row>
    <row r="3002" spans="1:20" ht="51"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7">
        <f t="shared" si="185"/>
        <v>62.5</v>
      </c>
      <c r="Q3002" t="s">
        <v>8318</v>
      </c>
      <c r="R3002" t="s">
        <v>8358</v>
      </c>
      <c r="S3002" s="8">
        <f t="shared" si="186"/>
        <v>42752.827199074076</v>
      </c>
      <c r="T3002" s="8">
        <f t="shared" si="187"/>
        <v>42766.75</v>
      </c>
    </row>
    <row r="3003" spans="1:20" ht="51"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7">
        <f t="shared" si="185"/>
        <v>131.37719999999999</v>
      </c>
      <c r="Q3003" t="s">
        <v>8318</v>
      </c>
      <c r="R3003" t="s">
        <v>8358</v>
      </c>
      <c r="S3003" s="8">
        <f t="shared" si="186"/>
        <v>42534.895625000005</v>
      </c>
      <c r="T3003" s="8">
        <f t="shared" si="187"/>
        <v>42564.895625000005</v>
      </c>
    </row>
    <row r="3004" spans="1:20" ht="34"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8318</v>
      </c>
      <c r="R3004" t="s">
        <v>8358</v>
      </c>
      <c r="S3004" s="8">
        <f t="shared" si="186"/>
        <v>41239.83625</v>
      </c>
      <c r="T3004" s="8">
        <f t="shared" si="187"/>
        <v>41269.83625</v>
      </c>
    </row>
    <row r="3005" spans="1:20" ht="51"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8318</v>
      </c>
      <c r="R3005" t="s">
        <v>8358</v>
      </c>
      <c r="S3005" s="8">
        <f t="shared" si="186"/>
        <v>42398.849259259259</v>
      </c>
      <c r="T3005" s="8">
        <f t="shared" si="187"/>
        <v>42430.249305555553</v>
      </c>
    </row>
    <row r="3006" spans="1:20" ht="68"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8318</v>
      </c>
      <c r="R3006" t="s">
        <v>8358</v>
      </c>
      <c r="S3006" s="8">
        <f t="shared" si="186"/>
        <v>41928.881064814814</v>
      </c>
      <c r="T3006" s="8">
        <f t="shared" si="187"/>
        <v>41958.922731481478</v>
      </c>
    </row>
    <row r="3007" spans="1:20" ht="68"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8318</v>
      </c>
      <c r="R3007" t="s">
        <v>8358</v>
      </c>
      <c r="S3007" s="8">
        <f t="shared" si="186"/>
        <v>41888.674826388888</v>
      </c>
      <c r="T3007" s="8">
        <f t="shared" si="187"/>
        <v>41918.674826388888</v>
      </c>
    </row>
    <row r="3008" spans="1:20" ht="34"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8318</v>
      </c>
      <c r="R3008" t="s">
        <v>8358</v>
      </c>
      <c r="S3008" s="8">
        <f t="shared" si="186"/>
        <v>41957.756840277783</v>
      </c>
      <c r="T3008" s="8">
        <f t="shared" si="187"/>
        <v>41987.756840277783</v>
      </c>
    </row>
    <row r="3009" spans="1:20" ht="34"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7">
        <f t="shared" si="185"/>
        <v>54</v>
      </c>
      <c r="Q3009" t="s">
        <v>8318</v>
      </c>
      <c r="R3009" t="s">
        <v>8358</v>
      </c>
      <c r="S3009" s="8">
        <f t="shared" si="186"/>
        <v>42098.216238425928</v>
      </c>
      <c r="T3009" s="8">
        <f t="shared" si="187"/>
        <v>42119.216238425928</v>
      </c>
    </row>
    <row r="3010" spans="1:20" ht="51"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8318</v>
      </c>
      <c r="R3010" t="s">
        <v>8358</v>
      </c>
      <c r="S3010" s="8">
        <f t="shared" si="186"/>
        <v>42360.212025462963</v>
      </c>
      <c r="T3010" s="8">
        <f t="shared" si="187"/>
        <v>42390.212025462963</v>
      </c>
    </row>
    <row r="3011" spans="1:20" ht="51"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7">
        <f t="shared" ref="P3011:P3074" si="189">E3011/L3011</f>
        <v>233.8984375</v>
      </c>
      <c r="Q3011" t="s">
        <v>8318</v>
      </c>
      <c r="R3011" t="s">
        <v>8358</v>
      </c>
      <c r="S3011" s="8">
        <f t="shared" ref="S3011:S3074" si="190">(((J3011/60)/60)/24)+DATE(1970,1,1)</f>
        <v>41939.569907407407</v>
      </c>
      <c r="T3011" s="8">
        <f t="shared" ref="T3011:T3074" si="191">(((I3011/60)/60)/24)+DATE(1970,1,1)</f>
        <v>41969.611574074079</v>
      </c>
    </row>
    <row r="3012" spans="1:20" ht="51"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8318</v>
      </c>
      <c r="R3012" t="s">
        <v>8358</v>
      </c>
      <c r="S3012" s="8">
        <f t="shared" si="190"/>
        <v>41996.832395833335</v>
      </c>
      <c r="T3012" s="8">
        <f t="shared" si="191"/>
        <v>42056.832395833335</v>
      </c>
    </row>
    <row r="3013" spans="1:20" ht="51"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8318</v>
      </c>
      <c r="R3013" t="s">
        <v>8358</v>
      </c>
      <c r="S3013" s="8">
        <f t="shared" si="190"/>
        <v>42334.468935185185</v>
      </c>
      <c r="T3013" s="8">
        <f t="shared" si="191"/>
        <v>42361.957638888889</v>
      </c>
    </row>
    <row r="3014" spans="1:20" ht="51"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8318</v>
      </c>
      <c r="R3014" t="s">
        <v>8358</v>
      </c>
      <c r="S3014" s="8">
        <f t="shared" si="190"/>
        <v>42024.702893518523</v>
      </c>
      <c r="T3014" s="8">
        <f t="shared" si="191"/>
        <v>42045.702893518523</v>
      </c>
    </row>
    <row r="3015" spans="1:20" ht="51"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7">
        <f t="shared" si="189"/>
        <v>146.69158878504672</v>
      </c>
      <c r="Q3015" t="s">
        <v>8318</v>
      </c>
      <c r="R3015" t="s">
        <v>8358</v>
      </c>
      <c r="S3015" s="8">
        <f t="shared" si="190"/>
        <v>42146.836215277777</v>
      </c>
      <c r="T3015" s="8">
        <f t="shared" si="191"/>
        <v>42176.836215277777</v>
      </c>
    </row>
    <row r="3016" spans="1:20" ht="51"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8318</v>
      </c>
      <c r="R3016" t="s">
        <v>8358</v>
      </c>
      <c r="S3016" s="8">
        <f t="shared" si="190"/>
        <v>41920.123611111114</v>
      </c>
      <c r="T3016" s="8">
        <f t="shared" si="191"/>
        <v>41948.208333333336</v>
      </c>
    </row>
    <row r="3017" spans="1:20" ht="51"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8318</v>
      </c>
      <c r="R3017" t="s">
        <v>8358</v>
      </c>
      <c r="S3017" s="8">
        <f t="shared" si="190"/>
        <v>41785.72729166667</v>
      </c>
      <c r="T3017" s="8">
        <f t="shared" si="191"/>
        <v>41801.166666666664</v>
      </c>
    </row>
    <row r="3018" spans="1:20" ht="68"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8318</v>
      </c>
      <c r="R3018" t="s">
        <v>8358</v>
      </c>
      <c r="S3018" s="8">
        <f t="shared" si="190"/>
        <v>41778.548055555555</v>
      </c>
      <c r="T3018" s="8">
        <f t="shared" si="191"/>
        <v>41838.548055555555</v>
      </c>
    </row>
    <row r="3019" spans="1:20" ht="68"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7">
        <f t="shared" si="189"/>
        <v>146.44654088050314</v>
      </c>
      <c r="Q3019" t="s">
        <v>8318</v>
      </c>
      <c r="R3019" t="s">
        <v>8358</v>
      </c>
      <c r="S3019" s="8">
        <f t="shared" si="190"/>
        <v>41841.850034722222</v>
      </c>
      <c r="T3019" s="8">
        <f t="shared" si="191"/>
        <v>41871.850034722222</v>
      </c>
    </row>
    <row r="3020" spans="1:20" ht="51"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8318</v>
      </c>
      <c r="R3020" t="s">
        <v>8358</v>
      </c>
      <c r="S3020" s="8">
        <f t="shared" si="190"/>
        <v>42163.29833333334</v>
      </c>
      <c r="T3020" s="8">
        <f t="shared" si="191"/>
        <v>42205.916666666672</v>
      </c>
    </row>
    <row r="3021" spans="1:20" ht="51"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7">
        <f t="shared" si="189"/>
        <v>80.464601769911511</v>
      </c>
      <c r="Q3021" t="s">
        <v>8318</v>
      </c>
      <c r="R3021" t="s">
        <v>8358</v>
      </c>
      <c r="S3021" s="8">
        <f t="shared" si="190"/>
        <v>41758.833564814813</v>
      </c>
      <c r="T3021" s="8">
        <f t="shared" si="191"/>
        <v>41786.125</v>
      </c>
    </row>
    <row r="3022" spans="1:20" ht="68"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8318</v>
      </c>
      <c r="R3022" t="s">
        <v>8358</v>
      </c>
      <c r="S3022" s="8">
        <f t="shared" si="190"/>
        <v>42170.846446759257</v>
      </c>
      <c r="T3022" s="8">
        <f t="shared" si="191"/>
        <v>42230.846446759257</v>
      </c>
    </row>
    <row r="3023" spans="1:20" ht="51"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8318</v>
      </c>
      <c r="R3023" t="s">
        <v>8358</v>
      </c>
      <c r="S3023" s="8">
        <f t="shared" si="190"/>
        <v>42660.618854166663</v>
      </c>
      <c r="T3023" s="8">
        <f t="shared" si="191"/>
        <v>42696.249305555553</v>
      </c>
    </row>
    <row r="3024" spans="1:20" ht="51"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7">
        <f t="shared" si="189"/>
        <v>162.70967741935485</v>
      </c>
      <c r="Q3024" t="s">
        <v>8318</v>
      </c>
      <c r="R3024" t="s">
        <v>8358</v>
      </c>
      <c r="S3024" s="8">
        <f t="shared" si="190"/>
        <v>42564.95380787037</v>
      </c>
      <c r="T3024" s="8">
        <f t="shared" si="191"/>
        <v>42609.95380787037</v>
      </c>
    </row>
    <row r="3025" spans="1:20" ht="68"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8318</v>
      </c>
      <c r="R3025" t="s">
        <v>8358</v>
      </c>
      <c r="S3025" s="8">
        <f t="shared" si="190"/>
        <v>42121.675763888896</v>
      </c>
      <c r="T3025" s="8">
        <f t="shared" si="191"/>
        <v>42166.675763888896</v>
      </c>
    </row>
    <row r="3026" spans="1:20" ht="51"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7">
        <f t="shared" si="189"/>
        <v>67.697802197802204</v>
      </c>
      <c r="Q3026" t="s">
        <v>8318</v>
      </c>
      <c r="R3026" t="s">
        <v>8358</v>
      </c>
      <c r="S3026" s="8">
        <f t="shared" si="190"/>
        <v>41158.993923611109</v>
      </c>
      <c r="T3026" s="8">
        <f t="shared" si="191"/>
        <v>41188.993923611109</v>
      </c>
    </row>
    <row r="3027" spans="1:20" ht="51"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7">
        <f t="shared" si="189"/>
        <v>52.103448275862071</v>
      </c>
      <c r="Q3027" t="s">
        <v>8318</v>
      </c>
      <c r="R3027" t="s">
        <v>8358</v>
      </c>
      <c r="S3027" s="8">
        <f t="shared" si="190"/>
        <v>41761.509409722225</v>
      </c>
      <c r="T3027" s="8">
        <f t="shared" si="191"/>
        <v>41789.666666666664</v>
      </c>
    </row>
    <row r="3028" spans="1:20" ht="68"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7">
        <f t="shared" si="189"/>
        <v>51.6</v>
      </c>
      <c r="Q3028" t="s">
        <v>8318</v>
      </c>
      <c r="R3028" t="s">
        <v>8358</v>
      </c>
      <c r="S3028" s="8">
        <f t="shared" si="190"/>
        <v>42783.459398148145</v>
      </c>
      <c r="T3028" s="8">
        <f t="shared" si="191"/>
        <v>42797.459398148145</v>
      </c>
    </row>
    <row r="3029" spans="1:20" ht="51"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8318</v>
      </c>
      <c r="R3029" t="s">
        <v>8358</v>
      </c>
      <c r="S3029" s="8">
        <f t="shared" si="190"/>
        <v>42053.704293981486</v>
      </c>
      <c r="T3029" s="8">
        <f t="shared" si="191"/>
        <v>42083.662627314814</v>
      </c>
    </row>
    <row r="3030" spans="1:20" ht="34"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7">
        <f t="shared" si="189"/>
        <v>84.858585858585855</v>
      </c>
      <c r="Q3030" t="s">
        <v>8318</v>
      </c>
      <c r="R3030" t="s">
        <v>8358</v>
      </c>
      <c r="S3030" s="8">
        <f t="shared" si="190"/>
        <v>42567.264178240745</v>
      </c>
      <c r="T3030" s="8">
        <f t="shared" si="191"/>
        <v>42597.264178240745</v>
      </c>
    </row>
    <row r="3031" spans="1:20" ht="51"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7">
        <f t="shared" si="189"/>
        <v>94.548850574712645</v>
      </c>
      <c r="Q3031" t="s">
        <v>8318</v>
      </c>
      <c r="R3031" t="s">
        <v>8358</v>
      </c>
      <c r="S3031" s="8">
        <f t="shared" si="190"/>
        <v>41932.708877314813</v>
      </c>
      <c r="T3031" s="8">
        <f t="shared" si="191"/>
        <v>41961.190972222219</v>
      </c>
    </row>
    <row r="3032" spans="1:20" ht="68"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7">
        <f t="shared" si="189"/>
        <v>45.536585365853661</v>
      </c>
      <c r="Q3032" t="s">
        <v>8318</v>
      </c>
      <c r="R3032" t="s">
        <v>8358</v>
      </c>
      <c r="S3032" s="8">
        <f t="shared" si="190"/>
        <v>42233.747349537036</v>
      </c>
      <c r="T3032" s="8">
        <f t="shared" si="191"/>
        <v>42263.747349537036</v>
      </c>
    </row>
    <row r="3033" spans="1:20" ht="8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7">
        <f t="shared" si="189"/>
        <v>51.724137931034484</v>
      </c>
      <c r="Q3033" t="s">
        <v>8318</v>
      </c>
      <c r="R3033" t="s">
        <v>8358</v>
      </c>
      <c r="S3033" s="8">
        <f t="shared" si="190"/>
        <v>42597.882488425923</v>
      </c>
      <c r="T3033" s="8">
        <f t="shared" si="191"/>
        <v>42657.882488425923</v>
      </c>
    </row>
    <row r="3034" spans="1:20" ht="51"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8318</v>
      </c>
      <c r="R3034" t="s">
        <v>8358</v>
      </c>
      <c r="S3034" s="8">
        <f t="shared" si="190"/>
        <v>42228.044664351852</v>
      </c>
      <c r="T3034" s="8">
        <f t="shared" si="191"/>
        <v>42258.044664351852</v>
      </c>
    </row>
    <row r="3035" spans="1:20" ht="51"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7">
        <f t="shared" si="189"/>
        <v>191.13043478260869</v>
      </c>
      <c r="Q3035" t="s">
        <v>8318</v>
      </c>
      <c r="R3035" t="s">
        <v>8358</v>
      </c>
      <c r="S3035" s="8">
        <f t="shared" si="190"/>
        <v>42570.110243055555</v>
      </c>
      <c r="T3035" s="8">
        <f t="shared" si="191"/>
        <v>42600.110243055555</v>
      </c>
    </row>
    <row r="3036" spans="1:20" ht="85"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8318</v>
      </c>
      <c r="R3036" t="s">
        <v>8358</v>
      </c>
      <c r="S3036" s="8">
        <f t="shared" si="190"/>
        <v>42644.535358796296</v>
      </c>
      <c r="T3036" s="8">
        <f t="shared" si="191"/>
        <v>42675.165972222225</v>
      </c>
    </row>
    <row r="3037" spans="1:20" ht="34"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8318</v>
      </c>
      <c r="R3037" t="s">
        <v>8358</v>
      </c>
      <c r="S3037" s="8">
        <f t="shared" si="190"/>
        <v>41368.560289351852</v>
      </c>
      <c r="T3037" s="8">
        <f t="shared" si="191"/>
        <v>41398.560289351852</v>
      </c>
    </row>
    <row r="3038" spans="1:20" ht="51"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8318</v>
      </c>
      <c r="R3038" t="s">
        <v>8358</v>
      </c>
      <c r="S3038" s="8">
        <f t="shared" si="190"/>
        <v>41466.785231481481</v>
      </c>
      <c r="T3038" s="8">
        <f t="shared" si="191"/>
        <v>41502.499305555553</v>
      </c>
    </row>
    <row r="3039" spans="1:20" ht="68"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7">
        <f t="shared" si="189"/>
        <v>33.3125</v>
      </c>
      <c r="Q3039" t="s">
        <v>8318</v>
      </c>
      <c r="R3039" t="s">
        <v>8358</v>
      </c>
      <c r="S3039" s="8">
        <f t="shared" si="190"/>
        <v>40378.893206018518</v>
      </c>
      <c r="T3039" s="8">
        <f t="shared" si="191"/>
        <v>40453.207638888889</v>
      </c>
    </row>
    <row r="3040" spans="1:20" ht="51"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8318</v>
      </c>
      <c r="R3040" t="s">
        <v>8358</v>
      </c>
      <c r="S3040" s="8">
        <f t="shared" si="190"/>
        <v>42373.252280092594</v>
      </c>
      <c r="T3040" s="8">
        <f t="shared" si="191"/>
        <v>42433.252280092594</v>
      </c>
    </row>
    <row r="3041" spans="1:20" ht="51"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7">
        <f t="shared" si="189"/>
        <v>92.130423728813554</v>
      </c>
      <c r="Q3041" t="s">
        <v>8318</v>
      </c>
      <c r="R3041" t="s">
        <v>8358</v>
      </c>
      <c r="S3041" s="8">
        <f t="shared" si="190"/>
        <v>41610.794421296298</v>
      </c>
      <c r="T3041" s="8">
        <f t="shared" si="191"/>
        <v>41637.332638888889</v>
      </c>
    </row>
    <row r="3042" spans="1:20" ht="51"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8318</v>
      </c>
      <c r="R3042" t="s">
        <v>8358</v>
      </c>
      <c r="S3042" s="8">
        <f t="shared" si="190"/>
        <v>42177.791909722218</v>
      </c>
      <c r="T3042" s="8">
        <f t="shared" si="191"/>
        <v>42181.958333333328</v>
      </c>
    </row>
    <row r="3043" spans="1:20" ht="34"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8318</v>
      </c>
      <c r="R3043" t="s">
        <v>8358</v>
      </c>
      <c r="S3043" s="8">
        <f t="shared" si="190"/>
        <v>42359.868611111116</v>
      </c>
      <c r="T3043" s="8">
        <f t="shared" si="191"/>
        <v>42389.868611111116</v>
      </c>
    </row>
    <row r="3044" spans="1:20" ht="68"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8318</v>
      </c>
      <c r="R3044" t="s">
        <v>8358</v>
      </c>
      <c r="S3044" s="8">
        <f t="shared" si="190"/>
        <v>42253.688043981485</v>
      </c>
      <c r="T3044" s="8">
        <f t="shared" si="191"/>
        <v>42283.688043981485</v>
      </c>
    </row>
    <row r="3045" spans="1:20" ht="51"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8318</v>
      </c>
      <c r="R3045" t="s">
        <v>8358</v>
      </c>
      <c r="S3045" s="8">
        <f t="shared" si="190"/>
        <v>42083.070590277777</v>
      </c>
      <c r="T3045" s="8">
        <f t="shared" si="191"/>
        <v>42110.118055555555</v>
      </c>
    </row>
    <row r="3046" spans="1:20" ht="51"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8318</v>
      </c>
      <c r="R3046" t="s">
        <v>8358</v>
      </c>
      <c r="S3046" s="8">
        <f t="shared" si="190"/>
        <v>42387.7268287037</v>
      </c>
      <c r="T3046" s="8">
        <f t="shared" si="191"/>
        <v>42402.7268287037</v>
      </c>
    </row>
    <row r="3047" spans="1:20" ht="68"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7">
        <f t="shared" si="189"/>
        <v>82.941562500000003</v>
      </c>
      <c r="Q3047" t="s">
        <v>8318</v>
      </c>
      <c r="R3047" t="s">
        <v>8358</v>
      </c>
      <c r="S3047" s="8">
        <f t="shared" si="190"/>
        <v>41843.155729166669</v>
      </c>
      <c r="T3047" s="8">
        <f t="shared" si="191"/>
        <v>41873.155729166669</v>
      </c>
    </row>
    <row r="3048" spans="1:20" ht="68"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7">
        <f t="shared" si="189"/>
        <v>259.94827586206895</v>
      </c>
      <c r="Q3048" t="s">
        <v>8318</v>
      </c>
      <c r="R3048" t="s">
        <v>8358</v>
      </c>
      <c r="S3048" s="8">
        <f t="shared" si="190"/>
        <v>41862.803078703706</v>
      </c>
      <c r="T3048" s="8">
        <f t="shared" si="191"/>
        <v>41892.202777777777</v>
      </c>
    </row>
    <row r="3049" spans="1:20" ht="51"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8318</v>
      </c>
      <c r="R3049" t="s">
        <v>8358</v>
      </c>
      <c r="S3049" s="8">
        <f t="shared" si="190"/>
        <v>42443.989050925928</v>
      </c>
      <c r="T3049" s="8">
        <f t="shared" si="191"/>
        <v>42487.552777777775</v>
      </c>
    </row>
    <row r="3050" spans="1:20" ht="68"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7">
        <f t="shared" si="189"/>
        <v>177.02127659574469</v>
      </c>
      <c r="Q3050" t="s">
        <v>8318</v>
      </c>
      <c r="R3050" t="s">
        <v>8358</v>
      </c>
      <c r="S3050" s="8">
        <f t="shared" si="190"/>
        <v>41975.901180555549</v>
      </c>
      <c r="T3050" s="8">
        <f t="shared" si="191"/>
        <v>42004.890277777777</v>
      </c>
    </row>
    <row r="3051" spans="1:20" ht="68"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8318</v>
      </c>
      <c r="R3051" t="s">
        <v>8358</v>
      </c>
      <c r="S3051" s="8">
        <f t="shared" si="190"/>
        <v>42139.014525462961</v>
      </c>
      <c r="T3051" s="8">
        <f t="shared" si="191"/>
        <v>42169.014525462961</v>
      </c>
    </row>
    <row r="3052" spans="1:20" ht="34"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8318</v>
      </c>
      <c r="R3052" t="s">
        <v>8358</v>
      </c>
      <c r="S3052" s="8">
        <f t="shared" si="190"/>
        <v>42465.16851851852</v>
      </c>
      <c r="T3052" s="8">
        <f t="shared" si="191"/>
        <v>42495.16851851852</v>
      </c>
    </row>
    <row r="3053" spans="1:20" ht="68"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7">
        <f t="shared" si="189"/>
        <v>23.62857142857143</v>
      </c>
      <c r="Q3053" t="s">
        <v>8318</v>
      </c>
      <c r="R3053" t="s">
        <v>8358</v>
      </c>
      <c r="S3053" s="8">
        <f t="shared" si="190"/>
        <v>42744.416030092587</v>
      </c>
      <c r="T3053" s="8">
        <f t="shared" si="191"/>
        <v>42774.416030092587</v>
      </c>
    </row>
    <row r="3054" spans="1:20" ht="51"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7">
        <f t="shared" si="189"/>
        <v>37.5</v>
      </c>
      <c r="Q3054" t="s">
        <v>8318</v>
      </c>
      <c r="R3054" t="s">
        <v>8358</v>
      </c>
      <c r="S3054" s="8">
        <f t="shared" si="190"/>
        <v>42122.670069444444</v>
      </c>
      <c r="T3054" s="8">
        <f t="shared" si="191"/>
        <v>42152.665972222225</v>
      </c>
    </row>
    <row r="3055" spans="1:20" ht="68"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7">
        <f t="shared" si="189"/>
        <v>13.333333333333334</v>
      </c>
      <c r="Q3055" t="s">
        <v>8318</v>
      </c>
      <c r="R3055" t="s">
        <v>8358</v>
      </c>
      <c r="S3055" s="8">
        <f t="shared" si="190"/>
        <v>41862.761724537035</v>
      </c>
      <c r="T3055" s="8">
        <f t="shared" si="191"/>
        <v>41914.165972222225</v>
      </c>
    </row>
    <row r="3056" spans="1:20" ht="68"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t="e">
        <f t="shared" si="189"/>
        <v>#DIV/0!</v>
      </c>
      <c r="Q3056" t="s">
        <v>8318</v>
      </c>
      <c r="R3056" t="s">
        <v>8358</v>
      </c>
      <c r="S3056" s="8">
        <f t="shared" si="190"/>
        <v>42027.832800925928</v>
      </c>
      <c r="T3056" s="8">
        <f t="shared" si="191"/>
        <v>42065.044444444444</v>
      </c>
    </row>
    <row r="3057" spans="1:20" ht="51"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7">
        <f t="shared" si="189"/>
        <v>1</v>
      </c>
      <c r="Q3057" t="s">
        <v>8318</v>
      </c>
      <c r="R3057" t="s">
        <v>8358</v>
      </c>
      <c r="S3057" s="8">
        <f t="shared" si="190"/>
        <v>41953.95821759259</v>
      </c>
      <c r="T3057" s="8">
        <f t="shared" si="191"/>
        <v>42013.95821759259</v>
      </c>
    </row>
    <row r="3058" spans="1:20" ht="51"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t="e">
        <f t="shared" si="189"/>
        <v>#DIV/0!</v>
      </c>
      <c r="Q3058" t="s">
        <v>8318</v>
      </c>
      <c r="R3058" t="s">
        <v>8358</v>
      </c>
      <c r="S3058" s="8">
        <f t="shared" si="190"/>
        <v>41851.636388888888</v>
      </c>
      <c r="T3058" s="8">
        <f t="shared" si="191"/>
        <v>41911.636388888888</v>
      </c>
    </row>
    <row r="3059" spans="1:20" ht="51"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t="e">
        <f t="shared" si="189"/>
        <v>#DIV/0!</v>
      </c>
      <c r="Q3059" t="s">
        <v>8318</v>
      </c>
      <c r="R3059" t="s">
        <v>8358</v>
      </c>
      <c r="S3059" s="8">
        <f t="shared" si="190"/>
        <v>42433.650590277779</v>
      </c>
      <c r="T3059" s="8">
        <f t="shared" si="191"/>
        <v>42463.608923611115</v>
      </c>
    </row>
    <row r="3060" spans="1:20" ht="68"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7">
        <f t="shared" si="189"/>
        <v>1</v>
      </c>
      <c r="Q3060" t="s">
        <v>8318</v>
      </c>
      <c r="R3060" t="s">
        <v>8358</v>
      </c>
      <c r="S3060" s="8">
        <f t="shared" si="190"/>
        <v>42460.374305555553</v>
      </c>
      <c r="T3060" s="8">
        <f t="shared" si="191"/>
        <v>42510.374305555553</v>
      </c>
    </row>
    <row r="3061" spans="1:20" ht="51"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7">
        <f t="shared" si="189"/>
        <v>41</v>
      </c>
      <c r="Q3061" t="s">
        <v>8318</v>
      </c>
      <c r="R3061" t="s">
        <v>8358</v>
      </c>
      <c r="S3061" s="8">
        <f t="shared" si="190"/>
        <v>41829.935717592591</v>
      </c>
      <c r="T3061" s="8">
        <f t="shared" si="191"/>
        <v>41859.935717592591</v>
      </c>
    </row>
    <row r="3062" spans="1:20" ht="34"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7">
        <f t="shared" si="189"/>
        <v>55.833333333333336</v>
      </c>
      <c r="Q3062" t="s">
        <v>8318</v>
      </c>
      <c r="R3062" t="s">
        <v>8358</v>
      </c>
      <c r="S3062" s="8">
        <f t="shared" si="190"/>
        <v>42245.274699074071</v>
      </c>
      <c r="T3062" s="8">
        <f t="shared" si="191"/>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t="e">
        <f t="shared" si="189"/>
        <v>#DIV/0!</v>
      </c>
      <c r="Q3063" t="s">
        <v>8318</v>
      </c>
      <c r="R3063" t="s">
        <v>8358</v>
      </c>
      <c r="S3063" s="8">
        <f t="shared" si="190"/>
        <v>41834.784120370372</v>
      </c>
      <c r="T3063" s="8">
        <f t="shared" si="191"/>
        <v>41864.784120370372</v>
      </c>
    </row>
    <row r="3064" spans="1:20" ht="51"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7">
        <f t="shared" si="189"/>
        <v>99.761194029850742</v>
      </c>
      <c r="Q3064" t="s">
        <v>8318</v>
      </c>
      <c r="R3064" t="s">
        <v>8358</v>
      </c>
      <c r="S3064" s="8">
        <f t="shared" si="190"/>
        <v>42248.535787037035</v>
      </c>
      <c r="T3064" s="8">
        <f t="shared" si="191"/>
        <v>42277.75</v>
      </c>
    </row>
    <row r="3065" spans="1:20" ht="51"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7">
        <f t="shared" si="189"/>
        <v>25.521739130434781</v>
      </c>
      <c r="Q3065" t="s">
        <v>8318</v>
      </c>
      <c r="R3065" t="s">
        <v>8358</v>
      </c>
      <c r="S3065" s="8">
        <f t="shared" si="190"/>
        <v>42630.922893518517</v>
      </c>
      <c r="T3065" s="8">
        <f t="shared" si="191"/>
        <v>42665.922893518517</v>
      </c>
    </row>
    <row r="3066" spans="1:20" ht="34"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7">
        <f t="shared" si="189"/>
        <v>117.65277777777777</v>
      </c>
      <c r="Q3066" t="s">
        <v>8318</v>
      </c>
      <c r="R3066" t="s">
        <v>8358</v>
      </c>
      <c r="S3066" s="8">
        <f t="shared" si="190"/>
        <v>42299.130162037036</v>
      </c>
      <c r="T3066" s="8">
        <f t="shared" si="191"/>
        <v>42330.290972222225</v>
      </c>
    </row>
    <row r="3067" spans="1:20" ht="51"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7">
        <f t="shared" si="189"/>
        <v>5</v>
      </c>
      <c r="Q3067" t="s">
        <v>8318</v>
      </c>
      <c r="R3067" t="s">
        <v>8358</v>
      </c>
      <c r="S3067" s="8">
        <f t="shared" si="190"/>
        <v>41825.055231481485</v>
      </c>
      <c r="T3067" s="8">
        <f t="shared" si="191"/>
        <v>41850.055231481485</v>
      </c>
    </row>
    <row r="3068" spans="1:20" ht="51"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7">
        <f t="shared" si="189"/>
        <v>2796.6666666666665</v>
      </c>
      <c r="Q3068" t="s">
        <v>8318</v>
      </c>
      <c r="R3068" t="s">
        <v>8358</v>
      </c>
      <c r="S3068" s="8">
        <f t="shared" si="190"/>
        <v>42531.228437500002</v>
      </c>
      <c r="T3068" s="8">
        <f t="shared" si="191"/>
        <v>42561.228437500002</v>
      </c>
    </row>
    <row r="3069" spans="1:20" ht="51"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7">
        <f t="shared" si="189"/>
        <v>200</v>
      </c>
      <c r="Q3069" t="s">
        <v>8318</v>
      </c>
      <c r="R3069" t="s">
        <v>8358</v>
      </c>
      <c r="S3069" s="8">
        <f t="shared" si="190"/>
        <v>42226.938414351855</v>
      </c>
      <c r="T3069" s="8">
        <f t="shared" si="191"/>
        <v>42256.938414351855</v>
      </c>
    </row>
    <row r="3070" spans="1:20" ht="68"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7">
        <f t="shared" si="189"/>
        <v>87.5</v>
      </c>
      <c r="Q3070" t="s">
        <v>8318</v>
      </c>
      <c r="R3070" t="s">
        <v>8358</v>
      </c>
      <c r="S3070" s="8">
        <f t="shared" si="190"/>
        <v>42263.691574074073</v>
      </c>
      <c r="T3070" s="8">
        <f t="shared" si="191"/>
        <v>42293.691574074073</v>
      </c>
    </row>
    <row r="3071" spans="1:20" ht="51"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7">
        <f t="shared" si="189"/>
        <v>20.142857142857142</v>
      </c>
      <c r="Q3071" t="s">
        <v>8318</v>
      </c>
      <c r="R3071" t="s">
        <v>8358</v>
      </c>
      <c r="S3071" s="8">
        <f t="shared" si="190"/>
        <v>41957.833726851852</v>
      </c>
      <c r="T3071" s="8">
        <f t="shared" si="191"/>
        <v>41987.833726851852</v>
      </c>
    </row>
    <row r="3072" spans="1:20" ht="51"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7">
        <f t="shared" si="189"/>
        <v>20.875</v>
      </c>
      <c r="Q3072" t="s">
        <v>8318</v>
      </c>
      <c r="R3072" t="s">
        <v>8358</v>
      </c>
      <c r="S3072" s="8">
        <f t="shared" si="190"/>
        <v>42690.733437499999</v>
      </c>
      <c r="T3072" s="8">
        <f t="shared" si="191"/>
        <v>42711.733437499999</v>
      </c>
    </row>
    <row r="3073" spans="1:20" ht="51"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7">
        <f t="shared" si="189"/>
        <v>61.307692307692307</v>
      </c>
      <c r="Q3073" t="s">
        <v>8318</v>
      </c>
      <c r="R3073" t="s">
        <v>8358</v>
      </c>
      <c r="S3073" s="8">
        <f t="shared" si="190"/>
        <v>42097.732418981483</v>
      </c>
      <c r="T3073" s="8">
        <f t="shared" si="191"/>
        <v>42115.249305555553</v>
      </c>
    </row>
    <row r="3074" spans="1:20" ht="68"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7">
        <f t="shared" si="189"/>
        <v>1</v>
      </c>
      <c r="Q3074" t="s">
        <v>8318</v>
      </c>
      <c r="R3074" t="s">
        <v>8358</v>
      </c>
      <c r="S3074" s="8">
        <f t="shared" si="190"/>
        <v>42658.690532407403</v>
      </c>
      <c r="T3074" s="8">
        <f t="shared" si="191"/>
        <v>42673.073611111111</v>
      </c>
    </row>
    <row r="3075" spans="1:20" ht="51"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7">
        <f t="shared" ref="P3075:P3138" si="193">E3075/L3075</f>
        <v>92.142857142857139</v>
      </c>
      <c r="Q3075" t="s">
        <v>8318</v>
      </c>
      <c r="R3075" t="s">
        <v>8358</v>
      </c>
      <c r="S3075" s="8">
        <f t="shared" ref="S3075:S3138" si="194">(((J3075/60)/60)/24)+DATE(1970,1,1)</f>
        <v>42111.684027777781</v>
      </c>
      <c r="T3075" s="8">
        <f t="shared" ref="T3075:T3138" si="195">(((I3075/60)/60)/24)+DATE(1970,1,1)</f>
        <v>42169.804861111115</v>
      </c>
    </row>
    <row r="3076" spans="1:20" ht="68"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7">
        <f t="shared" si="193"/>
        <v>7.333333333333333</v>
      </c>
      <c r="Q3076" t="s">
        <v>8318</v>
      </c>
      <c r="R3076" t="s">
        <v>8358</v>
      </c>
      <c r="S3076" s="8">
        <f t="shared" si="194"/>
        <v>42409.571284722217</v>
      </c>
      <c r="T3076" s="8">
        <f t="shared" si="195"/>
        <v>42439.571284722217</v>
      </c>
    </row>
    <row r="3077" spans="1:20" ht="51"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7">
        <f t="shared" si="193"/>
        <v>64.8</v>
      </c>
      <c r="Q3077" t="s">
        <v>8318</v>
      </c>
      <c r="R3077" t="s">
        <v>8358</v>
      </c>
      <c r="S3077" s="8">
        <f t="shared" si="194"/>
        <v>42551.102314814809</v>
      </c>
      <c r="T3077" s="8">
        <f t="shared" si="195"/>
        <v>42601.102314814809</v>
      </c>
    </row>
    <row r="3078" spans="1:20" ht="34"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7">
        <f t="shared" si="193"/>
        <v>30.12</v>
      </c>
      <c r="Q3078" t="s">
        <v>8318</v>
      </c>
      <c r="R3078" t="s">
        <v>8358</v>
      </c>
      <c r="S3078" s="8">
        <f t="shared" si="194"/>
        <v>42226.651886574073</v>
      </c>
      <c r="T3078" s="8">
        <f t="shared" si="195"/>
        <v>42286.651886574073</v>
      </c>
    </row>
    <row r="3079" spans="1:20" ht="51"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7">
        <f t="shared" si="193"/>
        <v>52.5</v>
      </c>
      <c r="Q3079" t="s">
        <v>8318</v>
      </c>
      <c r="R3079" t="s">
        <v>8358</v>
      </c>
      <c r="S3079" s="8">
        <f t="shared" si="194"/>
        <v>42766.956921296296</v>
      </c>
      <c r="T3079" s="8">
        <f t="shared" si="195"/>
        <v>42796.956921296296</v>
      </c>
    </row>
    <row r="3080" spans="1:20" ht="51"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7">
        <f t="shared" si="193"/>
        <v>23.666666666666668</v>
      </c>
      <c r="Q3080" t="s">
        <v>8318</v>
      </c>
      <c r="R3080" t="s">
        <v>8358</v>
      </c>
      <c r="S3080" s="8">
        <f t="shared" si="194"/>
        <v>42031.138831018514</v>
      </c>
      <c r="T3080" s="8">
        <f t="shared" si="195"/>
        <v>42061.138831018514</v>
      </c>
    </row>
    <row r="3081" spans="1:20" ht="51"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7">
        <f t="shared" si="193"/>
        <v>415.77777777777777</v>
      </c>
      <c r="Q3081" t="s">
        <v>8318</v>
      </c>
      <c r="R3081" t="s">
        <v>8358</v>
      </c>
      <c r="S3081" s="8">
        <f t="shared" si="194"/>
        <v>42055.713368055556</v>
      </c>
      <c r="T3081" s="8">
        <f t="shared" si="195"/>
        <v>42085.671701388885</v>
      </c>
    </row>
    <row r="3082" spans="1:20" ht="51"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7">
        <f t="shared" si="193"/>
        <v>53.714285714285715</v>
      </c>
      <c r="Q3082" t="s">
        <v>8318</v>
      </c>
      <c r="R3082" t="s">
        <v>8358</v>
      </c>
      <c r="S3082" s="8">
        <f t="shared" si="194"/>
        <v>41940.028287037036</v>
      </c>
      <c r="T3082" s="8">
        <f t="shared" si="195"/>
        <v>42000.0699537037</v>
      </c>
    </row>
    <row r="3083" spans="1:20" ht="51"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7">
        <f t="shared" si="193"/>
        <v>420.6</v>
      </c>
      <c r="Q3083" t="s">
        <v>8318</v>
      </c>
      <c r="R3083" t="s">
        <v>8358</v>
      </c>
      <c r="S3083" s="8">
        <f t="shared" si="194"/>
        <v>42237.181608796294</v>
      </c>
      <c r="T3083" s="8">
        <f t="shared" si="195"/>
        <v>42267.181608796294</v>
      </c>
    </row>
    <row r="3084" spans="1:20" ht="51"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t="e">
        <f t="shared" si="193"/>
        <v>#DIV/0!</v>
      </c>
      <c r="Q3084" t="s">
        <v>8318</v>
      </c>
      <c r="R3084" t="s">
        <v>8358</v>
      </c>
      <c r="S3084" s="8">
        <f t="shared" si="194"/>
        <v>42293.922986111109</v>
      </c>
      <c r="T3084" s="8">
        <f t="shared" si="195"/>
        <v>42323.96465277778</v>
      </c>
    </row>
    <row r="3085" spans="1:20" ht="68"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7">
        <f t="shared" si="193"/>
        <v>18.666666666666668</v>
      </c>
      <c r="Q3085" t="s">
        <v>8318</v>
      </c>
      <c r="R3085" t="s">
        <v>8358</v>
      </c>
      <c r="S3085" s="8">
        <f t="shared" si="194"/>
        <v>41853.563402777778</v>
      </c>
      <c r="T3085" s="8">
        <f t="shared" si="195"/>
        <v>41883.208333333336</v>
      </c>
    </row>
    <row r="3086" spans="1:20" ht="68"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7">
        <f t="shared" si="193"/>
        <v>78.333333333333329</v>
      </c>
      <c r="Q3086" t="s">
        <v>8318</v>
      </c>
      <c r="R3086" t="s">
        <v>8358</v>
      </c>
      <c r="S3086" s="8">
        <f t="shared" si="194"/>
        <v>42100.723738425921</v>
      </c>
      <c r="T3086" s="8">
        <f t="shared" si="195"/>
        <v>42129.783333333333</v>
      </c>
    </row>
    <row r="3087" spans="1:20" ht="51"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7">
        <f t="shared" si="193"/>
        <v>67.777777777777771</v>
      </c>
      <c r="Q3087" t="s">
        <v>8318</v>
      </c>
      <c r="R3087" t="s">
        <v>8358</v>
      </c>
      <c r="S3087" s="8">
        <f t="shared" si="194"/>
        <v>42246.883784722217</v>
      </c>
      <c r="T3087" s="8">
        <f t="shared" si="195"/>
        <v>42276.883784722217</v>
      </c>
    </row>
    <row r="3088" spans="1:20" ht="68"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7">
        <f t="shared" si="193"/>
        <v>16.666666666666668</v>
      </c>
      <c r="Q3088" t="s">
        <v>8318</v>
      </c>
      <c r="R3088" t="s">
        <v>8358</v>
      </c>
      <c r="S3088" s="8">
        <f t="shared" si="194"/>
        <v>42173.67082175926</v>
      </c>
      <c r="T3088" s="8">
        <f t="shared" si="195"/>
        <v>42233.67082175926</v>
      </c>
    </row>
    <row r="3089" spans="1:20" ht="51"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7">
        <f t="shared" si="193"/>
        <v>62.5</v>
      </c>
      <c r="Q3089" t="s">
        <v>8318</v>
      </c>
      <c r="R3089" t="s">
        <v>8358</v>
      </c>
      <c r="S3089" s="8">
        <f t="shared" si="194"/>
        <v>42665.150347222225</v>
      </c>
      <c r="T3089" s="8">
        <f t="shared" si="195"/>
        <v>42725.192013888889</v>
      </c>
    </row>
    <row r="3090" spans="1:20" ht="51"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7">
        <f t="shared" si="193"/>
        <v>42</v>
      </c>
      <c r="Q3090" t="s">
        <v>8318</v>
      </c>
      <c r="R3090" t="s">
        <v>8358</v>
      </c>
      <c r="S3090" s="8">
        <f t="shared" si="194"/>
        <v>41981.57230324074</v>
      </c>
      <c r="T3090" s="8">
        <f t="shared" si="195"/>
        <v>42012.570138888885</v>
      </c>
    </row>
    <row r="3091" spans="1:20" ht="51"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7">
        <f t="shared" si="193"/>
        <v>130.0888888888889</v>
      </c>
      <c r="Q3091" t="s">
        <v>8318</v>
      </c>
      <c r="R3091" t="s">
        <v>8358</v>
      </c>
      <c r="S3091" s="8">
        <f t="shared" si="194"/>
        <v>42528.542627314819</v>
      </c>
      <c r="T3091" s="8">
        <f t="shared" si="195"/>
        <v>42560.082638888889</v>
      </c>
    </row>
    <row r="3092" spans="1:20" ht="68"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7">
        <f t="shared" si="193"/>
        <v>1270.2222222222222</v>
      </c>
      <c r="Q3092" t="s">
        <v>8318</v>
      </c>
      <c r="R3092" t="s">
        <v>8358</v>
      </c>
      <c r="S3092" s="8">
        <f t="shared" si="194"/>
        <v>42065.818807870368</v>
      </c>
      <c r="T3092" s="8">
        <f t="shared" si="195"/>
        <v>42125.777141203704</v>
      </c>
    </row>
    <row r="3093" spans="1:20" ht="68"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7">
        <f t="shared" si="193"/>
        <v>88.444444444444443</v>
      </c>
      <c r="Q3093" t="s">
        <v>8318</v>
      </c>
      <c r="R3093" t="s">
        <v>8358</v>
      </c>
      <c r="S3093" s="8">
        <f t="shared" si="194"/>
        <v>42566.948414351849</v>
      </c>
      <c r="T3093" s="8">
        <f t="shared" si="195"/>
        <v>42596.948414351849</v>
      </c>
    </row>
    <row r="3094" spans="1:20" ht="51"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7">
        <f t="shared" si="193"/>
        <v>56.342380952380957</v>
      </c>
      <c r="Q3094" t="s">
        <v>8318</v>
      </c>
      <c r="R3094" t="s">
        <v>8358</v>
      </c>
      <c r="S3094" s="8">
        <f t="shared" si="194"/>
        <v>42255.619351851856</v>
      </c>
      <c r="T3094" s="8">
        <f t="shared" si="195"/>
        <v>42292.916666666672</v>
      </c>
    </row>
    <row r="3095" spans="1:20" ht="68"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7">
        <f t="shared" si="193"/>
        <v>53.529411764705884</v>
      </c>
      <c r="Q3095" t="s">
        <v>8318</v>
      </c>
      <c r="R3095" t="s">
        <v>8358</v>
      </c>
      <c r="S3095" s="8">
        <f t="shared" si="194"/>
        <v>41760.909039351849</v>
      </c>
      <c r="T3095" s="8">
        <f t="shared" si="195"/>
        <v>41791.165972222225</v>
      </c>
    </row>
    <row r="3096" spans="1:20" ht="51"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7">
        <f t="shared" si="193"/>
        <v>25</v>
      </c>
      <c r="Q3096" t="s">
        <v>8318</v>
      </c>
      <c r="R3096" t="s">
        <v>8358</v>
      </c>
      <c r="S3096" s="8">
        <f t="shared" si="194"/>
        <v>42207.795787037037</v>
      </c>
      <c r="T3096" s="8">
        <f t="shared" si="195"/>
        <v>42267.795787037037</v>
      </c>
    </row>
    <row r="3097" spans="1:20" ht="51"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7">
        <f t="shared" si="193"/>
        <v>50</v>
      </c>
      <c r="Q3097" t="s">
        <v>8318</v>
      </c>
      <c r="R3097" t="s">
        <v>8358</v>
      </c>
      <c r="S3097" s="8">
        <f t="shared" si="194"/>
        <v>42523.025231481486</v>
      </c>
      <c r="T3097" s="8">
        <f t="shared" si="195"/>
        <v>42583.025231481486</v>
      </c>
    </row>
    <row r="3098" spans="1:20" ht="51"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7">
        <f t="shared" si="193"/>
        <v>56.785714285714285</v>
      </c>
      <c r="Q3098" t="s">
        <v>8318</v>
      </c>
      <c r="R3098" t="s">
        <v>8358</v>
      </c>
      <c r="S3098" s="8">
        <f t="shared" si="194"/>
        <v>42114.825532407413</v>
      </c>
      <c r="T3098" s="8">
        <f t="shared" si="195"/>
        <v>42144.825532407413</v>
      </c>
    </row>
    <row r="3099" spans="1:20" ht="51"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7">
        <f t="shared" si="193"/>
        <v>40.833333333333336</v>
      </c>
      <c r="Q3099" t="s">
        <v>8318</v>
      </c>
      <c r="R3099" t="s">
        <v>8358</v>
      </c>
      <c r="S3099" s="8">
        <f t="shared" si="194"/>
        <v>42629.503483796296</v>
      </c>
      <c r="T3099" s="8">
        <f t="shared" si="195"/>
        <v>42650.583333333328</v>
      </c>
    </row>
    <row r="3100" spans="1:20" ht="68"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7">
        <f t="shared" si="193"/>
        <v>65.111111111111114</v>
      </c>
      <c r="Q3100" t="s">
        <v>8318</v>
      </c>
      <c r="R3100" t="s">
        <v>8358</v>
      </c>
      <c r="S3100" s="8">
        <f t="shared" si="194"/>
        <v>42359.792233796295</v>
      </c>
      <c r="T3100" s="8">
        <f t="shared" si="195"/>
        <v>42408.01180555555</v>
      </c>
    </row>
    <row r="3101" spans="1:20" ht="51"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7">
        <f t="shared" si="193"/>
        <v>55.6</v>
      </c>
      <c r="Q3101" t="s">
        <v>8318</v>
      </c>
      <c r="R3101" t="s">
        <v>8358</v>
      </c>
      <c r="S3101" s="8">
        <f t="shared" si="194"/>
        <v>42382.189710648148</v>
      </c>
      <c r="T3101" s="8">
        <f t="shared" si="195"/>
        <v>42412.189710648148</v>
      </c>
    </row>
    <row r="3102" spans="1:20" ht="51"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7">
        <f t="shared" si="193"/>
        <v>140.53846153846155</v>
      </c>
      <c r="Q3102" t="s">
        <v>8318</v>
      </c>
      <c r="R3102" t="s">
        <v>8358</v>
      </c>
      <c r="S3102" s="8">
        <f t="shared" si="194"/>
        <v>41902.622395833336</v>
      </c>
      <c r="T3102" s="8">
        <f t="shared" si="195"/>
        <v>41932.622395833336</v>
      </c>
    </row>
    <row r="3103" spans="1:20" ht="68"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7">
        <f t="shared" si="193"/>
        <v>25</v>
      </c>
      <c r="Q3103" t="s">
        <v>8318</v>
      </c>
      <c r="R3103" t="s">
        <v>8358</v>
      </c>
      <c r="S3103" s="8">
        <f t="shared" si="194"/>
        <v>42171.383530092593</v>
      </c>
      <c r="T3103" s="8">
        <f t="shared" si="195"/>
        <v>42201.330555555556</v>
      </c>
    </row>
    <row r="3104" spans="1:20" ht="68"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7">
        <f t="shared" si="193"/>
        <v>69.533333333333331</v>
      </c>
      <c r="Q3104" t="s">
        <v>8318</v>
      </c>
      <c r="R3104" t="s">
        <v>8358</v>
      </c>
      <c r="S3104" s="8">
        <f t="shared" si="194"/>
        <v>42555.340486111112</v>
      </c>
      <c r="T3104" s="8">
        <f t="shared" si="195"/>
        <v>42605.340486111112</v>
      </c>
    </row>
    <row r="3105" spans="1:20" ht="34"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7">
        <f t="shared" si="193"/>
        <v>5.5</v>
      </c>
      <c r="Q3105" t="s">
        <v>8318</v>
      </c>
      <c r="R3105" t="s">
        <v>8358</v>
      </c>
      <c r="S3105" s="8">
        <f t="shared" si="194"/>
        <v>42107.156319444446</v>
      </c>
      <c r="T3105" s="8">
        <f t="shared" si="195"/>
        <v>42167.156319444446</v>
      </c>
    </row>
    <row r="3106" spans="1:20" ht="51"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7">
        <f t="shared" si="193"/>
        <v>237</v>
      </c>
      <c r="Q3106" t="s">
        <v>8318</v>
      </c>
      <c r="R3106" t="s">
        <v>8358</v>
      </c>
      <c r="S3106" s="8">
        <f t="shared" si="194"/>
        <v>42006.908692129626</v>
      </c>
      <c r="T3106" s="8">
        <f t="shared" si="195"/>
        <v>42038.083333333328</v>
      </c>
    </row>
    <row r="3107" spans="1:20" ht="51"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7">
        <f t="shared" si="193"/>
        <v>79.870967741935488</v>
      </c>
      <c r="Q3107" t="s">
        <v>8318</v>
      </c>
      <c r="R3107" t="s">
        <v>8358</v>
      </c>
      <c r="S3107" s="8">
        <f t="shared" si="194"/>
        <v>41876.718935185185</v>
      </c>
      <c r="T3107" s="8">
        <f t="shared" si="195"/>
        <v>41931.208333333336</v>
      </c>
    </row>
    <row r="3108" spans="1:20" ht="68"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7">
        <f t="shared" si="193"/>
        <v>10.25</v>
      </c>
      <c r="Q3108" t="s">
        <v>8318</v>
      </c>
      <c r="R3108" t="s">
        <v>8358</v>
      </c>
      <c r="S3108" s="8">
        <f t="shared" si="194"/>
        <v>42241.429120370376</v>
      </c>
      <c r="T3108" s="8">
        <f t="shared" si="195"/>
        <v>42263.916666666672</v>
      </c>
    </row>
    <row r="3109" spans="1:20" ht="51"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7">
        <f t="shared" si="193"/>
        <v>272.58620689655174</v>
      </c>
      <c r="Q3109" t="s">
        <v>8318</v>
      </c>
      <c r="R3109" t="s">
        <v>8358</v>
      </c>
      <c r="S3109" s="8">
        <f t="shared" si="194"/>
        <v>42128.814247685179</v>
      </c>
      <c r="T3109" s="8">
        <f t="shared" si="195"/>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7">
        <f t="shared" si="193"/>
        <v>13</v>
      </c>
      <c r="Q3110" t="s">
        <v>8318</v>
      </c>
      <c r="R3110" t="s">
        <v>8358</v>
      </c>
      <c r="S3110" s="8">
        <f t="shared" si="194"/>
        <v>42062.680486111116</v>
      </c>
      <c r="T3110" s="8">
        <f t="shared" si="195"/>
        <v>42122.638819444444</v>
      </c>
    </row>
    <row r="3111" spans="1:20" ht="51"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7">
        <f t="shared" si="193"/>
        <v>58.184210526315788</v>
      </c>
      <c r="Q3111" t="s">
        <v>8318</v>
      </c>
      <c r="R3111" t="s">
        <v>8358</v>
      </c>
      <c r="S3111" s="8">
        <f t="shared" si="194"/>
        <v>41844.125115740739</v>
      </c>
      <c r="T3111" s="8">
        <f t="shared" si="195"/>
        <v>41879.125115740739</v>
      </c>
    </row>
    <row r="3112" spans="1:20" ht="51"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7">
        <f t="shared" si="193"/>
        <v>10</v>
      </c>
      <c r="Q3112" t="s">
        <v>8318</v>
      </c>
      <c r="R3112" t="s">
        <v>8358</v>
      </c>
      <c r="S3112" s="8">
        <f t="shared" si="194"/>
        <v>42745.031469907408</v>
      </c>
      <c r="T3112" s="8">
        <f t="shared" si="195"/>
        <v>42785.031469907408</v>
      </c>
    </row>
    <row r="3113" spans="1:20" ht="51"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7">
        <f t="shared" si="193"/>
        <v>70.10526315789474</v>
      </c>
      <c r="Q3113" t="s">
        <v>8318</v>
      </c>
      <c r="R3113" t="s">
        <v>8358</v>
      </c>
      <c r="S3113" s="8">
        <f t="shared" si="194"/>
        <v>41885.595138888886</v>
      </c>
      <c r="T3113" s="8">
        <f t="shared" si="195"/>
        <v>41916.595138888886</v>
      </c>
    </row>
    <row r="3114" spans="1:20" ht="51"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7">
        <f t="shared" si="193"/>
        <v>57.888888888888886</v>
      </c>
      <c r="Q3114" t="s">
        <v>8318</v>
      </c>
      <c r="R3114" t="s">
        <v>8358</v>
      </c>
      <c r="S3114" s="8">
        <f t="shared" si="194"/>
        <v>42615.121921296297</v>
      </c>
      <c r="T3114" s="8">
        <f t="shared" si="195"/>
        <v>42675.121921296297</v>
      </c>
    </row>
    <row r="3115" spans="1:20" ht="51"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7">
        <f t="shared" si="193"/>
        <v>125.27027027027027</v>
      </c>
      <c r="Q3115" t="s">
        <v>8318</v>
      </c>
      <c r="R3115" t="s">
        <v>8358</v>
      </c>
      <c r="S3115" s="8">
        <f t="shared" si="194"/>
        <v>42081.731273148151</v>
      </c>
      <c r="T3115" s="8">
        <f t="shared" si="195"/>
        <v>42111.731273148151</v>
      </c>
    </row>
    <row r="3116" spans="1:20" ht="51"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t="e">
        <f t="shared" si="193"/>
        <v>#DIV/0!</v>
      </c>
      <c r="Q3116" t="s">
        <v>8318</v>
      </c>
      <c r="R3116" t="s">
        <v>8358</v>
      </c>
      <c r="S3116" s="8">
        <f t="shared" si="194"/>
        <v>41843.632523148146</v>
      </c>
      <c r="T3116" s="8">
        <f t="shared" si="195"/>
        <v>41903.632523148146</v>
      </c>
    </row>
    <row r="3117" spans="1:20" ht="51"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7">
        <f t="shared" si="193"/>
        <v>300</v>
      </c>
      <c r="Q3117" t="s">
        <v>8318</v>
      </c>
      <c r="R3117" t="s">
        <v>8358</v>
      </c>
      <c r="S3117" s="8">
        <f t="shared" si="194"/>
        <v>42496.447071759263</v>
      </c>
      <c r="T3117" s="8">
        <f t="shared" si="195"/>
        <v>42526.447071759263</v>
      </c>
    </row>
    <row r="3118" spans="1:20" ht="51"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7">
        <f t="shared" si="193"/>
        <v>43</v>
      </c>
      <c r="Q3118" t="s">
        <v>8318</v>
      </c>
      <c r="R3118" t="s">
        <v>8358</v>
      </c>
      <c r="S3118" s="8">
        <f t="shared" si="194"/>
        <v>42081.515335648146</v>
      </c>
      <c r="T3118" s="8">
        <f t="shared" si="195"/>
        <v>42095.515335648146</v>
      </c>
    </row>
    <row r="3119" spans="1:20" ht="51"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7">
        <f t="shared" si="193"/>
        <v>1</v>
      </c>
      <c r="Q3119" t="s">
        <v>8318</v>
      </c>
      <c r="R3119" t="s">
        <v>8358</v>
      </c>
      <c r="S3119" s="8">
        <f t="shared" si="194"/>
        <v>42509.374537037031</v>
      </c>
      <c r="T3119" s="8">
        <f t="shared" si="195"/>
        <v>42517.55</v>
      </c>
    </row>
    <row r="3120" spans="1:20" ht="34"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7">
        <f t="shared" si="193"/>
        <v>775</v>
      </c>
      <c r="Q3120" t="s">
        <v>8318</v>
      </c>
      <c r="R3120" t="s">
        <v>8358</v>
      </c>
      <c r="S3120" s="8">
        <f t="shared" si="194"/>
        <v>42534.649571759262</v>
      </c>
      <c r="T3120" s="8">
        <f t="shared" si="195"/>
        <v>42553.649571759262</v>
      </c>
    </row>
    <row r="3121" spans="1:20" ht="68"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7">
        <f t="shared" si="193"/>
        <v>5</v>
      </c>
      <c r="Q3121" t="s">
        <v>8318</v>
      </c>
      <c r="R3121" t="s">
        <v>8358</v>
      </c>
      <c r="S3121" s="8">
        <f t="shared" si="194"/>
        <v>42060.04550925926</v>
      </c>
      <c r="T3121" s="8">
        <f t="shared" si="195"/>
        <v>42090.003842592589</v>
      </c>
    </row>
    <row r="3122" spans="1:20" ht="51"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7">
        <f t="shared" si="193"/>
        <v>12.8</v>
      </c>
      <c r="Q3122" t="s">
        <v>8318</v>
      </c>
      <c r="R3122" t="s">
        <v>8358</v>
      </c>
      <c r="S3122" s="8">
        <f t="shared" si="194"/>
        <v>42435.942083333335</v>
      </c>
      <c r="T3122" s="8">
        <f t="shared" si="195"/>
        <v>42495.900416666671</v>
      </c>
    </row>
    <row r="3123" spans="1:20" ht="51"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7">
        <f t="shared" si="193"/>
        <v>10</v>
      </c>
      <c r="Q3123" t="s">
        <v>8318</v>
      </c>
      <c r="R3123" t="s">
        <v>8358</v>
      </c>
      <c r="S3123" s="8">
        <f t="shared" si="194"/>
        <v>41848.679803240739</v>
      </c>
      <c r="T3123" s="8">
        <f t="shared" si="195"/>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7">
        <f t="shared" si="193"/>
        <v>58</v>
      </c>
      <c r="Q3124" t="s">
        <v>8318</v>
      </c>
      <c r="R3124" t="s">
        <v>8358</v>
      </c>
      <c r="S3124" s="8">
        <f t="shared" si="194"/>
        <v>42678.932083333333</v>
      </c>
      <c r="T3124" s="8">
        <f t="shared" si="195"/>
        <v>42683.973750000005</v>
      </c>
    </row>
    <row r="3125" spans="1:20" ht="51"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7">
        <f t="shared" si="193"/>
        <v>244.80459770114942</v>
      </c>
      <c r="Q3125" t="s">
        <v>8318</v>
      </c>
      <c r="R3125" t="s">
        <v>8358</v>
      </c>
      <c r="S3125" s="8">
        <f t="shared" si="194"/>
        <v>42530.993032407408</v>
      </c>
      <c r="T3125" s="8">
        <f t="shared" si="195"/>
        <v>42560.993032407408</v>
      </c>
    </row>
    <row r="3126" spans="1:20" ht="51"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7">
        <f t="shared" si="193"/>
        <v>6.5</v>
      </c>
      <c r="Q3126" t="s">
        <v>8318</v>
      </c>
      <c r="R3126" t="s">
        <v>8358</v>
      </c>
      <c r="S3126" s="8">
        <f t="shared" si="194"/>
        <v>41977.780104166668</v>
      </c>
      <c r="T3126" s="8">
        <f t="shared" si="195"/>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t="e">
        <f t="shared" si="193"/>
        <v>#DIV/0!</v>
      </c>
      <c r="Q3127" t="s">
        <v>8318</v>
      </c>
      <c r="R3127" t="s">
        <v>8358</v>
      </c>
      <c r="S3127" s="8">
        <f t="shared" si="194"/>
        <v>42346.20685185185</v>
      </c>
      <c r="T3127" s="8">
        <f t="shared" si="195"/>
        <v>42376.20685185185</v>
      </c>
    </row>
    <row r="3128" spans="1:20" ht="8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7">
        <f t="shared" si="193"/>
        <v>61.176470588235297</v>
      </c>
      <c r="Q3128" t="s">
        <v>8318</v>
      </c>
      <c r="R3128" t="s">
        <v>8358</v>
      </c>
      <c r="S3128" s="8">
        <f t="shared" si="194"/>
        <v>42427.01807870371</v>
      </c>
      <c r="T3128" s="8">
        <f t="shared" si="195"/>
        <v>42456.976412037038</v>
      </c>
    </row>
    <row r="3129" spans="1:20" ht="51"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t="e">
        <f t="shared" si="193"/>
        <v>#DIV/0!</v>
      </c>
      <c r="Q3129" t="s">
        <v>8318</v>
      </c>
      <c r="R3129" t="s">
        <v>8358</v>
      </c>
      <c r="S3129" s="8">
        <f t="shared" si="194"/>
        <v>42034.856817129628</v>
      </c>
      <c r="T3129" s="8">
        <f t="shared" si="195"/>
        <v>42064.856817129628</v>
      </c>
    </row>
    <row r="3130" spans="1:20" ht="51"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8318</v>
      </c>
      <c r="R3130" t="s">
        <v>8319</v>
      </c>
      <c r="S3130" s="8">
        <f t="shared" si="194"/>
        <v>42780.825706018513</v>
      </c>
      <c r="T3130" s="8">
        <f t="shared" si="195"/>
        <v>42810.784039351856</v>
      </c>
    </row>
    <row r="3131" spans="1:20" ht="68"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7">
        <f t="shared" si="193"/>
        <v>10</v>
      </c>
      <c r="Q3131" t="s">
        <v>8318</v>
      </c>
      <c r="R3131" t="s">
        <v>8319</v>
      </c>
      <c r="S3131" s="8">
        <f t="shared" si="194"/>
        <v>42803.842812499999</v>
      </c>
      <c r="T3131" s="8">
        <f t="shared" si="195"/>
        <v>42843.801145833335</v>
      </c>
    </row>
    <row r="3132" spans="1:20" ht="51"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7">
        <f t="shared" si="193"/>
        <v>93.75</v>
      </c>
      <c r="Q3132" t="s">
        <v>8318</v>
      </c>
      <c r="R3132" t="s">
        <v>8319</v>
      </c>
      <c r="S3132" s="8">
        <f t="shared" si="194"/>
        <v>42808.640231481477</v>
      </c>
      <c r="T3132" s="8">
        <f t="shared" si="195"/>
        <v>42839.207638888889</v>
      </c>
    </row>
    <row r="3133" spans="1:20" ht="34"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7">
        <f t="shared" si="193"/>
        <v>53.75</v>
      </c>
      <c r="Q3133" t="s">
        <v>8318</v>
      </c>
      <c r="R3133" t="s">
        <v>8319</v>
      </c>
      <c r="S3133" s="8">
        <f t="shared" si="194"/>
        <v>42803.579224537039</v>
      </c>
      <c r="T3133" s="8">
        <f t="shared" si="195"/>
        <v>42833.537557870368</v>
      </c>
    </row>
    <row r="3134" spans="1:20" ht="34"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7">
        <f t="shared" si="193"/>
        <v>10</v>
      </c>
      <c r="Q3134" t="s">
        <v>8318</v>
      </c>
      <c r="R3134" t="s">
        <v>8319</v>
      </c>
      <c r="S3134" s="8">
        <f t="shared" si="194"/>
        <v>42786.350231481483</v>
      </c>
      <c r="T3134" s="8">
        <f t="shared" si="195"/>
        <v>42846.308564814812</v>
      </c>
    </row>
    <row r="3135" spans="1:20" ht="68"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8318</v>
      </c>
      <c r="R3135" t="s">
        <v>8319</v>
      </c>
      <c r="S3135" s="8">
        <f t="shared" si="194"/>
        <v>42788.565208333333</v>
      </c>
      <c r="T3135" s="8">
        <f t="shared" si="195"/>
        <v>42818.523541666669</v>
      </c>
    </row>
    <row r="3136" spans="1:20" ht="68"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7">
        <f t="shared" si="193"/>
        <v>18.75</v>
      </c>
      <c r="Q3136" t="s">
        <v>8318</v>
      </c>
      <c r="R3136" t="s">
        <v>8319</v>
      </c>
      <c r="S3136" s="8">
        <f t="shared" si="194"/>
        <v>42800.720127314817</v>
      </c>
      <c r="T3136" s="8">
        <f t="shared" si="195"/>
        <v>42821.678460648152</v>
      </c>
    </row>
    <row r="3137" spans="1:20" ht="51"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7">
        <f t="shared" si="193"/>
        <v>23.142857142857142</v>
      </c>
      <c r="Q3137" t="s">
        <v>8318</v>
      </c>
      <c r="R3137" t="s">
        <v>8319</v>
      </c>
      <c r="S3137" s="8">
        <f t="shared" si="194"/>
        <v>42807.151863425926</v>
      </c>
      <c r="T3137" s="8">
        <f t="shared" si="195"/>
        <v>42829.151863425926</v>
      </c>
    </row>
    <row r="3138" spans="1:20" ht="51"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8318</v>
      </c>
      <c r="R3138" t="s">
        <v>8319</v>
      </c>
      <c r="S3138" s="8">
        <f t="shared" si="194"/>
        <v>42789.462430555555</v>
      </c>
      <c r="T3138" s="8">
        <f t="shared" si="195"/>
        <v>42825.957638888889</v>
      </c>
    </row>
    <row r="3139" spans="1:20" ht="34"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7">
        <f t="shared" ref="P3139:P3202" si="197">E3139/L3139</f>
        <v>50</v>
      </c>
      <c r="Q3139" t="s">
        <v>8318</v>
      </c>
      <c r="R3139" t="s">
        <v>8319</v>
      </c>
      <c r="S3139" s="8">
        <f t="shared" ref="S3139:S3202" si="198">(((J3139/60)/60)/24)+DATE(1970,1,1)</f>
        <v>42807.885057870371</v>
      </c>
      <c r="T3139" s="8">
        <f t="shared" ref="T3139:T3202" si="199">(((I3139/60)/60)/24)+DATE(1970,1,1)</f>
        <v>42858.8</v>
      </c>
    </row>
    <row r="3140" spans="1:20" ht="68"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t="e">
        <f t="shared" si="197"/>
        <v>#DIV/0!</v>
      </c>
      <c r="Q3140" t="s">
        <v>8318</v>
      </c>
      <c r="R3140" t="s">
        <v>8319</v>
      </c>
      <c r="S3140" s="8">
        <f t="shared" si="198"/>
        <v>42809.645914351851</v>
      </c>
      <c r="T3140" s="8">
        <f t="shared" si="199"/>
        <v>42828.645914351851</v>
      </c>
    </row>
    <row r="3141" spans="1:20" ht="51"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7">
        <f t="shared" si="197"/>
        <v>450</v>
      </c>
      <c r="Q3141" t="s">
        <v>8318</v>
      </c>
      <c r="R3141" t="s">
        <v>8319</v>
      </c>
      <c r="S3141" s="8">
        <f t="shared" si="198"/>
        <v>42785.270370370374</v>
      </c>
      <c r="T3141" s="8">
        <f t="shared" si="199"/>
        <v>42819.189583333333</v>
      </c>
    </row>
    <row r="3142" spans="1:20" ht="68"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7">
        <f t="shared" si="197"/>
        <v>24</v>
      </c>
      <c r="Q3142" t="s">
        <v>8318</v>
      </c>
      <c r="R3142" t="s">
        <v>8319</v>
      </c>
      <c r="S3142" s="8">
        <f t="shared" si="198"/>
        <v>42802.718784722223</v>
      </c>
      <c r="T3142" s="8">
        <f t="shared" si="199"/>
        <v>42832.677118055552</v>
      </c>
    </row>
    <row r="3143" spans="1:20" ht="68"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7">
        <f t="shared" si="197"/>
        <v>32.25</v>
      </c>
      <c r="Q3143" t="s">
        <v>8318</v>
      </c>
      <c r="R3143" t="s">
        <v>8319</v>
      </c>
      <c r="S3143" s="8">
        <f t="shared" si="198"/>
        <v>42800.753333333334</v>
      </c>
      <c r="T3143" s="8">
        <f t="shared" si="199"/>
        <v>42841.833333333328</v>
      </c>
    </row>
    <row r="3144" spans="1:20" ht="51"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7">
        <f t="shared" si="197"/>
        <v>15</v>
      </c>
      <c r="Q3144" t="s">
        <v>8318</v>
      </c>
      <c r="R3144" t="s">
        <v>8319</v>
      </c>
      <c r="S3144" s="8">
        <f t="shared" si="198"/>
        <v>42783.513182870374</v>
      </c>
      <c r="T3144" s="8">
        <f t="shared" si="199"/>
        <v>42813.471516203703</v>
      </c>
    </row>
    <row r="3145" spans="1:20" ht="68"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t="e">
        <f t="shared" si="197"/>
        <v>#DIV/0!</v>
      </c>
      <c r="Q3145" t="s">
        <v>8318</v>
      </c>
      <c r="R3145" t="s">
        <v>8319</v>
      </c>
      <c r="S3145" s="8">
        <f t="shared" si="198"/>
        <v>42808.358287037037</v>
      </c>
      <c r="T3145" s="8">
        <f t="shared" si="199"/>
        <v>42834.358287037037</v>
      </c>
    </row>
    <row r="3146" spans="1:20" ht="68"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7">
        <f t="shared" si="197"/>
        <v>251.33333333333334</v>
      </c>
      <c r="Q3146" t="s">
        <v>8318</v>
      </c>
      <c r="R3146" t="s">
        <v>8319</v>
      </c>
      <c r="S3146" s="8">
        <f t="shared" si="198"/>
        <v>42796.538275462968</v>
      </c>
      <c r="T3146" s="8">
        <f t="shared" si="199"/>
        <v>42813.25</v>
      </c>
    </row>
    <row r="3147" spans="1:20" ht="51"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t="e">
        <f t="shared" si="197"/>
        <v>#DIV/0!</v>
      </c>
      <c r="Q3147" t="s">
        <v>8318</v>
      </c>
      <c r="R3147" t="s">
        <v>8319</v>
      </c>
      <c r="S3147" s="8">
        <f t="shared" si="198"/>
        <v>42762.040902777779</v>
      </c>
      <c r="T3147" s="8">
        <f t="shared" si="199"/>
        <v>42821.999236111107</v>
      </c>
    </row>
    <row r="3148" spans="1:20" ht="51"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7">
        <f t="shared" si="197"/>
        <v>437.5</v>
      </c>
      <c r="Q3148" t="s">
        <v>8318</v>
      </c>
      <c r="R3148" t="s">
        <v>8319</v>
      </c>
      <c r="S3148" s="8">
        <f t="shared" si="198"/>
        <v>42796.682476851856</v>
      </c>
      <c r="T3148" s="8">
        <f t="shared" si="199"/>
        <v>42841.640810185185</v>
      </c>
    </row>
    <row r="3149" spans="1:20" ht="51"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8318</v>
      </c>
      <c r="R3149" t="s">
        <v>8319</v>
      </c>
      <c r="S3149" s="8">
        <f t="shared" si="198"/>
        <v>41909.969386574077</v>
      </c>
      <c r="T3149" s="8">
        <f t="shared" si="199"/>
        <v>41950.011053240742</v>
      </c>
    </row>
    <row r="3150" spans="1:20" ht="34"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7">
        <f t="shared" si="197"/>
        <v>41.421052631578945</v>
      </c>
      <c r="Q3150" t="s">
        <v>8318</v>
      </c>
      <c r="R3150" t="s">
        <v>8319</v>
      </c>
      <c r="S3150" s="8">
        <f t="shared" si="198"/>
        <v>41891.665324074071</v>
      </c>
      <c r="T3150" s="8">
        <f t="shared" si="199"/>
        <v>41913.166666666664</v>
      </c>
    </row>
    <row r="3151" spans="1:20" ht="51"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8318</v>
      </c>
      <c r="R3151" t="s">
        <v>8319</v>
      </c>
      <c r="S3151" s="8">
        <f t="shared" si="198"/>
        <v>41226.017361111109</v>
      </c>
      <c r="T3151" s="8">
        <f t="shared" si="199"/>
        <v>41250.083333333336</v>
      </c>
    </row>
    <row r="3152" spans="1:20" ht="68"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8318</v>
      </c>
      <c r="R3152" t="s">
        <v>8319</v>
      </c>
      <c r="S3152" s="8">
        <f t="shared" si="198"/>
        <v>40478.263923611114</v>
      </c>
      <c r="T3152" s="8">
        <f t="shared" si="199"/>
        <v>40568.166666666664</v>
      </c>
    </row>
    <row r="3153" spans="1:20" ht="51"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8318</v>
      </c>
      <c r="R3153" t="s">
        <v>8319</v>
      </c>
      <c r="S3153" s="8">
        <f t="shared" si="198"/>
        <v>41862.83997685185</v>
      </c>
      <c r="T3153" s="8">
        <f t="shared" si="199"/>
        <v>41892.83997685185</v>
      </c>
    </row>
    <row r="3154" spans="1:20" ht="51"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7">
        <f t="shared" si="197"/>
        <v>34.791044776119406</v>
      </c>
      <c r="Q3154" t="s">
        <v>8318</v>
      </c>
      <c r="R3154" t="s">
        <v>8319</v>
      </c>
      <c r="S3154" s="8">
        <f t="shared" si="198"/>
        <v>41550.867673611108</v>
      </c>
      <c r="T3154" s="8">
        <f t="shared" si="199"/>
        <v>41580.867673611108</v>
      </c>
    </row>
    <row r="3155" spans="1:20" ht="51"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7">
        <f t="shared" si="197"/>
        <v>41.773858921161825</v>
      </c>
      <c r="Q3155" t="s">
        <v>8318</v>
      </c>
      <c r="R3155" t="s">
        <v>8319</v>
      </c>
      <c r="S3155" s="8">
        <f t="shared" si="198"/>
        <v>40633.154363425929</v>
      </c>
      <c r="T3155" s="8">
        <f t="shared" si="199"/>
        <v>40664.207638888889</v>
      </c>
    </row>
    <row r="3156" spans="1:20" ht="51"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8318</v>
      </c>
      <c r="R3156" t="s">
        <v>8319</v>
      </c>
      <c r="S3156" s="8">
        <f t="shared" si="198"/>
        <v>40970.875671296293</v>
      </c>
      <c r="T3156" s="8">
        <f t="shared" si="199"/>
        <v>41000.834004629629</v>
      </c>
    </row>
    <row r="3157" spans="1:20" ht="51"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7">
        <f t="shared" si="197"/>
        <v>31.209370860927152</v>
      </c>
      <c r="Q3157" t="s">
        <v>8318</v>
      </c>
      <c r="R3157" t="s">
        <v>8319</v>
      </c>
      <c r="S3157" s="8">
        <f t="shared" si="198"/>
        <v>41233.499131944445</v>
      </c>
      <c r="T3157" s="8">
        <f t="shared" si="199"/>
        <v>41263.499131944445</v>
      </c>
    </row>
    <row r="3158" spans="1:20" ht="51"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8318</v>
      </c>
      <c r="R3158" t="s">
        <v>8319</v>
      </c>
      <c r="S3158" s="8">
        <f t="shared" si="198"/>
        <v>41026.953055555554</v>
      </c>
      <c r="T3158" s="8">
        <f t="shared" si="199"/>
        <v>41061.953055555554</v>
      </c>
    </row>
    <row r="3159" spans="1:20" ht="34"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8318</v>
      </c>
      <c r="R3159" t="s">
        <v>8319</v>
      </c>
      <c r="S3159" s="8">
        <f t="shared" si="198"/>
        <v>41829.788252314815</v>
      </c>
      <c r="T3159" s="8">
        <f t="shared" si="199"/>
        <v>41839.208333333336</v>
      </c>
    </row>
    <row r="3160" spans="1:20" ht="34"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8318</v>
      </c>
      <c r="R3160" t="s">
        <v>8319</v>
      </c>
      <c r="S3160" s="8">
        <f t="shared" si="198"/>
        <v>41447.839722222219</v>
      </c>
      <c r="T3160" s="8">
        <f t="shared" si="199"/>
        <v>41477.839722222219</v>
      </c>
    </row>
    <row r="3161" spans="1:20" ht="51"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8318</v>
      </c>
      <c r="R3161" t="s">
        <v>8319</v>
      </c>
      <c r="S3161" s="8">
        <f t="shared" si="198"/>
        <v>40884.066678240742</v>
      </c>
      <c r="T3161" s="8">
        <f t="shared" si="199"/>
        <v>40926.958333333336</v>
      </c>
    </row>
    <row r="3162" spans="1:20" ht="51"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7">
        <f t="shared" si="197"/>
        <v>80.15789473684211</v>
      </c>
      <c r="Q3162" t="s">
        <v>8318</v>
      </c>
      <c r="R3162" t="s">
        <v>8319</v>
      </c>
      <c r="S3162" s="8">
        <f t="shared" si="198"/>
        <v>41841.26489583333</v>
      </c>
      <c r="T3162" s="8">
        <f t="shared" si="199"/>
        <v>41864.207638888889</v>
      </c>
    </row>
    <row r="3163" spans="1:20" ht="68"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7">
        <f t="shared" si="197"/>
        <v>28.405405405405407</v>
      </c>
      <c r="Q3163" t="s">
        <v>8318</v>
      </c>
      <c r="R3163" t="s">
        <v>8319</v>
      </c>
      <c r="S3163" s="8">
        <f t="shared" si="198"/>
        <v>41897.536134259259</v>
      </c>
      <c r="T3163" s="8">
        <f t="shared" si="199"/>
        <v>41927.536134259259</v>
      </c>
    </row>
    <row r="3164" spans="1:20" ht="51"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7">
        <f t="shared" si="197"/>
        <v>80.730158730158735</v>
      </c>
      <c r="Q3164" t="s">
        <v>8318</v>
      </c>
      <c r="R3164" t="s">
        <v>8319</v>
      </c>
      <c r="S3164" s="8">
        <f t="shared" si="198"/>
        <v>41799.685902777775</v>
      </c>
      <c r="T3164" s="8">
        <f t="shared" si="199"/>
        <v>41827.083333333336</v>
      </c>
    </row>
    <row r="3165" spans="1:20" ht="51"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8318</v>
      </c>
      <c r="R3165" t="s">
        <v>8319</v>
      </c>
      <c r="S3165" s="8">
        <f t="shared" si="198"/>
        <v>41775.753761574073</v>
      </c>
      <c r="T3165" s="8">
        <f t="shared" si="199"/>
        <v>41805.753761574073</v>
      </c>
    </row>
    <row r="3166" spans="1:20" ht="51"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7">
        <f t="shared" si="197"/>
        <v>37.591549295774648</v>
      </c>
      <c r="Q3166" t="s">
        <v>8318</v>
      </c>
      <c r="R3166" t="s">
        <v>8319</v>
      </c>
      <c r="S3166" s="8">
        <f t="shared" si="198"/>
        <v>41766.80572916667</v>
      </c>
      <c r="T3166" s="8">
        <f t="shared" si="199"/>
        <v>41799.80572916667</v>
      </c>
    </row>
    <row r="3167" spans="1:20" ht="68"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7">
        <f t="shared" si="197"/>
        <v>58.095238095238095</v>
      </c>
      <c r="Q3167" t="s">
        <v>8318</v>
      </c>
      <c r="R3167" t="s">
        <v>8319</v>
      </c>
      <c r="S3167" s="8">
        <f t="shared" si="198"/>
        <v>40644.159259259257</v>
      </c>
      <c r="T3167" s="8">
        <f t="shared" si="199"/>
        <v>40666.165972222225</v>
      </c>
    </row>
    <row r="3168" spans="1:20" ht="51"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8318</v>
      </c>
      <c r="R3168" t="s">
        <v>8319</v>
      </c>
      <c r="S3168" s="8">
        <f t="shared" si="198"/>
        <v>41940.69158564815</v>
      </c>
      <c r="T3168" s="8">
        <f t="shared" si="199"/>
        <v>41969.332638888889</v>
      </c>
    </row>
    <row r="3169" spans="1:20" ht="34"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8318</v>
      </c>
      <c r="R3169" t="s">
        <v>8319</v>
      </c>
      <c r="S3169" s="8">
        <f t="shared" si="198"/>
        <v>41839.175706018519</v>
      </c>
      <c r="T3169" s="8">
        <f t="shared" si="199"/>
        <v>41853.175706018519</v>
      </c>
    </row>
    <row r="3170" spans="1:20" ht="51"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8318</v>
      </c>
      <c r="R3170" t="s">
        <v>8319</v>
      </c>
      <c r="S3170" s="8">
        <f t="shared" si="198"/>
        <v>41772.105937500004</v>
      </c>
      <c r="T3170" s="8">
        <f t="shared" si="199"/>
        <v>41803.916666666664</v>
      </c>
    </row>
    <row r="3171" spans="1:20" ht="34"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7">
        <f t="shared" si="197"/>
        <v>100.5</v>
      </c>
      <c r="Q3171" t="s">
        <v>8318</v>
      </c>
      <c r="R3171" t="s">
        <v>8319</v>
      </c>
      <c r="S3171" s="8">
        <f t="shared" si="198"/>
        <v>41591.737974537034</v>
      </c>
      <c r="T3171" s="8">
        <f t="shared" si="199"/>
        <v>41621.207638888889</v>
      </c>
    </row>
    <row r="3172" spans="1:20" ht="51"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7">
        <f t="shared" si="197"/>
        <v>31.619718309859156</v>
      </c>
      <c r="Q3172" t="s">
        <v>8318</v>
      </c>
      <c r="R3172" t="s">
        <v>8319</v>
      </c>
      <c r="S3172" s="8">
        <f t="shared" si="198"/>
        <v>41789.080370370371</v>
      </c>
      <c r="T3172" s="8">
        <f t="shared" si="199"/>
        <v>41822.166666666664</v>
      </c>
    </row>
    <row r="3173" spans="1:20" ht="51"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7">
        <f t="shared" si="197"/>
        <v>65.102564102564102</v>
      </c>
      <c r="Q3173" t="s">
        <v>8318</v>
      </c>
      <c r="R3173" t="s">
        <v>8319</v>
      </c>
      <c r="S3173" s="8">
        <f t="shared" si="198"/>
        <v>42466.608310185184</v>
      </c>
      <c r="T3173" s="8">
        <f t="shared" si="199"/>
        <v>42496.608310185184</v>
      </c>
    </row>
    <row r="3174" spans="1:20" ht="51"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8318</v>
      </c>
      <c r="R3174" t="s">
        <v>8319</v>
      </c>
      <c r="S3174" s="8">
        <f t="shared" si="198"/>
        <v>40923.729953703703</v>
      </c>
      <c r="T3174" s="8">
        <f t="shared" si="199"/>
        <v>40953.729953703703</v>
      </c>
    </row>
    <row r="3175" spans="1:20" ht="51"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8318</v>
      </c>
      <c r="R3175" t="s">
        <v>8319</v>
      </c>
      <c r="S3175" s="8">
        <f t="shared" si="198"/>
        <v>41878.878379629627</v>
      </c>
      <c r="T3175" s="8">
        <f t="shared" si="199"/>
        <v>41908.878379629627</v>
      </c>
    </row>
    <row r="3176" spans="1:20" ht="68"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8318</v>
      </c>
      <c r="R3176" t="s">
        <v>8319</v>
      </c>
      <c r="S3176" s="8">
        <f t="shared" si="198"/>
        <v>41862.864675925928</v>
      </c>
      <c r="T3176" s="8">
        <f t="shared" si="199"/>
        <v>41876.864675925928</v>
      </c>
    </row>
    <row r="3177" spans="1:20" ht="68"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8318</v>
      </c>
      <c r="R3177" t="s">
        <v>8319</v>
      </c>
      <c r="S3177" s="8">
        <f t="shared" si="198"/>
        <v>40531.886886574073</v>
      </c>
      <c r="T3177" s="8">
        <f t="shared" si="199"/>
        <v>40591.886886574073</v>
      </c>
    </row>
    <row r="3178" spans="1:20" ht="68"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8318</v>
      </c>
      <c r="R3178" t="s">
        <v>8319</v>
      </c>
      <c r="S3178" s="8">
        <f t="shared" si="198"/>
        <v>41477.930914351848</v>
      </c>
      <c r="T3178" s="8">
        <f t="shared" si="199"/>
        <v>41504.625</v>
      </c>
    </row>
    <row r="3179" spans="1:20" ht="51"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8318</v>
      </c>
      <c r="R3179" t="s">
        <v>8319</v>
      </c>
      <c r="S3179" s="8">
        <f t="shared" si="198"/>
        <v>41781.666770833333</v>
      </c>
      <c r="T3179" s="8">
        <f t="shared" si="199"/>
        <v>41811.666770833333</v>
      </c>
    </row>
    <row r="3180" spans="1:20" ht="68"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7">
        <f t="shared" si="197"/>
        <v>33.025641025641029</v>
      </c>
      <c r="Q3180" t="s">
        <v>8318</v>
      </c>
      <c r="R3180" t="s">
        <v>8319</v>
      </c>
      <c r="S3180" s="8">
        <f t="shared" si="198"/>
        <v>41806.605034722219</v>
      </c>
      <c r="T3180" s="8">
        <f t="shared" si="199"/>
        <v>41836.605034722219</v>
      </c>
    </row>
    <row r="3181" spans="1:20" ht="51"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8318</v>
      </c>
      <c r="R3181" t="s">
        <v>8319</v>
      </c>
      <c r="S3181" s="8">
        <f t="shared" si="198"/>
        <v>41375.702210648145</v>
      </c>
      <c r="T3181" s="8">
        <f t="shared" si="199"/>
        <v>41400.702210648145</v>
      </c>
    </row>
    <row r="3182" spans="1:20" ht="51"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8318</v>
      </c>
      <c r="R3182" t="s">
        <v>8319</v>
      </c>
      <c r="S3182" s="8">
        <f t="shared" si="198"/>
        <v>41780.412604166668</v>
      </c>
      <c r="T3182" s="8">
        <f t="shared" si="199"/>
        <v>41810.412604166668</v>
      </c>
    </row>
    <row r="3183" spans="1:20" ht="51"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8318</v>
      </c>
      <c r="R3183" t="s">
        <v>8319</v>
      </c>
      <c r="S3183" s="8">
        <f t="shared" si="198"/>
        <v>41779.310034722221</v>
      </c>
      <c r="T3183" s="8">
        <f t="shared" si="199"/>
        <v>41805.666666666664</v>
      </c>
    </row>
    <row r="3184" spans="1:20" ht="68"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8318</v>
      </c>
      <c r="R3184" t="s">
        <v>8319</v>
      </c>
      <c r="S3184" s="8">
        <f t="shared" si="198"/>
        <v>40883.949317129627</v>
      </c>
      <c r="T3184" s="8">
        <f t="shared" si="199"/>
        <v>40939.708333333336</v>
      </c>
    </row>
    <row r="3185" spans="1:20" ht="51"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8318</v>
      </c>
      <c r="R3185" t="s">
        <v>8319</v>
      </c>
      <c r="S3185" s="8">
        <f t="shared" si="198"/>
        <v>41491.79478009259</v>
      </c>
      <c r="T3185" s="8">
        <f t="shared" si="199"/>
        <v>41509.79478009259</v>
      </c>
    </row>
    <row r="3186" spans="1:20" ht="51"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8318</v>
      </c>
      <c r="R3186" t="s">
        <v>8319</v>
      </c>
      <c r="S3186" s="8">
        <f t="shared" si="198"/>
        <v>41791.993414351848</v>
      </c>
      <c r="T3186" s="8">
        <f t="shared" si="199"/>
        <v>41821.993414351848</v>
      </c>
    </row>
    <row r="3187" spans="1:20" ht="51"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7">
        <f t="shared" si="197"/>
        <v>41.666666666666664</v>
      </c>
      <c r="Q3187" t="s">
        <v>8318</v>
      </c>
      <c r="R3187" t="s">
        <v>8319</v>
      </c>
      <c r="S3187" s="8">
        <f t="shared" si="198"/>
        <v>41829.977326388893</v>
      </c>
      <c r="T3187" s="8">
        <f t="shared" si="199"/>
        <v>41836.977326388893</v>
      </c>
    </row>
    <row r="3188" spans="1:20" ht="51"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8318</v>
      </c>
      <c r="R3188" t="s">
        <v>8319</v>
      </c>
      <c r="S3188" s="8">
        <f t="shared" si="198"/>
        <v>41868.924050925925</v>
      </c>
      <c r="T3188" s="8">
        <f t="shared" si="199"/>
        <v>41898.875</v>
      </c>
    </row>
    <row r="3189" spans="1:20" ht="68"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8318</v>
      </c>
      <c r="R3189" t="s">
        <v>8319</v>
      </c>
      <c r="S3189" s="8">
        <f t="shared" si="198"/>
        <v>41835.666354166664</v>
      </c>
      <c r="T3189" s="8">
        <f t="shared" si="199"/>
        <v>41855.666354166664</v>
      </c>
    </row>
    <row r="3190" spans="1:20" ht="51"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7">
        <f t="shared" si="197"/>
        <v>14.444444444444445</v>
      </c>
      <c r="Q3190" t="s">
        <v>8318</v>
      </c>
      <c r="R3190" t="s">
        <v>8360</v>
      </c>
      <c r="S3190" s="8">
        <f t="shared" si="198"/>
        <v>42144.415532407409</v>
      </c>
      <c r="T3190" s="8">
        <f t="shared" si="199"/>
        <v>42165.415532407409</v>
      </c>
    </row>
    <row r="3191" spans="1:20" ht="68"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7">
        <f t="shared" si="197"/>
        <v>356.84210526315792</v>
      </c>
      <c r="Q3191" t="s">
        <v>8318</v>
      </c>
      <c r="R3191" t="s">
        <v>8360</v>
      </c>
      <c r="S3191" s="8">
        <f t="shared" si="198"/>
        <v>42118.346435185187</v>
      </c>
      <c r="T3191" s="8">
        <f t="shared" si="199"/>
        <v>42148.346435185187</v>
      </c>
    </row>
    <row r="3192" spans="1:20" ht="51"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t="e">
        <f t="shared" si="197"/>
        <v>#DIV/0!</v>
      </c>
      <c r="Q3192" t="s">
        <v>8318</v>
      </c>
      <c r="R3192" t="s">
        <v>8360</v>
      </c>
      <c r="S3192" s="8">
        <f t="shared" si="198"/>
        <v>42683.151331018518</v>
      </c>
      <c r="T3192" s="8">
        <f t="shared" si="199"/>
        <v>42713.192997685182</v>
      </c>
    </row>
    <row r="3193" spans="1:20" ht="51"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7">
        <f t="shared" si="197"/>
        <v>37.75</v>
      </c>
      <c r="Q3193" t="s">
        <v>8318</v>
      </c>
      <c r="R3193" t="s">
        <v>8360</v>
      </c>
      <c r="S3193" s="8">
        <f t="shared" si="198"/>
        <v>42538.755428240736</v>
      </c>
      <c r="T3193" s="8">
        <f t="shared" si="199"/>
        <v>42598.755428240736</v>
      </c>
    </row>
    <row r="3194" spans="1:20" ht="51"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7">
        <f t="shared" si="197"/>
        <v>12.75</v>
      </c>
      <c r="Q3194" t="s">
        <v>8318</v>
      </c>
      <c r="R3194" t="s">
        <v>8360</v>
      </c>
      <c r="S3194" s="8">
        <f t="shared" si="198"/>
        <v>42018.94049768518</v>
      </c>
      <c r="T3194" s="8">
        <f t="shared" si="199"/>
        <v>42063.916666666672</v>
      </c>
    </row>
    <row r="3195" spans="1:20" ht="51"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7">
        <f t="shared" si="197"/>
        <v>24.458333333333332</v>
      </c>
      <c r="Q3195" t="s">
        <v>8318</v>
      </c>
      <c r="R3195" t="s">
        <v>8360</v>
      </c>
      <c r="S3195" s="8">
        <f t="shared" si="198"/>
        <v>42010.968240740738</v>
      </c>
      <c r="T3195" s="8">
        <f t="shared" si="199"/>
        <v>42055.968240740738</v>
      </c>
    </row>
    <row r="3196" spans="1:20" ht="68"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t="e">
        <f t="shared" si="197"/>
        <v>#DIV/0!</v>
      </c>
      <c r="Q3196" t="s">
        <v>8318</v>
      </c>
      <c r="R3196" t="s">
        <v>8360</v>
      </c>
      <c r="S3196" s="8">
        <f t="shared" si="198"/>
        <v>42182.062476851846</v>
      </c>
      <c r="T3196" s="8">
        <f t="shared" si="199"/>
        <v>42212.062476851846</v>
      </c>
    </row>
    <row r="3197" spans="1:20" ht="68"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7">
        <f t="shared" si="197"/>
        <v>53.07692307692308</v>
      </c>
      <c r="Q3197" t="s">
        <v>8318</v>
      </c>
      <c r="R3197" t="s">
        <v>8360</v>
      </c>
      <c r="S3197" s="8">
        <f t="shared" si="198"/>
        <v>42017.594236111108</v>
      </c>
      <c r="T3197" s="8">
        <f t="shared" si="199"/>
        <v>42047.594236111108</v>
      </c>
    </row>
    <row r="3198" spans="1:20" ht="51"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7">
        <f t="shared" si="197"/>
        <v>300</v>
      </c>
      <c r="Q3198" t="s">
        <v>8318</v>
      </c>
      <c r="R3198" t="s">
        <v>8360</v>
      </c>
      <c r="S3198" s="8">
        <f t="shared" si="198"/>
        <v>42157.598090277781</v>
      </c>
      <c r="T3198" s="8">
        <f t="shared" si="199"/>
        <v>42217.583333333328</v>
      </c>
    </row>
    <row r="3199" spans="1:20" ht="34"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7">
        <f t="shared" si="197"/>
        <v>286.25</v>
      </c>
      <c r="Q3199" t="s">
        <v>8318</v>
      </c>
      <c r="R3199" t="s">
        <v>8360</v>
      </c>
      <c r="S3199" s="8">
        <f t="shared" si="198"/>
        <v>42009.493263888886</v>
      </c>
      <c r="T3199" s="8">
        <f t="shared" si="199"/>
        <v>42039.493263888886</v>
      </c>
    </row>
    <row r="3200" spans="1:20" ht="68"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7">
        <f t="shared" si="197"/>
        <v>36.666666666666664</v>
      </c>
      <c r="Q3200" t="s">
        <v>8318</v>
      </c>
      <c r="R3200" t="s">
        <v>8360</v>
      </c>
      <c r="S3200" s="8">
        <f t="shared" si="198"/>
        <v>42013.424502314811</v>
      </c>
      <c r="T3200" s="8">
        <f t="shared" si="199"/>
        <v>42051.424502314811</v>
      </c>
    </row>
    <row r="3201" spans="1:20" ht="51"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7">
        <f t="shared" si="197"/>
        <v>49.20754716981132</v>
      </c>
      <c r="Q3201" t="s">
        <v>8318</v>
      </c>
      <c r="R3201" t="s">
        <v>8360</v>
      </c>
      <c r="S3201" s="8">
        <f t="shared" si="198"/>
        <v>41858.761782407404</v>
      </c>
      <c r="T3201" s="8">
        <f t="shared" si="199"/>
        <v>41888.875</v>
      </c>
    </row>
    <row r="3202" spans="1:20" ht="68"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7">
        <f t="shared" si="197"/>
        <v>1</v>
      </c>
      <c r="Q3202" t="s">
        <v>8318</v>
      </c>
      <c r="R3202" t="s">
        <v>8360</v>
      </c>
      <c r="S3202" s="8">
        <f t="shared" si="198"/>
        <v>42460.320613425924</v>
      </c>
      <c r="T3202" s="8">
        <f t="shared" si="199"/>
        <v>42490.231944444444</v>
      </c>
    </row>
    <row r="3203" spans="1:20" ht="51"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7">
        <f t="shared" ref="P3203:P3266" si="201">E3203/L3203</f>
        <v>12.5</v>
      </c>
      <c r="Q3203" t="s">
        <v>8318</v>
      </c>
      <c r="R3203" t="s">
        <v>8360</v>
      </c>
      <c r="S3203" s="8">
        <f t="shared" ref="S3203:S3266" si="202">(((J3203/60)/60)/24)+DATE(1970,1,1)</f>
        <v>41861.767094907409</v>
      </c>
      <c r="T3203" s="8">
        <f t="shared" ref="T3203:T3266" si="203">(((I3203/60)/60)/24)+DATE(1970,1,1)</f>
        <v>41882.767094907409</v>
      </c>
    </row>
    <row r="3204" spans="1:20" ht="51"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7">
        <f t="shared" si="201"/>
        <v>109.04</v>
      </c>
      <c r="Q3204" t="s">
        <v>8318</v>
      </c>
      <c r="R3204" t="s">
        <v>8360</v>
      </c>
      <c r="S3204" s="8">
        <f t="shared" si="202"/>
        <v>42293.853541666671</v>
      </c>
      <c r="T3204" s="8">
        <f t="shared" si="203"/>
        <v>42352.249305555553</v>
      </c>
    </row>
    <row r="3205" spans="1:20" ht="51"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7">
        <f t="shared" si="201"/>
        <v>41.666666666666664</v>
      </c>
      <c r="Q3205" t="s">
        <v>8318</v>
      </c>
      <c r="R3205" t="s">
        <v>8360</v>
      </c>
      <c r="S3205" s="8">
        <f t="shared" si="202"/>
        <v>42242.988680555558</v>
      </c>
      <c r="T3205" s="8">
        <f t="shared" si="203"/>
        <v>42272.988680555558</v>
      </c>
    </row>
    <row r="3206" spans="1:20" ht="68"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t="e">
        <f t="shared" si="201"/>
        <v>#DIV/0!</v>
      </c>
      <c r="Q3206" t="s">
        <v>8318</v>
      </c>
      <c r="R3206" t="s">
        <v>8360</v>
      </c>
      <c r="S3206" s="8">
        <f t="shared" si="202"/>
        <v>42172.686099537037</v>
      </c>
      <c r="T3206" s="8">
        <f t="shared" si="203"/>
        <v>42202.676388888889</v>
      </c>
    </row>
    <row r="3207" spans="1:20" ht="51"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7">
        <f t="shared" si="201"/>
        <v>22.75</v>
      </c>
      <c r="Q3207" t="s">
        <v>8318</v>
      </c>
      <c r="R3207" t="s">
        <v>8360</v>
      </c>
      <c r="S3207" s="8">
        <f t="shared" si="202"/>
        <v>42095.374675925923</v>
      </c>
      <c r="T3207" s="8">
        <f t="shared" si="203"/>
        <v>42125.374675925923</v>
      </c>
    </row>
    <row r="3208" spans="1:20" ht="51"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t="e">
        <f t="shared" si="201"/>
        <v>#DIV/0!</v>
      </c>
      <c r="Q3208" t="s">
        <v>8318</v>
      </c>
      <c r="R3208" t="s">
        <v>8360</v>
      </c>
      <c r="S3208" s="8">
        <f t="shared" si="202"/>
        <v>42236.276053240741</v>
      </c>
      <c r="T3208" s="8">
        <f t="shared" si="203"/>
        <v>42266.276053240741</v>
      </c>
    </row>
    <row r="3209" spans="1:20" ht="51"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7">
        <f t="shared" si="201"/>
        <v>70.833333333333329</v>
      </c>
      <c r="Q3209" t="s">
        <v>8318</v>
      </c>
      <c r="R3209" t="s">
        <v>8360</v>
      </c>
      <c r="S3209" s="8">
        <f t="shared" si="202"/>
        <v>42057.277858796297</v>
      </c>
      <c r="T3209" s="8">
        <f t="shared" si="203"/>
        <v>42117.236192129625</v>
      </c>
    </row>
    <row r="3210" spans="1:20" ht="51"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8318</v>
      </c>
      <c r="R3210" t="s">
        <v>8319</v>
      </c>
      <c r="S3210" s="8">
        <f t="shared" si="202"/>
        <v>41827.605057870373</v>
      </c>
      <c r="T3210" s="8">
        <f t="shared" si="203"/>
        <v>41848.605057870373</v>
      </c>
    </row>
    <row r="3211" spans="1:20" ht="51"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8318</v>
      </c>
      <c r="R3211" t="s">
        <v>8319</v>
      </c>
      <c r="S3211" s="8">
        <f t="shared" si="202"/>
        <v>41778.637245370373</v>
      </c>
      <c r="T3211" s="8">
        <f t="shared" si="203"/>
        <v>41810.958333333336</v>
      </c>
    </row>
    <row r="3212" spans="1:20" ht="51"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8318</v>
      </c>
      <c r="R3212" t="s">
        <v>8319</v>
      </c>
      <c r="S3212" s="8">
        <f t="shared" si="202"/>
        <v>41013.936562499999</v>
      </c>
      <c r="T3212" s="8">
        <f t="shared" si="203"/>
        <v>41061.165972222225</v>
      </c>
    </row>
    <row r="3213" spans="1:20" ht="68"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7">
        <f t="shared" si="201"/>
        <v>85.531055900621112</v>
      </c>
      <c r="Q3213" t="s">
        <v>8318</v>
      </c>
      <c r="R3213" t="s">
        <v>8319</v>
      </c>
      <c r="S3213" s="8">
        <f t="shared" si="202"/>
        <v>41834.586574074077</v>
      </c>
      <c r="T3213" s="8">
        <f t="shared" si="203"/>
        <v>41866.083333333336</v>
      </c>
    </row>
    <row r="3214" spans="1:20" ht="34"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8318</v>
      </c>
      <c r="R3214" t="s">
        <v>8319</v>
      </c>
      <c r="S3214" s="8">
        <f t="shared" si="202"/>
        <v>41829.795729166668</v>
      </c>
      <c r="T3214" s="8">
        <f t="shared" si="203"/>
        <v>41859.795729166668</v>
      </c>
    </row>
    <row r="3215" spans="1:20" ht="51"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7">
        <f t="shared" si="201"/>
        <v>127.80851063829788</v>
      </c>
      <c r="Q3215" t="s">
        <v>8318</v>
      </c>
      <c r="R3215" t="s">
        <v>8319</v>
      </c>
      <c r="S3215" s="8">
        <f t="shared" si="202"/>
        <v>42171.763414351852</v>
      </c>
      <c r="T3215" s="8">
        <f t="shared" si="203"/>
        <v>42211.763414351852</v>
      </c>
    </row>
    <row r="3216" spans="1:20" ht="68"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8318</v>
      </c>
      <c r="R3216" t="s">
        <v>8319</v>
      </c>
      <c r="S3216" s="8">
        <f t="shared" si="202"/>
        <v>42337.792511574073</v>
      </c>
      <c r="T3216" s="8">
        <f t="shared" si="203"/>
        <v>42374.996527777781</v>
      </c>
    </row>
    <row r="3217" spans="1:20" ht="68"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8318</v>
      </c>
      <c r="R3217" t="s">
        <v>8319</v>
      </c>
      <c r="S3217" s="8">
        <f t="shared" si="202"/>
        <v>42219.665173611109</v>
      </c>
      <c r="T3217" s="8">
        <f t="shared" si="203"/>
        <v>42257.165972222225</v>
      </c>
    </row>
    <row r="3218" spans="1:20" ht="51"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7">
        <f t="shared" si="201"/>
        <v>57.171428571428571</v>
      </c>
      <c r="Q3218" t="s">
        <v>8318</v>
      </c>
      <c r="R3218" t="s">
        <v>8319</v>
      </c>
      <c r="S3218" s="8">
        <f t="shared" si="202"/>
        <v>42165.462627314817</v>
      </c>
      <c r="T3218" s="8">
        <f t="shared" si="203"/>
        <v>42196.604166666672</v>
      </c>
    </row>
    <row r="3219" spans="1:20" ht="34"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8318</v>
      </c>
      <c r="R3219" t="s">
        <v>8319</v>
      </c>
      <c r="S3219" s="8">
        <f t="shared" si="202"/>
        <v>42648.546111111107</v>
      </c>
      <c r="T3219" s="8">
        <f t="shared" si="203"/>
        <v>42678.546111111107</v>
      </c>
    </row>
    <row r="3220" spans="1:20" ht="51"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7">
        <f t="shared" si="201"/>
        <v>66.586956521739125</v>
      </c>
      <c r="Q3220" t="s">
        <v>8318</v>
      </c>
      <c r="R3220" t="s">
        <v>8319</v>
      </c>
      <c r="S3220" s="8">
        <f t="shared" si="202"/>
        <v>41971.002152777779</v>
      </c>
      <c r="T3220" s="8">
        <f t="shared" si="203"/>
        <v>42004</v>
      </c>
    </row>
    <row r="3221" spans="1:20" ht="51"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8318</v>
      </c>
      <c r="R3221" t="s">
        <v>8319</v>
      </c>
      <c r="S3221" s="8">
        <f t="shared" si="202"/>
        <v>42050.983182870375</v>
      </c>
      <c r="T3221" s="8">
        <f t="shared" si="203"/>
        <v>42085.941516203704</v>
      </c>
    </row>
    <row r="3222" spans="1:20" ht="34"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8318</v>
      </c>
      <c r="R3222" t="s">
        <v>8319</v>
      </c>
      <c r="S3222" s="8">
        <f t="shared" si="202"/>
        <v>42772.833379629628</v>
      </c>
      <c r="T3222" s="8">
        <f t="shared" si="203"/>
        <v>42806.875</v>
      </c>
    </row>
    <row r="3223" spans="1:20" ht="68"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7">
        <f t="shared" si="201"/>
        <v>36.610619469026545</v>
      </c>
      <c r="Q3223" t="s">
        <v>8318</v>
      </c>
      <c r="R3223" t="s">
        <v>8319</v>
      </c>
      <c r="S3223" s="8">
        <f t="shared" si="202"/>
        <v>42155.696793981479</v>
      </c>
      <c r="T3223" s="8">
        <f t="shared" si="203"/>
        <v>42190.696793981479</v>
      </c>
    </row>
    <row r="3224" spans="1:20" ht="51"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8318</v>
      </c>
      <c r="R3224" t="s">
        <v>8319</v>
      </c>
      <c r="S3224" s="8">
        <f t="shared" si="202"/>
        <v>42270.582141203704</v>
      </c>
      <c r="T3224" s="8">
        <f t="shared" si="203"/>
        <v>42301.895138888889</v>
      </c>
    </row>
    <row r="3225" spans="1:20" ht="34"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7">
        <f t="shared" si="201"/>
        <v>45.878378378378379</v>
      </c>
      <c r="Q3225" t="s">
        <v>8318</v>
      </c>
      <c r="R3225" t="s">
        <v>8319</v>
      </c>
      <c r="S3225" s="8">
        <f t="shared" si="202"/>
        <v>42206.835370370376</v>
      </c>
      <c r="T3225" s="8">
        <f t="shared" si="203"/>
        <v>42236.835370370376</v>
      </c>
    </row>
    <row r="3226" spans="1:20" ht="68"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8318</v>
      </c>
      <c r="R3226" t="s">
        <v>8319</v>
      </c>
      <c r="S3226" s="8">
        <f t="shared" si="202"/>
        <v>42697.850844907407</v>
      </c>
      <c r="T3226" s="8">
        <f t="shared" si="203"/>
        <v>42745.208333333328</v>
      </c>
    </row>
    <row r="3227" spans="1:20" ht="51"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8318</v>
      </c>
      <c r="R3227" t="s">
        <v>8319</v>
      </c>
      <c r="S3227" s="8">
        <f t="shared" si="202"/>
        <v>42503.559467592597</v>
      </c>
      <c r="T3227" s="8">
        <f t="shared" si="203"/>
        <v>42524.875</v>
      </c>
    </row>
    <row r="3228" spans="1:20" ht="51"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8318</v>
      </c>
      <c r="R3228" t="s">
        <v>8319</v>
      </c>
      <c r="S3228" s="8">
        <f t="shared" si="202"/>
        <v>42277.583472222221</v>
      </c>
      <c r="T3228" s="8">
        <f t="shared" si="203"/>
        <v>42307.583472222221</v>
      </c>
    </row>
    <row r="3229" spans="1:20" ht="51"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8318</v>
      </c>
      <c r="R3229" t="s">
        <v>8319</v>
      </c>
      <c r="S3229" s="8">
        <f t="shared" si="202"/>
        <v>42722.882361111115</v>
      </c>
      <c r="T3229" s="8">
        <f t="shared" si="203"/>
        <v>42752.882361111115</v>
      </c>
    </row>
    <row r="3230" spans="1:20" ht="34"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8318</v>
      </c>
      <c r="R3230" t="s">
        <v>8319</v>
      </c>
      <c r="S3230" s="8">
        <f t="shared" si="202"/>
        <v>42323.70930555556</v>
      </c>
      <c r="T3230" s="8">
        <f t="shared" si="203"/>
        <v>42355.207638888889</v>
      </c>
    </row>
    <row r="3231" spans="1:20" ht="51"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8318</v>
      </c>
      <c r="R3231" t="s">
        <v>8319</v>
      </c>
      <c r="S3231" s="8">
        <f t="shared" si="202"/>
        <v>41933.291643518518</v>
      </c>
      <c r="T3231" s="8">
        <f t="shared" si="203"/>
        <v>41963.333310185189</v>
      </c>
    </row>
    <row r="3232" spans="1:20" ht="68"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7">
        <f t="shared" si="201"/>
        <v>77.21621621621621</v>
      </c>
      <c r="Q3232" t="s">
        <v>8318</v>
      </c>
      <c r="R3232" t="s">
        <v>8319</v>
      </c>
      <c r="S3232" s="8">
        <f t="shared" si="202"/>
        <v>41898.168125000004</v>
      </c>
      <c r="T3232" s="8">
        <f t="shared" si="203"/>
        <v>41913.165972222225</v>
      </c>
    </row>
    <row r="3233" spans="1:20" ht="51"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8318</v>
      </c>
      <c r="R3233" t="s">
        <v>8319</v>
      </c>
      <c r="S3233" s="8">
        <f t="shared" si="202"/>
        <v>42446.943831018521</v>
      </c>
      <c r="T3233" s="8">
        <f t="shared" si="203"/>
        <v>42476.943831018521</v>
      </c>
    </row>
    <row r="3234" spans="1:20" ht="51"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7">
        <f t="shared" si="201"/>
        <v>50.46153846153846</v>
      </c>
      <c r="Q3234" t="s">
        <v>8318</v>
      </c>
      <c r="R3234" t="s">
        <v>8319</v>
      </c>
      <c r="S3234" s="8">
        <f t="shared" si="202"/>
        <v>42463.81385416667</v>
      </c>
      <c r="T3234" s="8">
        <f t="shared" si="203"/>
        <v>42494.165972222225</v>
      </c>
    </row>
    <row r="3235" spans="1:20" ht="51"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7">
        <f t="shared" si="201"/>
        <v>97.377049180327873</v>
      </c>
      <c r="Q3235" t="s">
        <v>8318</v>
      </c>
      <c r="R3235" t="s">
        <v>8319</v>
      </c>
      <c r="S3235" s="8">
        <f t="shared" si="202"/>
        <v>42766.805034722223</v>
      </c>
      <c r="T3235" s="8">
        <f t="shared" si="203"/>
        <v>42796.805034722223</v>
      </c>
    </row>
    <row r="3236" spans="1:20" ht="51"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8318</v>
      </c>
      <c r="R3236" t="s">
        <v>8319</v>
      </c>
      <c r="S3236" s="8">
        <f t="shared" si="202"/>
        <v>42734.789444444439</v>
      </c>
      <c r="T3236" s="8">
        <f t="shared" si="203"/>
        <v>42767.979861111111</v>
      </c>
    </row>
    <row r="3237" spans="1:20" ht="68"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7">
        <f t="shared" si="201"/>
        <v>85.530386740331494</v>
      </c>
      <c r="Q3237" t="s">
        <v>8318</v>
      </c>
      <c r="R3237" t="s">
        <v>8319</v>
      </c>
      <c r="S3237" s="8">
        <f t="shared" si="202"/>
        <v>42522.347812499997</v>
      </c>
      <c r="T3237" s="8">
        <f t="shared" si="203"/>
        <v>42552.347812499997</v>
      </c>
    </row>
    <row r="3238" spans="1:20" ht="51"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8318</v>
      </c>
      <c r="R3238" t="s">
        <v>8319</v>
      </c>
      <c r="S3238" s="8">
        <f t="shared" si="202"/>
        <v>42702.917048611111</v>
      </c>
      <c r="T3238" s="8">
        <f t="shared" si="203"/>
        <v>42732.917048611111</v>
      </c>
    </row>
    <row r="3239" spans="1:20" ht="34"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7">
        <f t="shared" si="201"/>
        <v>131.13620817843866</v>
      </c>
      <c r="Q3239" t="s">
        <v>8318</v>
      </c>
      <c r="R3239" t="s">
        <v>8319</v>
      </c>
      <c r="S3239" s="8">
        <f t="shared" si="202"/>
        <v>42252.474351851852</v>
      </c>
      <c r="T3239" s="8">
        <f t="shared" si="203"/>
        <v>42276.165972222225</v>
      </c>
    </row>
    <row r="3240" spans="1:20" ht="68"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8318</v>
      </c>
      <c r="R3240" t="s">
        <v>8319</v>
      </c>
      <c r="S3240" s="8">
        <f t="shared" si="202"/>
        <v>42156.510393518518</v>
      </c>
      <c r="T3240" s="8">
        <f t="shared" si="203"/>
        <v>42186.510393518518</v>
      </c>
    </row>
    <row r="3241" spans="1:20" ht="68"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8318</v>
      </c>
      <c r="R3241" t="s">
        <v>8319</v>
      </c>
      <c r="S3241" s="8">
        <f t="shared" si="202"/>
        <v>42278.089039351849</v>
      </c>
      <c r="T3241" s="8">
        <f t="shared" si="203"/>
        <v>42302.999305555553</v>
      </c>
    </row>
    <row r="3242" spans="1:20" ht="51"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7">
        <f t="shared" si="201"/>
        <v>88.735294117647058</v>
      </c>
      <c r="Q3242" t="s">
        <v>8318</v>
      </c>
      <c r="R3242" t="s">
        <v>8319</v>
      </c>
      <c r="S3242" s="8">
        <f t="shared" si="202"/>
        <v>42754.693842592591</v>
      </c>
      <c r="T3242" s="8">
        <f t="shared" si="203"/>
        <v>42782.958333333328</v>
      </c>
    </row>
    <row r="3243" spans="1:20" ht="68"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8318</v>
      </c>
      <c r="R3243" t="s">
        <v>8319</v>
      </c>
      <c r="S3243" s="8">
        <f t="shared" si="202"/>
        <v>41893.324884259258</v>
      </c>
      <c r="T3243" s="8">
        <f t="shared" si="203"/>
        <v>41926.290972222225</v>
      </c>
    </row>
    <row r="3244" spans="1:20" ht="51"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7">
        <f t="shared" si="201"/>
        <v>69.56513661202186</v>
      </c>
      <c r="Q3244" t="s">
        <v>8318</v>
      </c>
      <c r="R3244" t="s">
        <v>8319</v>
      </c>
      <c r="S3244" s="8">
        <f t="shared" si="202"/>
        <v>41871.755694444444</v>
      </c>
      <c r="T3244" s="8">
        <f t="shared" si="203"/>
        <v>41901.755694444444</v>
      </c>
    </row>
    <row r="3245" spans="1:20" ht="51"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7">
        <f t="shared" si="201"/>
        <v>115.87323943661971</v>
      </c>
      <c r="Q3245" t="s">
        <v>8318</v>
      </c>
      <c r="R3245" t="s">
        <v>8319</v>
      </c>
      <c r="S3245" s="8">
        <f t="shared" si="202"/>
        <v>42262.096782407403</v>
      </c>
      <c r="T3245" s="8">
        <f t="shared" si="203"/>
        <v>42286</v>
      </c>
    </row>
    <row r="3246" spans="1:20" ht="51"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7">
        <f t="shared" si="201"/>
        <v>23.869565217391305</v>
      </c>
      <c r="Q3246" t="s">
        <v>8318</v>
      </c>
      <c r="R3246" t="s">
        <v>8319</v>
      </c>
      <c r="S3246" s="8">
        <f t="shared" si="202"/>
        <v>42675.694236111114</v>
      </c>
      <c r="T3246" s="8">
        <f t="shared" si="203"/>
        <v>42705.735902777778</v>
      </c>
    </row>
    <row r="3247" spans="1:20" ht="51"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8318</v>
      </c>
      <c r="R3247" t="s">
        <v>8319</v>
      </c>
      <c r="S3247" s="8">
        <f t="shared" si="202"/>
        <v>42135.60020833333</v>
      </c>
      <c r="T3247" s="8">
        <f t="shared" si="203"/>
        <v>42167.083333333328</v>
      </c>
    </row>
    <row r="3248" spans="1:20" ht="51"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8318</v>
      </c>
      <c r="R3248" t="s">
        <v>8319</v>
      </c>
      <c r="S3248" s="8">
        <f t="shared" si="202"/>
        <v>42230.472222222219</v>
      </c>
      <c r="T3248" s="8">
        <f t="shared" si="203"/>
        <v>42259.165972222225</v>
      </c>
    </row>
    <row r="3249" spans="1:20" ht="51"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8318</v>
      </c>
      <c r="R3249" t="s">
        <v>8319</v>
      </c>
      <c r="S3249" s="8">
        <f t="shared" si="202"/>
        <v>42167.434166666666</v>
      </c>
      <c r="T3249" s="8">
        <f t="shared" si="203"/>
        <v>42197.434166666666</v>
      </c>
    </row>
    <row r="3250" spans="1:20" ht="34"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8318</v>
      </c>
      <c r="R3250" t="s">
        <v>8319</v>
      </c>
      <c r="S3250" s="8">
        <f t="shared" si="202"/>
        <v>42068.888391203705</v>
      </c>
      <c r="T3250" s="8">
        <f t="shared" si="203"/>
        <v>42098.846724537041</v>
      </c>
    </row>
    <row r="3251" spans="1:20" ht="51"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8318</v>
      </c>
      <c r="R3251" t="s">
        <v>8319</v>
      </c>
      <c r="S3251" s="8">
        <f t="shared" si="202"/>
        <v>42145.746689814812</v>
      </c>
      <c r="T3251" s="8">
        <f t="shared" si="203"/>
        <v>42175.746689814812</v>
      </c>
    </row>
    <row r="3252" spans="1:20" ht="68"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7">
        <f t="shared" si="201"/>
        <v>119.1924882629108</v>
      </c>
      <c r="Q3252" t="s">
        <v>8318</v>
      </c>
      <c r="R3252" t="s">
        <v>8319</v>
      </c>
      <c r="S3252" s="8">
        <f t="shared" si="202"/>
        <v>41918.742175925923</v>
      </c>
      <c r="T3252" s="8">
        <f t="shared" si="203"/>
        <v>41948.783842592595</v>
      </c>
    </row>
    <row r="3253" spans="1:20" ht="51"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8318</v>
      </c>
      <c r="R3253" t="s">
        <v>8319</v>
      </c>
      <c r="S3253" s="8">
        <f t="shared" si="202"/>
        <v>42146.731087962966</v>
      </c>
      <c r="T3253" s="8">
        <f t="shared" si="203"/>
        <v>42176.731087962966</v>
      </c>
    </row>
    <row r="3254" spans="1:20" ht="51"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8318</v>
      </c>
      <c r="R3254" t="s">
        <v>8319</v>
      </c>
      <c r="S3254" s="8">
        <f t="shared" si="202"/>
        <v>42590.472685185188</v>
      </c>
      <c r="T3254" s="8">
        <f t="shared" si="203"/>
        <v>42620.472685185188</v>
      </c>
    </row>
    <row r="3255" spans="1:20" ht="51"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7">
        <f t="shared" si="201"/>
        <v>177.08695652173913</v>
      </c>
      <c r="Q3255" t="s">
        <v>8318</v>
      </c>
      <c r="R3255" t="s">
        <v>8319</v>
      </c>
      <c r="S3255" s="8">
        <f t="shared" si="202"/>
        <v>42602.576712962968</v>
      </c>
      <c r="T3255" s="8">
        <f t="shared" si="203"/>
        <v>42621.15625</v>
      </c>
    </row>
    <row r="3256" spans="1:20" ht="51"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7">
        <f t="shared" si="201"/>
        <v>70.771505376344081</v>
      </c>
      <c r="Q3256" t="s">
        <v>8318</v>
      </c>
      <c r="R3256" t="s">
        <v>8319</v>
      </c>
      <c r="S3256" s="8">
        <f t="shared" si="202"/>
        <v>42059.085752314815</v>
      </c>
      <c r="T3256" s="8">
        <f t="shared" si="203"/>
        <v>42089.044085648144</v>
      </c>
    </row>
    <row r="3257" spans="1:20" ht="68"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8318</v>
      </c>
      <c r="R3257" t="s">
        <v>8319</v>
      </c>
      <c r="S3257" s="8">
        <f t="shared" si="202"/>
        <v>41889.768229166664</v>
      </c>
      <c r="T3257" s="8">
        <f t="shared" si="203"/>
        <v>41919.768229166664</v>
      </c>
    </row>
    <row r="3258" spans="1:20" ht="51"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8318</v>
      </c>
      <c r="R3258" t="s">
        <v>8319</v>
      </c>
      <c r="S3258" s="8">
        <f t="shared" si="202"/>
        <v>42144.573807870373</v>
      </c>
      <c r="T3258" s="8">
        <f t="shared" si="203"/>
        <v>42166.165972222225</v>
      </c>
    </row>
    <row r="3259" spans="1:20" ht="68"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8318</v>
      </c>
      <c r="R3259" t="s">
        <v>8319</v>
      </c>
      <c r="S3259" s="8">
        <f t="shared" si="202"/>
        <v>42758.559629629628</v>
      </c>
      <c r="T3259" s="8">
        <f t="shared" si="203"/>
        <v>42788.559629629628</v>
      </c>
    </row>
    <row r="3260" spans="1:20" ht="51"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7">
        <f t="shared" si="201"/>
        <v>98.2</v>
      </c>
      <c r="Q3260" t="s">
        <v>8318</v>
      </c>
      <c r="R3260" t="s">
        <v>8319</v>
      </c>
      <c r="S3260" s="8">
        <f t="shared" si="202"/>
        <v>41982.887280092589</v>
      </c>
      <c r="T3260" s="8">
        <f t="shared" si="203"/>
        <v>42012.887280092589</v>
      </c>
    </row>
    <row r="3261" spans="1:20" ht="51"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8318</v>
      </c>
      <c r="R3261" t="s">
        <v>8319</v>
      </c>
      <c r="S3261" s="8">
        <f t="shared" si="202"/>
        <v>42614.760937500003</v>
      </c>
      <c r="T3261" s="8">
        <f t="shared" si="203"/>
        <v>42644.165972222225</v>
      </c>
    </row>
    <row r="3262" spans="1:20" ht="51"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7">
        <f t="shared" si="201"/>
        <v>74.821917808219183</v>
      </c>
      <c r="Q3262" t="s">
        <v>8318</v>
      </c>
      <c r="R3262" t="s">
        <v>8319</v>
      </c>
      <c r="S3262" s="8">
        <f t="shared" si="202"/>
        <v>42303.672662037032</v>
      </c>
      <c r="T3262" s="8">
        <f t="shared" si="203"/>
        <v>42338.714328703703</v>
      </c>
    </row>
    <row r="3263" spans="1:20" ht="51"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7">
        <f t="shared" si="201"/>
        <v>67.65306122448979</v>
      </c>
      <c r="Q3263" t="s">
        <v>8318</v>
      </c>
      <c r="R3263" t="s">
        <v>8319</v>
      </c>
      <c r="S3263" s="8">
        <f t="shared" si="202"/>
        <v>42171.725416666668</v>
      </c>
      <c r="T3263" s="8">
        <f t="shared" si="203"/>
        <v>42201.725416666668</v>
      </c>
    </row>
    <row r="3264" spans="1:20" ht="34"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8318</v>
      </c>
      <c r="R3264" t="s">
        <v>8319</v>
      </c>
      <c r="S3264" s="8">
        <f t="shared" si="202"/>
        <v>41964.315532407403</v>
      </c>
      <c r="T3264" s="8">
        <f t="shared" si="203"/>
        <v>41995.166666666672</v>
      </c>
    </row>
    <row r="3265" spans="1:20" ht="34"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8318</v>
      </c>
      <c r="R3265" t="s">
        <v>8319</v>
      </c>
      <c r="S3265" s="8">
        <f t="shared" si="202"/>
        <v>42284.516064814816</v>
      </c>
      <c r="T3265" s="8">
        <f t="shared" si="203"/>
        <v>42307.875</v>
      </c>
    </row>
    <row r="3266" spans="1:20" ht="34"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8318</v>
      </c>
      <c r="R3266" t="s">
        <v>8319</v>
      </c>
      <c r="S3266" s="8">
        <f t="shared" si="202"/>
        <v>42016.800208333334</v>
      </c>
      <c r="T3266" s="8">
        <f t="shared" si="203"/>
        <v>42032.916666666672</v>
      </c>
    </row>
    <row r="3267" spans="1:20" ht="51"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7">
        <f t="shared" ref="P3267:P3330" si="205">E3267/L3267</f>
        <v>70.285714285714292</v>
      </c>
      <c r="Q3267" t="s">
        <v>8318</v>
      </c>
      <c r="R3267" t="s">
        <v>8319</v>
      </c>
      <c r="S3267" s="8">
        <f t="shared" ref="S3267:S3330" si="206">(((J3267/60)/60)/24)+DATE(1970,1,1)</f>
        <v>42311.711979166663</v>
      </c>
      <c r="T3267" s="8">
        <f t="shared" ref="T3267:T3330" si="207">(((I3267/60)/60)/24)+DATE(1970,1,1)</f>
        <v>42341.708333333328</v>
      </c>
    </row>
    <row r="3268" spans="1:20" ht="51"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8318</v>
      </c>
      <c r="R3268" t="s">
        <v>8319</v>
      </c>
      <c r="S3268" s="8">
        <f t="shared" si="206"/>
        <v>42136.536134259266</v>
      </c>
      <c r="T3268" s="8">
        <f t="shared" si="207"/>
        <v>42167.875</v>
      </c>
    </row>
    <row r="3269" spans="1:20" ht="51"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7">
        <f t="shared" si="205"/>
        <v>53.177083333333336</v>
      </c>
      <c r="Q3269" t="s">
        <v>8318</v>
      </c>
      <c r="R3269" t="s">
        <v>8319</v>
      </c>
      <c r="S3269" s="8">
        <f t="shared" si="206"/>
        <v>42172.757638888885</v>
      </c>
      <c r="T3269" s="8">
        <f t="shared" si="207"/>
        <v>42202.757638888885</v>
      </c>
    </row>
    <row r="3270" spans="1:20" ht="51"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8318</v>
      </c>
      <c r="R3270" t="s">
        <v>8319</v>
      </c>
      <c r="S3270" s="8">
        <f t="shared" si="206"/>
        <v>42590.90425925926</v>
      </c>
      <c r="T3270" s="8">
        <f t="shared" si="207"/>
        <v>42606.90425925926</v>
      </c>
    </row>
    <row r="3271" spans="1:20" ht="51"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8318</v>
      </c>
      <c r="R3271" t="s">
        <v>8319</v>
      </c>
      <c r="S3271" s="8">
        <f t="shared" si="206"/>
        <v>42137.395798611105</v>
      </c>
      <c r="T3271" s="8">
        <f t="shared" si="207"/>
        <v>42171.458333333328</v>
      </c>
    </row>
    <row r="3272" spans="1:20" ht="68"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8318</v>
      </c>
      <c r="R3272" t="s">
        <v>8319</v>
      </c>
      <c r="S3272" s="8">
        <f t="shared" si="206"/>
        <v>42167.533159722225</v>
      </c>
      <c r="T3272" s="8">
        <f t="shared" si="207"/>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7">
        <f t="shared" si="205"/>
        <v>38.235294117647058</v>
      </c>
      <c r="Q3273" t="s">
        <v>8318</v>
      </c>
      <c r="R3273" t="s">
        <v>8319</v>
      </c>
      <c r="S3273" s="8">
        <f t="shared" si="206"/>
        <v>41915.437210648146</v>
      </c>
      <c r="T3273" s="8">
        <f t="shared" si="207"/>
        <v>41945.478877314818</v>
      </c>
    </row>
    <row r="3274" spans="1:20" ht="51"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8318</v>
      </c>
      <c r="R3274" t="s">
        <v>8319</v>
      </c>
      <c r="S3274" s="8">
        <f t="shared" si="206"/>
        <v>42284.500104166669</v>
      </c>
      <c r="T3274" s="8">
        <f t="shared" si="207"/>
        <v>42314.541770833333</v>
      </c>
    </row>
    <row r="3275" spans="1:20" ht="68"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7">
        <f t="shared" si="205"/>
        <v>204.57142857142858</v>
      </c>
      <c r="Q3275" t="s">
        <v>8318</v>
      </c>
      <c r="R3275" t="s">
        <v>8319</v>
      </c>
      <c r="S3275" s="8">
        <f t="shared" si="206"/>
        <v>42611.801412037035</v>
      </c>
      <c r="T3275" s="8">
        <f t="shared" si="207"/>
        <v>42627.791666666672</v>
      </c>
    </row>
    <row r="3276" spans="1:20" ht="51"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7">
        <f t="shared" si="205"/>
        <v>54.912587412587413</v>
      </c>
      <c r="Q3276" t="s">
        <v>8318</v>
      </c>
      <c r="R3276" t="s">
        <v>8319</v>
      </c>
      <c r="S3276" s="8">
        <f t="shared" si="206"/>
        <v>42400.704537037032</v>
      </c>
      <c r="T3276" s="8">
        <f t="shared" si="207"/>
        <v>42444.875</v>
      </c>
    </row>
    <row r="3277" spans="1:20" ht="51"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7">
        <f t="shared" si="205"/>
        <v>150.41666666666666</v>
      </c>
      <c r="Q3277" t="s">
        <v>8318</v>
      </c>
      <c r="R3277" t="s">
        <v>8319</v>
      </c>
      <c r="S3277" s="8">
        <f t="shared" si="206"/>
        <v>42017.88045138889</v>
      </c>
      <c r="T3277" s="8">
        <f t="shared" si="207"/>
        <v>42044.1875</v>
      </c>
    </row>
    <row r="3278" spans="1:20" ht="51"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7">
        <f t="shared" si="205"/>
        <v>52.58</v>
      </c>
      <c r="Q3278" t="s">
        <v>8318</v>
      </c>
      <c r="R3278" t="s">
        <v>8319</v>
      </c>
      <c r="S3278" s="8">
        <f t="shared" si="206"/>
        <v>42426.949988425928</v>
      </c>
      <c r="T3278" s="8">
        <f t="shared" si="207"/>
        <v>42461.165972222225</v>
      </c>
    </row>
    <row r="3279" spans="1:20" ht="51"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8318</v>
      </c>
      <c r="R3279" t="s">
        <v>8319</v>
      </c>
      <c r="S3279" s="8">
        <f t="shared" si="206"/>
        <v>41931.682939814818</v>
      </c>
      <c r="T3279" s="8">
        <f t="shared" si="207"/>
        <v>41961.724606481483</v>
      </c>
    </row>
    <row r="3280" spans="1:20" ht="68"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8318</v>
      </c>
      <c r="R3280" t="s">
        <v>8319</v>
      </c>
      <c r="S3280" s="8">
        <f t="shared" si="206"/>
        <v>42124.848414351851</v>
      </c>
      <c r="T3280" s="8">
        <f t="shared" si="207"/>
        <v>42154.848414351851</v>
      </c>
    </row>
    <row r="3281" spans="1:20" ht="68"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8318</v>
      </c>
      <c r="R3281" t="s">
        <v>8319</v>
      </c>
      <c r="S3281" s="8">
        <f t="shared" si="206"/>
        <v>42431.102534722217</v>
      </c>
      <c r="T3281" s="8">
        <f t="shared" si="207"/>
        <v>42461.06086805556</v>
      </c>
    </row>
    <row r="3282" spans="1:20" ht="68"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8318</v>
      </c>
      <c r="R3282" t="s">
        <v>8319</v>
      </c>
      <c r="S3282" s="8">
        <f t="shared" si="206"/>
        <v>42121.756921296299</v>
      </c>
      <c r="T3282" s="8">
        <f t="shared" si="207"/>
        <v>42156.208333333328</v>
      </c>
    </row>
    <row r="3283" spans="1:20" ht="51"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8318</v>
      </c>
      <c r="R3283" t="s">
        <v>8319</v>
      </c>
      <c r="S3283" s="8">
        <f t="shared" si="206"/>
        <v>42219.019733796296</v>
      </c>
      <c r="T3283" s="8">
        <f t="shared" si="207"/>
        <v>42249.019733796296</v>
      </c>
    </row>
    <row r="3284" spans="1:20" ht="51"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8318</v>
      </c>
      <c r="R3284" t="s">
        <v>8319</v>
      </c>
      <c r="S3284" s="8">
        <f t="shared" si="206"/>
        <v>42445.19430555556</v>
      </c>
      <c r="T3284" s="8">
        <f t="shared" si="207"/>
        <v>42489.19430555556</v>
      </c>
    </row>
    <row r="3285" spans="1:20" ht="68"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8318</v>
      </c>
      <c r="R3285" t="s">
        <v>8319</v>
      </c>
      <c r="S3285" s="8">
        <f t="shared" si="206"/>
        <v>42379.74418981481</v>
      </c>
      <c r="T3285" s="8">
        <f t="shared" si="207"/>
        <v>42410.875</v>
      </c>
    </row>
    <row r="3286" spans="1:20" ht="51"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8318</v>
      </c>
      <c r="R3286" t="s">
        <v>8319</v>
      </c>
      <c r="S3286" s="8">
        <f t="shared" si="206"/>
        <v>42380.884872685187</v>
      </c>
      <c r="T3286" s="8">
        <f t="shared" si="207"/>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7">
        <f t="shared" si="205"/>
        <v>69.18518518518519</v>
      </c>
      <c r="Q3287" t="s">
        <v>8318</v>
      </c>
      <c r="R3287" t="s">
        <v>8319</v>
      </c>
      <c r="S3287" s="8">
        <f t="shared" si="206"/>
        <v>42762.942430555559</v>
      </c>
      <c r="T3287" s="8">
        <f t="shared" si="207"/>
        <v>42794.208333333328</v>
      </c>
    </row>
    <row r="3288" spans="1:20" ht="68"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8318</v>
      </c>
      <c r="R3288" t="s">
        <v>8319</v>
      </c>
      <c r="S3288" s="8">
        <f t="shared" si="206"/>
        <v>42567.840069444443</v>
      </c>
      <c r="T3288" s="8">
        <f t="shared" si="207"/>
        <v>42597.840069444443</v>
      </c>
    </row>
    <row r="3289" spans="1:20" ht="34"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7">
        <f t="shared" si="205"/>
        <v>73.529411764705884</v>
      </c>
      <c r="Q3289" t="s">
        <v>8318</v>
      </c>
      <c r="R3289" t="s">
        <v>8319</v>
      </c>
      <c r="S3289" s="8">
        <f t="shared" si="206"/>
        <v>42311.750324074077</v>
      </c>
      <c r="T3289" s="8">
        <f t="shared" si="207"/>
        <v>42336.750324074077</v>
      </c>
    </row>
    <row r="3290" spans="1:20" ht="68"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7">
        <f t="shared" si="205"/>
        <v>48.437149758454105</v>
      </c>
      <c r="Q3290" t="s">
        <v>8318</v>
      </c>
      <c r="R3290" t="s">
        <v>8319</v>
      </c>
      <c r="S3290" s="8">
        <f t="shared" si="206"/>
        <v>42505.774479166663</v>
      </c>
      <c r="T3290" s="8">
        <f t="shared" si="207"/>
        <v>42541.958333333328</v>
      </c>
    </row>
    <row r="3291" spans="1:20" ht="68"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7">
        <f t="shared" si="205"/>
        <v>26.608400000000003</v>
      </c>
      <c r="Q3291" t="s">
        <v>8318</v>
      </c>
      <c r="R3291" t="s">
        <v>8319</v>
      </c>
      <c r="S3291" s="8">
        <f t="shared" si="206"/>
        <v>42758.368078703701</v>
      </c>
      <c r="T3291" s="8">
        <f t="shared" si="207"/>
        <v>42786.368078703701</v>
      </c>
    </row>
    <row r="3292" spans="1:20" ht="8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8318</v>
      </c>
      <c r="R3292" t="s">
        <v>8319</v>
      </c>
      <c r="S3292" s="8">
        <f t="shared" si="206"/>
        <v>42775.51494212963</v>
      </c>
      <c r="T3292" s="8">
        <f t="shared" si="207"/>
        <v>42805.51494212963</v>
      </c>
    </row>
    <row r="3293" spans="1:20" ht="68"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8318</v>
      </c>
      <c r="R3293" t="s">
        <v>8319</v>
      </c>
      <c r="S3293" s="8">
        <f t="shared" si="206"/>
        <v>42232.702546296292</v>
      </c>
      <c r="T3293" s="8">
        <f t="shared" si="207"/>
        <v>42264.165972222225</v>
      </c>
    </row>
    <row r="3294" spans="1:20" ht="51"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7">
        <f t="shared" si="205"/>
        <v>19.266666666666666</v>
      </c>
      <c r="Q3294" t="s">
        <v>8318</v>
      </c>
      <c r="R3294" t="s">
        <v>8319</v>
      </c>
      <c r="S3294" s="8">
        <f t="shared" si="206"/>
        <v>42282.770231481481</v>
      </c>
      <c r="T3294" s="8">
        <f t="shared" si="207"/>
        <v>42342.811898148153</v>
      </c>
    </row>
    <row r="3295" spans="1:20" ht="68"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7">
        <f t="shared" si="205"/>
        <v>84.285714285714292</v>
      </c>
      <c r="Q3295" t="s">
        <v>8318</v>
      </c>
      <c r="R3295" t="s">
        <v>8319</v>
      </c>
      <c r="S3295" s="8">
        <f t="shared" si="206"/>
        <v>42768.425370370373</v>
      </c>
      <c r="T3295" s="8">
        <f t="shared" si="207"/>
        <v>42798.425370370373</v>
      </c>
    </row>
    <row r="3296" spans="1:20" ht="51"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8318</v>
      </c>
      <c r="R3296" t="s">
        <v>8319</v>
      </c>
      <c r="S3296" s="8">
        <f t="shared" si="206"/>
        <v>42141.541134259256</v>
      </c>
      <c r="T3296" s="8">
        <f t="shared" si="207"/>
        <v>42171.541134259256</v>
      </c>
    </row>
    <row r="3297" spans="1:20" ht="51"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8318</v>
      </c>
      <c r="R3297" t="s">
        <v>8319</v>
      </c>
      <c r="S3297" s="8">
        <f t="shared" si="206"/>
        <v>42609.442465277782</v>
      </c>
      <c r="T3297" s="8">
        <f t="shared" si="207"/>
        <v>42639.442465277782</v>
      </c>
    </row>
    <row r="3298" spans="1:20" ht="51"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7">
        <f t="shared" si="205"/>
        <v>45.978723404255319</v>
      </c>
      <c r="Q3298" t="s">
        <v>8318</v>
      </c>
      <c r="R3298" t="s">
        <v>8319</v>
      </c>
      <c r="S3298" s="8">
        <f t="shared" si="206"/>
        <v>42309.756620370375</v>
      </c>
      <c r="T3298" s="8">
        <f t="shared" si="207"/>
        <v>42330.916666666672</v>
      </c>
    </row>
    <row r="3299" spans="1:20" ht="51"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7">
        <f t="shared" si="205"/>
        <v>125.09090909090909</v>
      </c>
      <c r="Q3299" t="s">
        <v>8318</v>
      </c>
      <c r="R3299" t="s">
        <v>8319</v>
      </c>
      <c r="S3299" s="8">
        <f t="shared" si="206"/>
        <v>42193.771481481483</v>
      </c>
      <c r="T3299" s="8">
        <f t="shared" si="207"/>
        <v>42212.957638888889</v>
      </c>
    </row>
    <row r="3300" spans="1:20" ht="51"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7">
        <f t="shared" si="205"/>
        <v>141.29166666666666</v>
      </c>
      <c r="Q3300" t="s">
        <v>8318</v>
      </c>
      <c r="R3300" t="s">
        <v>8319</v>
      </c>
      <c r="S3300" s="8">
        <f t="shared" si="206"/>
        <v>42239.957962962959</v>
      </c>
      <c r="T3300" s="8">
        <f t="shared" si="207"/>
        <v>42260</v>
      </c>
    </row>
    <row r="3301" spans="1:20" ht="51"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8318</v>
      </c>
      <c r="R3301" t="s">
        <v>8319</v>
      </c>
      <c r="S3301" s="8">
        <f t="shared" si="206"/>
        <v>42261.917395833334</v>
      </c>
      <c r="T3301" s="8">
        <f t="shared" si="207"/>
        <v>42291.917395833334</v>
      </c>
    </row>
    <row r="3302" spans="1:20" ht="51"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8318</v>
      </c>
      <c r="R3302" t="s">
        <v>8319</v>
      </c>
      <c r="S3302" s="8">
        <f t="shared" si="206"/>
        <v>42102.743773148148</v>
      </c>
      <c r="T3302" s="8">
        <f t="shared" si="207"/>
        <v>42123.743773148148</v>
      </c>
    </row>
    <row r="3303" spans="1:20" ht="51"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8318</v>
      </c>
      <c r="R3303" t="s">
        <v>8319</v>
      </c>
      <c r="S3303" s="8">
        <f t="shared" si="206"/>
        <v>42538.73583333334</v>
      </c>
      <c r="T3303" s="8">
        <f t="shared" si="207"/>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8318</v>
      </c>
      <c r="R3304" t="s">
        <v>8319</v>
      </c>
      <c r="S3304" s="8">
        <f t="shared" si="206"/>
        <v>42681.35157407407</v>
      </c>
      <c r="T3304" s="8">
        <f t="shared" si="207"/>
        <v>42711.35157407407</v>
      </c>
    </row>
    <row r="3305" spans="1:20" ht="51"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8318</v>
      </c>
      <c r="R3305" t="s">
        <v>8319</v>
      </c>
      <c r="S3305" s="8">
        <f t="shared" si="206"/>
        <v>42056.65143518518</v>
      </c>
      <c r="T3305" s="8">
        <f t="shared" si="207"/>
        <v>42091.609768518523</v>
      </c>
    </row>
    <row r="3306" spans="1:20" ht="51"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7">
        <f t="shared" si="205"/>
        <v>89.585714285714289</v>
      </c>
      <c r="Q3306" t="s">
        <v>8318</v>
      </c>
      <c r="R3306" t="s">
        <v>8319</v>
      </c>
      <c r="S3306" s="8">
        <f t="shared" si="206"/>
        <v>42696.624444444446</v>
      </c>
      <c r="T3306" s="8">
        <f t="shared" si="207"/>
        <v>42726.624444444446</v>
      </c>
    </row>
    <row r="3307" spans="1:20" ht="68"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8318</v>
      </c>
      <c r="R3307" t="s">
        <v>8319</v>
      </c>
      <c r="S3307" s="8">
        <f t="shared" si="206"/>
        <v>42186.855879629627</v>
      </c>
      <c r="T3307" s="8">
        <f t="shared" si="207"/>
        <v>42216.855879629627</v>
      </c>
    </row>
    <row r="3308" spans="1:20" ht="68"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8318</v>
      </c>
      <c r="R3308" t="s">
        <v>8319</v>
      </c>
      <c r="S3308" s="8">
        <f t="shared" si="206"/>
        <v>42493.219236111108</v>
      </c>
      <c r="T3308" s="8">
        <f t="shared" si="207"/>
        <v>42531.125</v>
      </c>
    </row>
    <row r="3309" spans="1:20" ht="51"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7">
        <f t="shared" si="205"/>
        <v>53.339999999999996</v>
      </c>
      <c r="Q3309" t="s">
        <v>8318</v>
      </c>
      <c r="R3309" t="s">
        <v>8319</v>
      </c>
      <c r="S3309" s="8">
        <f t="shared" si="206"/>
        <v>42475.057164351849</v>
      </c>
      <c r="T3309" s="8">
        <f t="shared" si="207"/>
        <v>42505.057164351849</v>
      </c>
    </row>
    <row r="3310" spans="1:20" ht="51"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8318</v>
      </c>
      <c r="R3310" t="s">
        <v>8319</v>
      </c>
      <c r="S3310" s="8">
        <f t="shared" si="206"/>
        <v>42452.876909722225</v>
      </c>
      <c r="T3310" s="8">
        <f t="shared" si="207"/>
        <v>42473.876909722225</v>
      </c>
    </row>
    <row r="3311" spans="1:20" ht="34"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7">
        <f t="shared" si="205"/>
        <v>18</v>
      </c>
      <c r="Q3311" t="s">
        <v>8318</v>
      </c>
      <c r="R3311" t="s">
        <v>8319</v>
      </c>
      <c r="S3311" s="8">
        <f t="shared" si="206"/>
        <v>42628.650208333333</v>
      </c>
      <c r="T3311" s="8">
        <f t="shared" si="207"/>
        <v>42659.650208333333</v>
      </c>
    </row>
    <row r="3312" spans="1:20" ht="51"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7">
        <f t="shared" si="205"/>
        <v>209.83870967741936</v>
      </c>
      <c r="Q3312" t="s">
        <v>8318</v>
      </c>
      <c r="R3312" t="s">
        <v>8319</v>
      </c>
      <c r="S3312" s="8">
        <f t="shared" si="206"/>
        <v>42253.928530092591</v>
      </c>
      <c r="T3312" s="8">
        <f t="shared" si="207"/>
        <v>42283.928530092591</v>
      </c>
    </row>
    <row r="3313" spans="1:20" ht="51"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8318</v>
      </c>
      <c r="R3313" t="s">
        <v>8319</v>
      </c>
      <c r="S3313" s="8">
        <f t="shared" si="206"/>
        <v>42264.29178240741</v>
      </c>
      <c r="T3313" s="8">
        <f t="shared" si="207"/>
        <v>42294.29178240741</v>
      </c>
    </row>
    <row r="3314" spans="1:20" ht="51"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7">
        <f t="shared" si="205"/>
        <v>61</v>
      </c>
      <c r="Q3314" t="s">
        <v>8318</v>
      </c>
      <c r="R3314" t="s">
        <v>8319</v>
      </c>
      <c r="S3314" s="8">
        <f t="shared" si="206"/>
        <v>42664.809560185182</v>
      </c>
      <c r="T3314" s="8">
        <f t="shared" si="207"/>
        <v>42685.916666666672</v>
      </c>
    </row>
    <row r="3315" spans="1:20" ht="51"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8318</v>
      </c>
      <c r="R3315" t="s">
        <v>8319</v>
      </c>
      <c r="S3315" s="8">
        <f t="shared" si="206"/>
        <v>42382.244409722218</v>
      </c>
      <c r="T3315" s="8">
        <f t="shared" si="207"/>
        <v>42396.041666666672</v>
      </c>
    </row>
    <row r="3316" spans="1:20" ht="51"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7">
        <f t="shared" si="205"/>
        <v>29.068965517241381</v>
      </c>
      <c r="Q3316" t="s">
        <v>8318</v>
      </c>
      <c r="R3316" t="s">
        <v>8319</v>
      </c>
      <c r="S3316" s="8">
        <f t="shared" si="206"/>
        <v>42105.267488425925</v>
      </c>
      <c r="T3316" s="8">
        <f t="shared" si="207"/>
        <v>42132.836805555555</v>
      </c>
    </row>
    <row r="3317" spans="1:20" ht="51"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8318</v>
      </c>
      <c r="R3317" t="s">
        <v>8319</v>
      </c>
      <c r="S3317" s="8">
        <f t="shared" si="206"/>
        <v>42466.303715277783</v>
      </c>
      <c r="T3317" s="8">
        <f t="shared" si="207"/>
        <v>42496.303715277783</v>
      </c>
    </row>
    <row r="3318" spans="1:20" ht="8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7">
        <f t="shared" si="205"/>
        <v>93.977440000000001</v>
      </c>
      <c r="Q3318" t="s">
        <v>8318</v>
      </c>
      <c r="R3318" t="s">
        <v>8319</v>
      </c>
      <c r="S3318" s="8">
        <f t="shared" si="206"/>
        <v>41826.871238425927</v>
      </c>
      <c r="T3318" s="8">
        <f t="shared" si="207"/>
        <v>41859.57916666667</v>
      </c>
    </row>
    <row r="3319" spans="1:20" ht="51"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8318</v>
      </c>
      <c r="R3319" t="s">
        <v>8319</v>
      </c>
      <c r="S3319" s="8">
        <f t="shared" si="206"/>
        <v>42499.039629629624</v>
      </c>
      <c r="T3319" s="8">
        <f t="shared" si="207"/>
        <v>42529.039629629624</v>
      </c>
    </row>
    <row r="3320" spans="1:20" ht="34"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8318</v>
      </c>
      <c r="R3320" t="s">
        <v>8319</v>
      </c>
      <c r="S3320" s="8">
        <f t="shared" si="206"/>
        <v>42431.302002314813</v>
      </c>
      <c r="T3320" s="8">
        <f t="shared" si="207"/>
        <v>42471.104166666672</v>
      </c>
    </row>
    <row r="3321" spans="1:20" ht="68"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8318</v>
      </c>
      <c r="R3321" t="s">
        <v>8319</v>
      </c>
      <c r="S3321" s="8">
        <f t="shared" si="206"/>
        <v>41990.585486111115</v>
      </c>
      <c r="T3321" s="8">
        <f t="shared" si="207"/>
        <v>42035.585486111115</v>
      </c>
    </row>
    <row r="3322" spans="1:20" ht="51"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8318</v>
      </c>
      <c r="R3322" t="s">
        <v>8319</v>
      </c>
      <c r="S3322" s="8">
        <f t="shared" si="206"/>
        <v>42513.045798611114</v>
      </c>
      <c r="T3322" s="8">
        <f t="shared" si="207"/>
        <v>42543.045798611114</v>
      </c>
    </row>
    <row r="3323" spans="1:20" ht="68"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7">
        <f t="shared" si="205"/>
        <v>35.799999999999997</v>
      </c>
      <c r="Q3323" t="s">
        <v>8318</v>
      </c>
      <c r="R3323" t="s">
        <v>8319</v>
      </c>
      <c r="S3323" s="8">
        <f t="shared" si="206"/>
        <v>41914.100289351853</v>
      </c>
      <c r="T3323" s="8">
        <f t="shared" si="207"/>
        <v>41928.165972222225</v>
      </c>
    </row>
    <row r="3324" spans="1:20" ht="51"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7">
        <f t="shared" si="205"/>
        <v>145.65217391304347</v>
      </c>
      <c r="Q3324" t="s">
        <v>8318</v>
      </c>
      <c r="R3324" t="s">
        <v>8319</v>
      </c>
      <c r="S3324" s="8">
        <f t="shared" si="206"/>
        <v>42521.010370370372</v>
      </c>
      <c r="T3324" s="8">
        <f t="shared" si="207"/>
        <v>42543.163194444445</v>
      </c>
    </row>
    <row r="3325" spans="1:20" ht="51"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8318</v>
      </c>
      <c r="R3325" t="s">
        <v>8319</v>
      </c>
      <c r="S3325" s="8">
        <f t="shared" si="206"/>
        <v>42608.36583333333</v>
      </c>
      <c r="T3325" s="8">
        <f t="shared" si="207"/>
        <v>42638.36583333333</v>
      </c>
    </row>
    <row r="3326" spans="1:20" ht="51"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8318</v>
      </c>
      <c r="R3326" t="s">
        <v>8319</v>
      </c>
      <c r="S3326" s="8">
        <f t="shared" si="206"/>
        <v>42512.58321759259</v>
      </c>
      <c r="T3326" s="8">
        <f t="shared" si="207"/>
        <v>42526.58321759259</v>
      </c>
    </row>
    <row r="3327" spans="1:20" ht="51"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8318</v>
      </c>
      <c r="R3327" t="s">
        <v>8319</v>
      </c>
      <c r="S3327" s="8">
        <f t="shared" si="206"/>
        <v>42064.785613425927</v>
      </c>
      <c r="T3327" s="8">
        <f t="shared" si="207"/>
        <v>42099.743946759263</v>
      </c>
    </row>
    <row r="3328" spans="1:20" ht="51"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7">
        <f t="shared" si="205"/>
        <v>142.28070175438597</v>
      </c>
      <c r="Q3328" t="s">
        <v>8318</v>
      </c>
      <c r="R3328" t="s">
        <v>8319</v>
      </c>
      <c r="S3328" s="8">
        <f t="shared" si="206"/>
        <v>42041.714178240742</v>
      </c>
      <c r="T3328" s="8">
        <f t="shared" si="207"/>
        <v>42071.67251157407</v>
      </c>
    </row>
    <row r="3329" spans="1:20" ht="51"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8318</v>
      </c>
      <c r="R3329" t="s">
        <v>8319</v>
      </c>
      <c r="S3329" s="8">
        <f t="shared" si="206"/>
        <v>42468.374606481477</v>
      </c>
      <c r="T3329" s="8">
        <f t="shared" si="207"/>
        <v>42498.374606481477</v>
      </c>
    </row>
    <row r="3330" spans="1:20" ht="51"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7">
        <f t="shared" si="205"/>
        <v>292.77777777777777</v>
      </c>
      <c r="Q3330" t="s">
        <v>8318</v>
      </c>
      <c r="R3330" t="s">
        <v>8319</v>
      </c>
      <c r="S3330" s="8">
        <f t="shared" si="206"/>
        <v>41822.57503472222</v>
      </c>
      <c r="T3330" s="8">
        <f t="shared" si="207"/>
        <v>41825.041666666664</v>
      </c>
    </row>
    <row r="3331" spans="1:20" ht="51"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7">
        <f t="shared" ref="P3331:P3394" si="209">E3331/L3331</f>
        <v>44.92307692307692</v>
      </c>
      <c r="Q3331" t="s">
        <v>8318</v>
      </c>
      <c r="R3331" t="s">
        <v>8319</v>
      </c>
      <c r="S3331" s="8">
        <f t="shared" ref="S3331:S3394" si="210">(((J3331/60)/60)/24)+DATE(1970,1,1)</f>
        <v>41837.323009259257</v>
      </c>
      <c r="T3331" s="8">
        <f t="shared" ref="T3331:T3394" si="211">(((I3331/60)/60)/24)+DATE(1970,1,1)</f>
        <v>41847.958333333336</v>
      </c>
    </row>
    <row r="3332" spans="1:20" ht="51"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7">
        <f t="shared" si="209"/>
        <v>23.10144927536232</v>
      </c>
      <c r="Q3332" t="s">
        <v>8318</v>
      </c>
      <c r="R3332" t="s">
        <v>8319</v>
      </c>
      <c r="S3332" s="8">
        <f t="shared" si="210"/>
        <v>42065.887361111112</v>
      </c>
      <c r="T3332" s="8">
        <f t="shared" si="211"/>
        <v>42095.845694444448</v>
      </c>
    </row>
    <row r="3333" spans="1:20" ht="51"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7">
        <f t="shared" si="209"/>
        <v>80.400000000000006</v>
      </c>
      <c r="Q3333" t="s">
        <v>8318</v>
      </c>
      <c r="R3333" t="s">
        <v>8319</v>
      </c>
      <c r="S3333" s="8">
        <f t="shared" si="210"/>
        <v>42248.697754629626</v>
      </c>
      <c r="T3333" s="8">
        <f t="shared" si="211"/>
        <v>42283.697754629626</v>
      </c>
    </row>
    <row r="3334" spans="1:20" ht="51"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7">
        <f t="shared" si="209"/>
        <v>72.289156626506028</v>
      </c>
      <c r="Q3334" t="s">
        <v>8318</v>
      </c>
      <c r="R3334" t="s">
        <v>8319</v>
      </c>
      <c r="S3334" s="8">
        <f t="shared" si="210"/>
        <v>41809.860300925924</v>
      </c>
      <c r="T3334" s="8">
        <f t="shared" si="211"/>
        <v>41839.860300925924</v>
      </c>
    </row>
    <row r="3335" spans="1:20" ht="51"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8318</v>
      </c>
      <c r="R3335" t="s">
        <v>8319</v>
      </c>
      <c r="S3335" s="8">
        <f t="shared" si="210"/>
        <v>42148.676851851851</v>
      </c>
      <c r="T3335" s="8">
        <f t="shared" si="211"/>
        <v>42170.676851851851</v>
      </c>
    </row>
    <row r="3336" spans="1:20" ht="34"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8318</v>
      </c>
      <c r="R3336" t="s">
        <v>8319</v>
      </c>
      <c r="S3336" s="8">
        <f t="shared" si="210"/>
        <v>42185.521087962959</v>
      </c>
      <c r="T3336" s="8">
        <f t="shared" si="211"/>
        <v>42215.521087962959</v>
      </c>
    </row>
    <row r="3337" spans="1:20" ht="51"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8318</v>
      </c>
      <c r="R3337" t="s">
        <v>8319</v>
      </c>
      <c r="S3337" s="8">
        <f t="shared" si="210"/>
        <v>41827.674143518518</v>
      </c>
      <c r="T3337" s="8">
        <f t="shared" si="211"/>
        <v>41854.958333333336</v>
      </c>
    </row>
    <row r="3338" spans="1:20" ht="51"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7">
        <f t="shared" si="209"/>
        <v>27.777777777777779</v>
      </c>
      <c r="Q3338" t="s">
        <v>8318</v>
      </c>
      <c r="R3338" t="s">
        <v>8319</v>
      </c>
      <c r="S3338" s="8">
        <f t="shared" si="210"/>
        <v>42437.398680555561</v>
      </c>
      <c r="T3338" s="8">
        <f t="shared" si="211"/>
        <v>42465.35701388889</v>
      </c>
    </row>
    <row r="3339" spans="1:20" ht="51"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7">
        <f t="shared" si="209"/>
        <v>81.029411764705884</v>
      </c>
      <c r="Q3339" t="s">
        <v>8318</v>
      </c>
      <c r="R3339" t="s">
        <v>8319</v>
      </c>
      <c r="S3339" s="8">
        <f t="shared" si="210"/>
        <v>41901.282025462962</v>
      </c>
      <c r="T3339" s="8">
        <f t="shared" si="211"/>
        <v>41922.875</v>
      </c>
    </row>
    <row r="3340" spans="1:20" ht="34"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8318</v>
      </c>
      <c r="R3340" t="s">
        <v>8319</v>
      </c>
      <c r="S3340" s="8">
        <f t="shared" si="210"/>
        <v>42769.574999999997</v>
      </c>
      <c r="T3340" s="8">
        <f t="shared" si="211"/>
        <v>42790.574999999997</v>
      </c>
    </row>
    <row r="3341" spans="1:20" ht="51"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8318</v>
      </c>
      <c r="R3341" t="s">
        <v>8319</v>
      </c>
      <c r="S3341" s="8">
        <f t="shared" si="210"/>
        <v>42549.665717592594</v>
      </c>
      <c r="T3341" s="8">
        <f t="shared" si="211"/>
        <v>42579.665717592594</v>
      </c>
    </row>
    <row r="3342" spans="1:20" ht="68"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8318</v>
      </c>
      <c r="R3342" t="s">
        <v>8319</v>
      </c>
      <c r="S3342" s="8">
        <f t="shared" si="210"/>
        <v>42685.974004629628</v>
      </c>
      <c r="T3342" s="8">
        <f t="shared" si="211"/>
        <v>42710.974004629628</v>
      </c>
    </row>
    <row r="3343" spans="1:20" ht="51"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7">
        <f t="shared" si="209"/>
        <v>119.64285714285714</v>
      </c>
      <c r="Q3343" t="s">
        <v>8318</v>
      </c>
      <c r="R3343" t="s">
        <v>8319</v>
      </c>
      <c r="S3343" s="8">
        <f t="shared" si="210"/>
        <v>42510.798854166671</v>
      </c>
      <c r="T3343" s="8">
        <f t="shared" si="211"/>
        <v>42533.708333333328</v>
      </c>
    </row>
    <row r="3344" spans="1:20" ht="51"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8318</v>
      </c>
      <c r="R3344" t="s">
        <v>8319</v>
      </c>
      <c r="S3344" s="8">
        <f t="shared" si="210"/>
        <v>42062.296412037031</v>
      </c>
      <c r="T3344" s="8">
        <f t="shared" si="211"/>
        <v>42095.207638888889</v>
      </c>
    </row>
    <row r="3345" spans="1:20" ht="51"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8318</v>
      </c>
      <c r="R3345" t="s">
        <v>8319</v>
      </c>
      <c r="S3345" s="8">
        <f t="shared" si="210"/>
        <v>42452.916481481487</v>
      </c>
      <c r="T3345" s="8">
        <f t="shared" si="211"/>
        <v>42473.554166666669</v>
      </c>
    </row>
    <row r="3346" spans="1:20" ht="51"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7">
        <f t="shared" si="209"/>
        <v>114.125</v>
      </c>
      <c r="Q3346" t="s">
        <v>8318</v>
      </c>
      <c r="R3346" t="s">
        <v>8319</v>
      </c>
      <c r="S3346" s="8">
        <f t="shared" si="210"/>
        <v>41851.200150462959</v>
      </c>
      <c r="T3346" s="8">
        <f t="shared" si="211"/>
        <v>41881.200150462959</v>
      </c>
    </row>
    <row r="3347" spans="1:20" ht="51"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7">
        <f t="shared" si="209"/>
        <v>50</v>
      </c>
      <c r="Q3347" t="s">
        <v>8318</v>
      </c>
      <c r="R3347" t="s">
        <v>8319</v>
      </c>
      <c r="S3347" s="8">
        <f t="shared" si="210"/>
        <v>42053.106111111112</v>
      </c>
      <c r="T3347" s="8">
        <f t="shared" si="211"/>
        <v>42112.025694444441</v>
      </c>
    </row>
    <row r="3348" spans="1:20" ht="51"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8318</v>
      </c>
      <c r="R3348" t="s">
        <v>8319</v>
      </c>
      <c r="S3348" s="8">
        <f t="shared" si="210"/>
        <v>42054.024421296301</v>
      </c>
      <c r="T3348" s="8">
        <f t="shared" si="211"/>
        <v>42061.024421296301</v>
      </c>
    </row>
    <row r="3349" spans="1:20" ht="68"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8318</v>
      </c>
      <c r="R3349" t="s">
        <v>8319</v>
      </c>
      <c r="S3349" s="8">
        <f t="shared" si="210"/>
        <v>42484.551550925928</v>
      </c>
      <c r="T3349" s="8">
        <f t="shared" si="211"/>
        <v>42498.875</v>
      </c>
    </row>
    <row r="3350" spans="1:20" ht="51"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8318</v>
      </c>
      <c r="R3350" t="s">
        <v>8319</v>
      </c>
      <c r="S3350" s="8">
        <f t="shared" si="210"/>
        <v>42466.558796296296</v>
      </c>
      <c r="T3350" s="8">
        <f t="shared" si="211"/>
        <v>42490.165972222225</v>
      </c>
    </row>
    <row r="3351" spans="1:20" ht="51"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8318</v>
      </c>
      <c r="R3351" t="s">
        <v>8319</v>
      </c>
      <c r="S3351" s="8">
        <f t="shared" si="210"/>
        <v>42513.110787037032</v>
      </c>
      <c r="T3351" s="8">
        <f t="shared" si="211"/>
        <v>42534.708333333328</v>
      </c>
    </row>
    <row r="3352" spans="1:20" ht="68"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8318</v>
      </c>
      <c r="R3352" t="s">
        <v>8319</v>
      </c>
      <c r="S3352" s="8">
        <f t="shared" si="210"/>
        <v>42302.701516203699</v>
      </c>
      <c r="T3352" s="8">
        <f t="shared" si="211"/>
        <v>42337.958333333328</v>
      </c>
    </row>
    <row r="3353" spans="1:20" ht="51"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7">
        <f t="shared" si="209"/>
        <v>93.611111111111114</v>
      </c>
      <c r="Q3353" t="s">
        <v>8318</v>
      </c>
      <c r="R3353" t="s">
        <v>8319</v>
      </c>
      <c r="S3353" s="8">
        <f t="shared" si="210"/>
        <v>41806.395428240743</v>
      </c>
      <c r="T3353" s="8">
        <f t="shared" si="211"/>
        <v>41843.458333333336</v>
      </c>
    </row>
    <row r="3354" spans="1:20" ht="68"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7">
        <f t="shared" si="209"/>
        <v>76.8</v>
      </c>
      <c r="Q3354" t="s">
        <v>8318</v>
      </c>
      <c r="R3354" t="s">
        <v>8319</v>
      </c>
      <c r="S3354" s="8">
        <f t="shared" si="210"/>
        <v>42495.992800925931</v>
      </c>
      <c r="T3354" s="8">
        <f t="shared" si="211"/>
        <v>42552.958333333328</v>
      </c>
    </row>
    <row r="3355" spans="1:20" ht="51"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8318</v>
      </c>
      <c r="R3355" t="s">
        <v>8319</v>
      </c>
      <c r="S3355" s="8">
        <f t="shared" si="210"/>
        <v>42479.432291666672</v>
      </c>
      <c r="T3355" s="8">
        <f t="shared" si="211"/>
        <v>42492.958333333328</v>
      </c>
    </row>
    <row r="3356" spans="1:20" ht="51"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8318</v>
      </c>
      <c r="R3356" t="s">
        <v>8319</v>
      </c>
      <c r="S3356" s="8">
        <f t="shared" si="210"/>
        <v>42270.7269212963</v>
      </c>
      <c r="T3356" s="8">
        <f t="shared" si="211"/>
        <v>42306.167361111111</v>
      </c>
    </row>
    <row r="3357" spans="1:20" ht="51"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8318</v>
      </c>
      <c r="R3357" t="s">
        <v>8319</v>
      </c>
      <c r="S3357" s="8">
        <f t="shared" si="210"/>
        <v>42489.619525462964</v>
      </c>
      <c r="T3357" s="8">
        <f t="shared" si="211"/>
        <v>42500.470138888893</v>
      </c>
    </row>
    <row r="3358" spans="1:20" ht="51"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8318</v>
      </c>
      <c r="R3358" t="s">
        <v>8319</v>
      </c>
      <c r="S3358" s="8">
        <f t="shared" si="210"/>
        <v>42536.815648148149</v>
      </c>
      <c r="T3358" s="8">
        <f t="shared" si="211"/>
        <v>42566.815648148149</v>
      </c>
    </row>
    <row r="3359" spans="1:20" ht="68"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8318</v>
      </c>
      <c r="R3359" t="s">
        <v>8319</v>
      </c>
      <c r="S3359" s="8">
        <f t="shared" si="210"/>
        <v>41822.417939814812</v>
      </c>
      <c r="T3359" s="8">
        <f t="shared" si="211"/>
        <v>41852.417939814812</v>
      </c>
    </row>
    <row r="3360" spans="1:20" ht="51"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7">
        <f t="shared" si="209"/>
        <v>63.574074074074076</v>
      </c>
      <c r="Q3360" t="s">
        <v>8318</v>
      </c>
      <c r="R3360" t="s">
        <v>8319</v>
      </c>
      <c r="S3360" s="8">
        <f t="shared" si="210"/>
        <v>41932.311099537037</v>
      </c>
      <c r="T3360" s="8">
        <f t="shared" si="211"/>
        <v>41962.352766203709</v>
      </c>
    </row>
    <row r="3361" spans="1:20" ht="51"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8318</v>
      </c>
      <c r="R3361" t="s">
        <v>8319</v>
      </c>
      <c r="S3361" s="8">
        <f t="shared" si="210"/>
        <v>42746.057106481487</v>
      </c>
      <c r="T3361" s="8">
        <f t="shared" si="211"/>
        <v>42791.057106481487</v>
      </c>
    </row>
    <row r="3362" spans="1:20" ht="34"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8318</v>
      </c>
      <c r="R3362" t="s">
        <v>8319</v>
      </c>
      <c r="S3362" s="8">
        <f t="shared" si="210"/>
        <v>42697.082673611112</v>
      </c>
      <c r="T3362" s="8">
        <f t="shared" si="211"/>
        <v>42718.665972222225</v>
      </c>
    </row>
    <row r="3363" spans="1:20" ht="68"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8318</v>
      </c>
      <c r="R3363" t="s">
        <v>8319</v>
      </c>
      <c r="S3363" s="8">
        <f t="shared" si="210"/>
        <v>41866.025347222225</v>
      </c>
      <c r="T3363" s="8">
        <f t="shared" si="211"/>
        <v>41883.665972222225</v>
      </c>
    </row>
    <row r="3364" spans="1:20" ht="51"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7">
        <f t="shared" si="209"/>
        <v>54.5</v>
      </c>
      <c r="Q3364" t="s">
        <v>8318</v>
      </c>
      <c r="R3364" t="s">
        <v>8319</v>
      </c>
      <c r="S3364" s="8">
        <f t="shared" si="210"/>
        <v>42056.091631944444</v>
      </c>
      <c r="T3364" s="8">
        <f t="shared" si="211"/>
        <v>42070.204861111109</v>
      </c>
    </row>
    <row r="3365" spans="1:20" ht="51"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7">
        <f t="shared" si="209"/>
        <v>302.30769230769232</v>
      </c>
      <c r="Q3365" t="s">
        <v>8318</v>
      </c>
      <c r="R3365" t="s">
        <v>8319</v>
      </c>
      <c r="S3365" s="8">
        <f t="shared" si="210"/>
        <v>41851.771354166667</v>
      </c>
      <c r="T3365" s="8">
        <f t="shared" si="211"/>
        <v>41870.666666666664</v>
      </c>
    </row>
    <row r="3366" spans="1:20" ht="51"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8318</v>
      </c>
      <c r="R3366" t="s">
        <v>8319</v>
      </c>
      <c r="S3366" s="8">
        <f t="shared" si="210"/>
        <v>42422.977418981478</v>
      </c>
      <c r="T3366" s="8">
        <f t="shared" si="211"/>
        <v>42444.875</v>
      </c>
    </row>
    <row r="3367" spans="1:20" ht="51"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8318</v>
      </c>
      <c r="R3367" t="s">
        <v>8319</v>
      </c>
      <c r="S3367" s="8">
        <f t="shared" si="210"/>
        <v>42321.101759259262</v>
      </c>
      <c r="T3367" s="8">
        <f t="shared" si="211"/>
        <v>42351.101759259262</v>
      </c>
    </row>
    <row r="3368" spans="1:20" ht="51"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8318</v>
      </c>
      <c r="R3368" t="s">
        <v>8319</v>
      </c>
      <c r="S3368" s="8">
        <f t="shared" si="210"/>
        <v>42107.067557870367</v>
      </c>
      <c r="T3368" s="8">
        <f t="shared" si="211"/>
        <v>42137.067557870367</v>
      </c>
    </row>
    <row r="3369" spans="1:20" ht="51"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7">
        <f t="shared" si="209"/>
        <v>29.666666666666668</v>
      </c>
      <c r="Q3369" t="s">
        <v>8318</v>
      </c>
      <c r="R3369" t="s">
        <v>8319</v>
      </c>
      <c r="S3369" s="8">
        <f t="shared" si="210"/>
        <v>42192.933958333335</v>
      </c>
      <c r="T3369" s="8">
        <f t="shared" si="211"/>
        <v>42217.933958333335</v>
      </c>
    </row>
    <row r="3370" spans="1:20" ht="51"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7">
        <f t="shared" si="209"/>
        <v>45.478260869565219</v>
      </c>
      <c r="Q3370" t="s">
        <v>8318</v>
      </c>
      <c r="R3370" t="s">
        <v>8319</v>
      </c>
      <c r="S3370" s="8">
        <f t="shared" si="210"/>
        <v>41969.199756944443</v>
      </c>
      <c r="T3370" s="8">
        <f t="shared" si="211"/>
        <v>42005.208333333328</v>
      </c>
    </row>
    <row r="3371" spans="1:20" ht="51"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8318</v>
      </c>
      <c r="R3371" t="s">
        <v>8319</v>
      </c>
      <c r="S3371" s="8">
        <f t="shared" si="210"/>
        <v>42690.041435185187</v>
      </c>
      <c r="T3371" s="8">
        <f t="shared" si="211"/>
        <v>42750.041435185187</v>
      </c>
    </row>
    <row r="3372" spans="1:20" ht="34"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8318</v>
      </c>
      <c r="R3372" t="s">
        <v>8319</v>
      </c>
      <c r="S3372" s="8">
        <f t="shared" si="210"/>
        <v>42690.334317129629</v>
      </c>
      <c r="T3372" s="8">
        <f t="shared" si="211"/>
        <v>42721.333333333328</v>
      </c>
    </row>
    <row r="3373" spans="1:20" ht="34"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8318</v>
      </c>
      <c r="R3373" t="s">
        <v>8319</v>
      </c>
      <c r="S3373" s="8">
        <f t="shared" si="210"/>
        <v>42312.874594907407</v>
      </c>
      <c r="T3373" s="8">
        <f t="shared" si="211"/>
        <v>42340.874594907407</v>
      </c>
    </row>
    <row r="3374" spans="1:20" ht="51"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8318</v>
      </c>
      <c r="R3374" t="s">
        <v>8319</v>
      </c>
      <c r="S3374" s="8">
        <f t="shared" si="210"/>
        <v>41855.548101851848</v>
      </c>
      <c r="T3374" s="8">
        <f t="shared" si="211"/>
        <v>41876.207638888889</v>
      </c>
    </row>
    <row r="3375" spans="1:20" ht="51"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7">
        <f t="shared" si="209"/>
        <v>66.833333333333329</v>
      </c>
      <c r="Q3375" t="s">
        <v>8318</v>
      </c>
      <c r="R3375" t="s">
        <v>8319</v>
      </c>
      <c r="S3375" s="8">
        <f t="shared" si="210"/>
        <v>42179.854629629626</v>
      </c>
      <c r="T3375" s="8">
        <f t="shared" si="211"/>
        <v>42203.666666666672</v>
      </c>
    </row>
    <row r="3376" spans="1:20" ht="51"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8318</v>
      </c>
      <c r="R3376" t="s">
        <v>8319</v>
      </c>
      <c r="S3376" s="8">
        <f t="shared" si="210"/>
        <v>42275.731666666667</v>
      </c>
      <c r="T3376" s="8">
        <f t="shared" si="211"/>
        <v>42305.731666666667</v>
      </c>
    </row>
    <row r="3377" spans="1:20" ht="51"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7">
        <f t="shared" si="209"/>
        <v>176.47058823529412</v>
      </c>
      <c r="Q3377" t="s">
        <v>8318</v>
      </c>
      <c r="R3377" t="s">
        <v>8319</v>
      </c>
      <c r="S3377" s="8">
        <f t="shared" si="210"/>
        <v>41765.610798611109</v>
      </c>
      <c r="T3377" s="8">
        <f t="shared" si="211"/>
        <v>41777.610798611109</v>
      </c>
    </row>
    <row r="3378" spans="1:20" ht="51"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8318</v>
      </c>
      <c r="R3378" t="s">
        <v>8319</v>
      </c>
      <c r="S3378" s="8">
        <f t="shared" si="210"/>
        <v>42059.701319444444</v>
      </c>
      <c r="T3378" s="8">
        <f t="shared" si="211"/>
        <v>42119.659652777773</v>
      </c>
    </row>
    <row r="3379" spans="1:20" ht="51"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8318</v>
      </c>
      <c r="R3379" t="s">
        <v>8319</v>
      </c>
      <c r="S3379" s="8">
        <f t="shared" si="210"/>
        <v>42053.732627314821</v>
      </c>
      <c r="T3379" s="8">
        <f t="shared" si="211"/>
        <v>42083.705555555556</v>
      </c>
    </row>
    <row r="3380" spans="1:20" ht="51"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8318</v>
      </c>
      <c r="R3380" t="s">
        <v>8319</v>
      </c>
      <c r="S3380" s="8">
        <f t="shared" si="210"/>
        <v>41858.355393518519</v>
      </c>
      <c r="T3380" s="8">
        <f t="shared" si="211"/>
        <v>41882.547222222223</v>
      </c>
    </row>
    <row r="3381" spans="1:20" ht="68"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7">
        <f t="shared" si="209"/>
        <v>54.55263157894737</v>
      </c>
      <c r="Q3381" t="s">
        <v>8318</v>
      </c>
      <c r="R3381" t="s">
        <v>8319</v>
      </c>
      <c r="S3381" s="8">
        <f t="shared" si="210"/>
        <v>42225.513888888891</v>
      </c>
      <c r="T3381" s="8">
        <f t="shared" si="211"/>
        <v>42242.958333333328</v>
      </c>
    </row>
    <row r="3382" spans="1:20" ht="51"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7">
        <f t="shared" si="209"/>
        <v>111.89285714285714</v>
      </c>
      <c r="Q3382" t="s">
        <v>8318</v>
      </c>
      <c r="R3382" t="s">
        <v>8319</v>
      </c>
      <c r="S3382" s="8">
        <f t="shared" si="210"/>
        <v>41937.95344907407</v>
      </c>
      <c r="T3382" s="8">
        <f t="shared" si="211"/>
        <v>41972.995115740734</v>
      </c>
    </row>
    <row r="3383" spans="1:20" ht="51"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8318</v>
      </c>
      <c r="R3383" t="s">
        <v>8319</v>
      </c>
      <c r="S3383" s="8">
        <f t="shared" si="210"/>
        <v>42044.184988425928</v>
      </c>
      <c r="T3383" s="8">
        <f t="shared" si="211"/>
        <v>42074.143321759257</v>
      </c>
    </row>
    <row r="3384" spans="1:20" ht="68"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8318</v>
      </c>
      <c r="R3384" t="s">
        <v>8319</v>
      </c>
      <c r="S3384" s="8">
        <f t="shared" si="210"/>
        <v>42559.431203703702</v>
      </c>
      <c r="T3384" s="8">
        <f t="shared" si="211"/>
        <v>42583.957638888889</v>
      </c>
    </row>
    <row r="3385" spans="1:20" ht="51"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8318</v>
      </c>
      <c r="R3385" t="s">
        <v>8319</v>
      </c>
      <c r="S3385" s="8">
        <f t="shared" si="210"/>
        <v>42524.782638888893</v>
      </c>
      <c r="T3385" s="8">
        <f t="shared" si="211"/>
        <v>42544.782638888893</v>
      </c>
    </row>
    <row r="3386" spans="1:20" ht="51"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8318</v>
      </c>
      <c r="R3386" t="s">
        <v>8319</v>
      </c>
      <c r="S3386" s="8">
        <f t="shared" si="210"/>
        <v>42292.087592592594</v>
      </c>
      <c r="T3386" s="8">
        <f t="shared" si="211"/>
        <v>42329.125</v>
      </c>
    </row>
    <row r="3387" spans="1:20" ht="68"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7">
        <f t="shared" si="209"/>
        <v>133.33333333333334</v>
      </c>
      <c r="Q3387" t="s">
        <v>8318</v>
      </c>
      <c r="R3387" t="s">
        <v>8319</v>
      </c>
      <c r="S3387" s="8">
        <f t="shared" si="210"/>
        <v>41953.8675</v>
      </c>
      <c r="T3387" s="8">
        <f t="shared" si="211"/>
        <v>41983.8675</v>
      </c>
    </row>
    <row r="3388" spans="1:20" ht="68"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8318</v>
      </c>
      <c r="R3388" t="s">
        <v>8319</v>
      </c>
      <c r="S3388" s="8">
        <f t="shared" si="210"/>
        <v>41946.644745370373</v>
      </c>
      <c r="T3388" s="8">
        <f t="shared" si="211"/>
        <v>41976.644745370373</v>
      </c>
    </row>
    <row r="3389" spans="1:20" ht="68"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8318</v>
      </c>
      <c r="R3389" t="s">
        <v>8319</v>
      </c>
      <c r="S3389" s="8">
        <f t="shared" si="210"/>
        <v>41947.762592592589</v>
      </c>
      <c r="T3389" s="8">
        <f t="shared" si="211"/>
        <v>41987.762592592597</v>
      </c>
    </row>
    <row r="3390" spans="1:20" ht="68"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8318</v>
      </c>
      <c r="R3390" t="s">
        <v>8319</v>
      </c>
      <c r="S3390" s="8">
        <f t="shared" si="210"/>
        <v>42143.461122685185</v>
      </c>
      <c r="T3390" s="8">
        <f t="shared" si="211"/>
        <v>42173.461122685185</v>
      </c>
    </row>
    <row r="3391" spans="1:20" ht="51"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8318</v>
      </c>
      <c r="R3391" t="s">
        <v>8319</v>
      </c>
      <c r="S3391" s="8">
        <f t="shared" si="210"/>
        <v>42494.563449074078</v>
      </c>
      <c r="T3391" s="8">
        <f t="shared" si="211"/>
        <v>42524.563449074078</v>
      </c>
    </row>
    <row r="3392" spans="1:20" ht="68"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8318</v>
      </c>
      <c r="R3392" t="s">
        <v>8319</v>
      </c>
      <c r="S3392" s="8">
        <f t="shared" si="210"/>
        <v>41815.774826388886</v>
      </c>
      <c r="T3392" s="8">
        <f t="shared" si="211"/>
        <v>41830.774826388886</v>
      </c>
    </row>
    <row r="3393" spans="1:20" ht="68"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8318</v>
      </c>
      <c r="R3393" t="s">
        <v>8319</v>
      </c>
      <c r="S3393" s="8">
        <f t="shared" si="210"/>
        <v>41830.545694444445</v>
      </c>
      <c r="T3393" s="8">
        <f t="shared" si="211"/>
        <v>41859.936111111114</v>
      </c>
    </row>
    <row r="3394" spans="1:20" ht="68"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7">
        <f t="shared" si="209"/>
        <v>41.666666666666664</v>
      </c>
      <c r="Q3394" t="s">
        <v>8318</v>
      </c>
      <c r="R3394" t="s">
        <v>8319</v>
      </c>
      <c r="S3394" s="8">
        <f t="shared" si="210"/>
        <v>42446.845543981486</v>
      </c>
      <c r="T3394" s="8">
        <f t="shared" si="211"/>
        <v>42496.845543981486</v>
      </c>
    </row>
    <row r="3395" spans="1:20" ht="51"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7">
        <f t="shared" ref="P3395:P3458" si="213">E3395/L3395</f>
        <v>36.06818181818182</v>
      </c>
      <c r="Q3395" t="s">
        <v>8318</v>
      </c>
      <c r="R3395" t="s">
        <v>8319</v>
      </c>
      <c r="S3395" s="8">
        <f t="shared" ref="S3395:S3458" si="214">(((J3395/60)/60)/24)+DATE(1970,1,1)</f>
        <v>41923.921643518523</v>
      </c>
      <c r="T3395" s="8">
        <f t="shared" ref="T3395:T3458" si="215">(((I3395/60)/60)/24)+DATE(1970,1,1)</f>
        <v>41949.031944444447</v>
      </c>
    </row>
    <row r="3396" spans="1:20" ht="51"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7">
        <f t="shared" si="213"/>
        <v>29</v>
      </c>
      <c r="Q3396" t="s">
        <v>8318</v>
      </c>
      <c r="R3396" t="s">
        <v>8319</v>
      </c>
      <c r="S3396" s="8">
        <f t="shared" si="214"/>
        <v>41817.59542824074</v>
      </c>
      <c r="T3396" s="8">
        <f t="shared" si="215"/>
        <v>41847.59542824074</v>
      </c>
    </row>
    <row r="3397" spans="1:20" ht="34"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8318</v>
      </c>
      <c r="R3397" t="s">
        <v>8319</v>
      </c>
      <c r="S3397" s="8">
        <f t="shared" si="214"/>
        <v>42140.712314814817</v>
      </c>
      <c r="T3397" s="8">
        <f t="shared" si="215"/>
        <v>42154.756944444445</v>
      </c>
    </row>
    <row r="3398" spans="1:20" ht="51"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7">
        <f t="shared" si="213"/>
        <v>55.892857142857146</v>
      </c>
      <c r="Q3398" t="s">
        <v>8318</v>
      </c>
      <c r="R3398" t="s">
        <v>8319</v>
      </c>
      <c r="S3398" s="8">
        <f t="shared" si="214"/>
        <v>41764.44663194444</v>
      </c>
      <c r="T3398" s="8">
        <f t="shared" si="215"/>
        <v>41791.165972222225</v>
      </c>
    </row>
    <row r="3399" spans="1:20" ht="34"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8318</v>
      </c>
      <c r="R3399" t="s">
        <v>8319</v>
      </c>
      <c r="S3399" s="8">
        <f t="shared" si="214"/>
        <v>42378.478344907402</v>
      </c>
      <c r="T3399" s="8">
        <f t="shared" si="215"/>
        <v>42418.916666666672</v>
      </c>
    </row>
    <row r="3400" spans="1:20" ht="51"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8318</v>
      </c>
      <c r="R3400" t="s">
        <v>8319</v>
      </c>
      <c r="S3400" s="8">
        <f t="shared" si="214"/>
        <v>41941.75203703704</v>
      </c>
      <c r="T3400" s="8">
        <f t="shared" si="215"/>
        <v>41964.708333333328</v>
      </c>
    </row>
    <row r="3401" spans="1:20" ht="51"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8318</v>
      </c>
      <c r="R3401" t="s">
        <v>8319</v>
      </c>
      <c r="S3401" s="8">
        <f t="shared" si="214"/>
        <v>42026.920428240745</v>
      </c>
      <c r="T3401" s="8">
        <f t="shared" si="215"/>
        <v>42056.920428240745</v>
      </c>
    </row>
    <row r="3402" spans="1:20" ht="51"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8318</v>
      </c>
      <c r="R3402" t="s">
        <v>8319</v>
      </c>
      <c r="S3402" s="8">
        <f t="shared" si="214"/>
        <v>41834.953865740739</v>
      </c>
      <c r="T3402" s="8">
        <f t="shared" si="215"/>
        <v>41879.953865740739</v>
      </c>
    </row>
    <row r="3403" spans="1:20" ht="68"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8318</v>
      </c>
      <c r="R3403" t="s">
        <v>8319</v>
      </c>
      <c r="S3403" s="8">
        <f t="shared" si="214"/>
        <v>42193.723912037036</v>
      </c>
      <c r="T3403" s="8">
        <f t="shared" si="215"/>
        <v>42223.723912037036</v>
      </c>
    </row>
    <row r="3404" spans="1:20" ht="51"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7">
        <f t="shared" si="213"/>
        <v>99.787878787878782</v>
      </c>
      <c r="Q3404" t="s">
        <v>8318</v>
      </c>
      <c r="R3404" t="s">
        <v>8319</v>
      </c>
      <c r="S3404" s="8">
        <f t="shared" si="214"/>
        <v>42290.61855324074</v>
      </c>
      <c r="T3404" s="8">
        <f t="shared" si="215"/>
        <v>42320.104861111111</v>
      </c>
    </row>
    <row r="3405" spans="1:20" ht="51"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7">
        <f t="shared" si="213"/>
        <v>117.64705882352941</v>
      </c>
      <c r="Q3405" t="s">
        <v>8318</v>
      </c>
      <c r="R3405" t="s">
        <v>8319</v>
      </c>
      <c r="S3405" s="8">
        <f t="shared" si="214"/>
        <v>42150.462083333332</v>
      </c>
      <c r="T3405" s="8">
        <f t="shared" si="215"/>
        <v>42180.462083333332</v>
      </c>
    </row>
    <row r="3406" spans="1:20" ht="68"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8318</v>
      </c>
      <c r="R3406" t="s">
        <v>8319</v>
      </c>
      <c r="S3406" s="8">
        <f t="shared" si="214"/>
        <v>42152.503495370373</v>
      </c>
      <c r="T3406" s="8">
        <f t="shared" si="215"/>
        <v>42172.503495370373</v>
      </c>
    </row>
    <row r="3407" spans="1:20" ht="51"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7">
        <f t="shared" si="213"/>
        <v>28.323529411764707</v>
      </c>
      <c r="Q3407" t="s">
        <v>8318</v>
      </c>
      <c r="R3407" t="s">
        <v>8319</v>
      </c>
      <c r="S3407" s="8">
        <f t="shared" si="214"/>
        <v>42410.017199074078</v>
      </c>
      <c r="T3407" s="8">
        <f t="shared" si="215"/>
        <v>42430.999305555553</v>
      </c>
    </row>
    <row r="3408" spans="1:20" ht="51"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7">
        <f t="shared" si="213"/>
        <v>110.23076923076923</v>
      </c>
      <c r="Q3408" t="s">
        <v>8318</v>
      </c>
      <c r="R3408" t="s">
        <v>8319</v>
      </c>
      <c r="S3408" s="8">
        <f t="shared" si="214"/>
        <v>41791.492777777778</v>
      </c>
      <c r="T3408" s="8">
        <f t="shared" si="215"/>
        <v>41836.492777777778</v>
      </c>
    </row>
    <row r="3409" spans="1:20" ht="68"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8318</v>
      </c>
      <c r="R3409" t="s">
        <v>8319</v>
      </c>
      <c r="S3409" s="8">
        <f t="shared" si="214"/>
        <v>41796.422326388885</v>
      </c>
      <c r="T3409" s="8">
        <f t="shared" si="215"/>
        <v>41826.422326388885</v>
      </c>
    </row>
    <row r="3410" spans="1:20" ht="51"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8318</v>
      </c>
      <c r="R3410" t="s">
        <v>8319</v>
      </c>
      <c r="S3410" s="8">
        <f t="shared" si="214"/>
        <v>41808.991944444446</v>
      </c>
      <c r="T3410" s="8">
        <f t="shared" si="215"/>
        <v>41838.991944444446</v>
      </c>
    </row>
    <row r="3411" spans="1:20" ht="51"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8318</v>
      </c>
      <c r="R3411" t="s">
        <v>8319</v>
      </c>
      <c r="S3411" s="8">
        <f t="shared" si="214"/>
        <v>42544.814328703709</v>
      </c>
      <c r="T3411" s="8">
        <f t="shared" si="215"/>
        <v>42582.873611111107</v>
      </c>
    </row>
    <row r="3412" spans="1:20" ht="51"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8318</v>
      </c>
      <c r="R3412" t="s">
        <v>8319</v>
      </c>
      <c r="S3412" s="8">
        <f t="shared" si="214"/>
        <v>42500.041550925926</v>
      </c>
      <c r="T3412" s="8">
        <f t="shared" si="215"/>
        <v>42527.291666666672</v>
      </c>
    </row>
    <row r="3413" spans="1:20" ht="51"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7">
        <f t="shared" si="213"/>
        <v>199.16666666666666</v>
      </c>
      <c r="Q3413" t="s">
        <v>8318</v>
      </c>
      <c r="R3413" t="s">
        <v>8319</v>
      </c>
      <c r="S3413" s="8">
        <f t="shared" si="214"/>
        <v>42265.022824074069</v>
      </c>
      <c r="T3413" s="8">
        <f t="shared" si="215"/>
        <v>42285.022824074069</v>
      </c>
    </row>
    <row r="3414" spans="1:20" ht="51"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7">
        <f t="shared" si="213"/>
        <v>115.38461538461539</v>
      </c>
      <c r="Q3414" t="s">
        <v>8318</v>
      </c>
      <c r="R3414" t="s">
        <v>8319</v>
      </c>
      <c r="S3414" s="8">
        <f t="shared" si="214"/>
        <v>41879.959050925929</v>
      </c>
      <c r="T3414" s="8">
        <f t="shared" si="215"/>
        <v>41909.959050925929</v>
      </c>
    </row>
    <row r="3415" spans="1:20" ht="68"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7">
        <f t="shared" si="213"/>
        <v>46.428571428571431</v>
      </c>
      <c r="Q3415" t="s">
        <v>8318</v>
      </c>
      <c r="R3415" t="s">
        <v>8319</v>
      </c>
      <c r="S3415" s="8">
        <f t="shared" si="214"/>
        <v>42053.733078703706</v>
      </c>
      <c r="T3415" s="8">
        <f t="shared" si="215"/>
        <v>42063.207638888889</v>
      </c>
    </row>
    <row r="3416" spans="1:20" ht="51"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8318</v>
      </c>
      <c r="R3416" t="s">
        <v>8319</v>
      </c>
      <c r="S3416" s="8">
        <f t="shared" si="214"/>
        <v>42675.832465277781</v>
      </c>
      <c r="T3416" s="8">
        <f t="shared" si="215"/>
        <v>42705.332638888889</v>
      </c>
    </row>
    <row r="3417" spans="1:20" ht="51"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7">
        <f t="shared" si="213"/>
        <v>22.222222222222221</v>
      </c>
      <c r="Q3417" t="s">
        <v>8318</v>
      </c>
      <c r="R3417" t="s">
        <v>8319</v>
      </c>
      <c r="S3417" s="8">
        <f t="shared" si="214"/>
        <v>42467.144166666665</v>
      </c>
      <c r="T3417" s="8">
        <f t="shared" si="215"/>
        <v>42477.979166666672</v>
      </c>
    </row>
    <row r="3418" spans="1:20" ht="68"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8318</v>
      </c>
      <c r="R3418" t="s">
        <v>8319</v>
      </c>
      <c r="S3418" s="8">
        <f t="shared" si="214"/>
        <v>42089.412557870368</v>
      </c>
      <c r="T3418" s="8">
        <f t="shared" si="215"/>
        <v>42117.770833333328</v>
      </c>
    </row>
    <row r="3419" spans="1:20" ht="51"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8318</v>
      </c>
      <c r="R3419" t="s">
        <v>8319</v>
      </c>
      <c r="S3419" s="8">
        <f t="shared" si="214"/>
        <v>41894.91375</v>
      </c>
      <c r="T3419" s="8">
        <f t="shared" si="215"/>
        <v>41938.029861111114</v>
      </c>
    </row>
    <row r="3420" spans="1:20" ht="51"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8318</v>
      </c>
      <c r="R3420" t="s">
        <v>8319</v>
      </c>
      <c r="S3420" s="8">
        <f t="shared" si="214"/>
        <v>41752.83457175926</v>
      </c>
      <c r="T3420" s="8">
        <f t="shared" si="215"/>
        <v>41782.83457175926</v>
      </c>
    </row>
    <row r="3421" spans="1:20" ht="68"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7">
        <f t="shared" si="213"/>
        <v>63.695652173913047</v>
      </c>
      <c r="Q3421" t="s">
        <v>8318</v>
      </c>
      <c r="R3421" t="s">
        <v>8319</v>
      </c>
      <c r="S3421" s="8">
        <f t="shared" si="214"/>
        <v>42448.821585648147</v>
      </c>
      <c r="T3421" s="8">
        <f t="shared" si="215"/>
        <v>42466.895833333328</v>
      </c>
    </row>
    <row r="3422" spans="1:20" ht="51"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8318</v>
      </c>
      <c r="R3422" t="s">
        <v>8319</v>
      </c>
      <c r="S3422" s="8">
        <f t="shared" si="214"/>
        <v>42405.090300925927</v>
      </c>
      <c r="T3422" s="8">
        <f t="shared" si="215"/>
        <v>42414</v>
      </c>
    </row>
    <row r="3423" spans="1:20" ht="51"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7">
        <f t="shared" si="213"/>
        <v>103.21428571428571</v>
      </c>
      <c r="Q3423" t="s">
        <v>8318</v>
      </c>
      <c r="R3423" t="s">
        <v>8319</v>
      </c>
      <c r="S3423" s="8">
        <f t="shared" si="214"/>
        <v>42037.791238425925</v>
      </c>
      <c r="T3423" s="8">
        <f t="shared" si="215"/>
        <v>42067.791238425925</v>
      </c>
    </row>
    <row r="3424" spans="1:20" ht="51"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8318</v>
      </c>
      <c r="R3424" t="s">
        <v>8319</v>
      </c>
      <c r="S3424" s="8">
        <f t="shared" si="214"/>
        <v>42323.562222222223</v>
      </c>
      <c r="T3424" s="8">
        <f t="shared" si="215"/>
        <v>42352</v>
      </c>
    </row>
    <row r="3425" spans="1:20" ht="51"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7">
        <f t="shared" si="213"/>
        <v>35</v>
      </c>
      <c r="Q3425" t="s">
        <v>8318</v>
      </c>
      <c r="R3425" t="s">
        <v>8319</v>
      </c>
      <c r="S3425" s="8">
        <f t="shared" si="214"/>
        <v>42088.911354166667</v>
      </c>
      <c r="T3425" s="8">
        <f t="shared" si="215"/>
        <v>42118.911354166667</v>
      </c>
    </row>
    <row r="3426" spans="1:20" ht="51"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8318</v>
      </c>
      <c r="R3426" t="s">
        <v>8319</v>
      </c>
      <c r="S3426" s="8">
        <f t="shared" si="214"/>
        <v>42018.676898148144</v>
      </c>
      <c r="T3426" s="8">
        <f t="shared" si="215"/>
        <v>42040.290972222225</v>
      </c>
    </row>
    <row r="3427" spans="1:20" ht="51"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7">
        <f t="shared" si="213"/>
        <v>297.02980769230766</v>
      </c>
      <c r="Q3427" t="s">
        <v>8318</v>
      </c>
      <c r="R3427" t="s">
        <v>8319</v>
      </c>
      <c r="S3427" s="8">
        <f t="shared" si="214"/>
        <v>41884.617314814815</v>
      </c>
      <c r="T3427" s="8">
        <f t="shared" si="215"/>
        <v>41916.617314814815</v>
      </c>
    </row>
    <row r="3428" spans="1:20" ht="51"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8318</v>
      </c>
      <c r="R3428" t="s">
        <v>8319</v>
      </c>
      <c r="S3428" s="8">
        <f t="shared" si="214"/>
        <v>41884.056747685187</v>
      </c>
      <c r="T3428" s="8">
        <f t="shared" si="215"/>
        <v>41903.083333333336</v>
      </c>
    </row>
    <row r="3429" spans="1:20" ht="51"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7">
        <f t="shared" si="213"/>
        <v>51.724137931034484</v>
      </c>
      <c r="Q3429" t="s">
        <v>8318</v>
      </c>
      <c r="R3429" t="s">
        <v>8319</v>
      </c>
      <c r="S3429" s="8">
        <f t="shared" si="214"/>
        <v>41792.645277777774</v>
      </c>
      <c r="T3429" s="8">
        <f t="shared" si="215"/>
        <v>41822.645277777774</v>
      </c>
    </row>
    <row r="3430" spans="1:20" ht="68"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8318</v>
      </c>
      <c r="R3430" t="s">
        <v>8319</v>
      </c>
      <c r="S3430" s="8">
        <f t="shared" si="214"/>
        <v>42038.720451388886</v>
      </c>
      <c r="T3430" s="8">
        <f t="shared" si="215"/>
        <v>42063.708333333328</v>
      </c>
    </row>
    <row r="3431" spans="1:20" ht="51"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7">
        <f t="shared" si="213"/>
        <v>16.25</v>
      </c>
      <c r="Q3431" t="s">
        <v>8318</v>
      </c>
      <c r="R3431" t="s">
        <v>8319</v>
      </c>
      <c r="S3431" s="8">
        <f t="shared" si="214"/>
        <v>42662.021539351852</v>
      </c>
      <c r="T3431" s="8">
        <f t="shared" si="215"/>
        <v>42676.021539351852</v>
      </c>
    </row>
    <row r="3432" spans="1:20" ht="51"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8318</v>
      </c>
      <c r="R3432" t="s">
        <v>8319</v>
      </c>
      <c r="S3432" s="8">
        <f t="shared" si="214"/>
        <v>41820.945613425924</v>
      </c>
      <c r="T3432" s="8">
        <f t="shared" si="215"/>
        <v>41850.945613425924</v>
      </c>
    </row>
    <row r="3433" spans="1:20" ht="51"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7">
        <f t="shared" si="213"/>
        <v>95.238095238095241</v>
      </c>
      <c r="Q3433" t="s">
        <v>8318</v>
      </c>
      <c r="R3433" t="s">
        <v>8319</v>
      </c>
      <c r="S3433" s="8">
        <f t="shared" si="214"/>
        <v>41839.730937500004</v>
      </c>
      <c r="T3433" s="8">
        <f t="shared" si="215"/>
        <v>41869.730937500004</v>
      </c>
    </row>
    <row r="3434" spans="1:20" ht="51"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8318</v>
      </c>
      <c r="R3434" t="s">
        <v>8319</v>
      </c>
      <c r="S3434" s="8">
        <f t="shared" si="214"/>
        <v>42380.581180555557</v>
      </c>
      <c r="T3434" s="8">
        <f t="shared" si="215"/>
        <v>42405.916666666672</v>
      </c>
    </row>
    <row r="3435" spans="1:20" ht="51"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7">
        <f t="shared" si="213"/>
        <v>134.1549295774648</v>
      </c>
      <c r="Q3435" t="s">
        <v>8318</v>
      </c>
      <c r="R3435" t="s">
        <v>8319</v>
      </c>
      <c r="S3435" s="8">
        <f t="shared" si="214"/>
        <v>41776.063136574077</v>
      </c>
      <c r="T3435" s="8">
        <f t="shared" si="215"/>
        <v>41807.125</v>
      </c>
    </row>
    <row r="3436" spans="1:20" ht="51"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8318</v>
      </c>
      <c r="R3436" t="s">
        <v>8319</v>
      </c>
      <c r="S3436" s="8">
        <f t="shared" si="214"/>
        <v>41800.380428240744</v>
      </c>
      <c r="T3436" s="8">
        <f t="shared" si="215"/>
        <v>41830.380428240744</v>
      </c>
    </row>
    <row r="3437" spans="1:20" ht="51"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8318</v>
      </c>
      <c r="R3437" t="s">
        <v>8319</v>
      </c>
      <c r="S3437" s="8">
        <f t="shared" si="214"/>
        <v>42572.61681712963</v>
      </c>
      <c r="T3437" s="8">
        <f t="shared" si="215"/>
        <v>42589.125</v>
      </c>
    </row>
    <row r="3438" spans="1:20" ht="51"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8318</v>
      </c>
      <c r="R3438" t="s">
        <v>8319</v>
      </c>
      <c r="S3438" s="8">
        <f t="shared" si="214"/>
        <v>41851.541585648149</v>
      </c>
      <c r="T3438" s="8">
        <f t="shared" si="215"/>
        <v>41872.686111111114</v>
      </c>
    </row>
    <row r="3439" spans="1:20" ht="68"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8318</v>
      </c>
      <c r="R3439" t="s">
        <v>8319</v>
      </c>
      <c r="S3439" s="8">
        <f t="shared" si="214"/>
        <v>42205.710879629631</v>
      </c>
      <c r="T3439" s="8">
        <f t="shared" si="215"/>
        <v>42235.710879629631</v>
      </c>
    </row>
    <row r="3440" spans="1:20" ht="51"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8318</v>
      </c>
      <c r="R3440" t="s">
        <v>8319</v>
      </c>
      <c r="S3440" s="8">
        <f t="shared" si="214"/>
        <v>42100.927858796291</v>
      </c>
      <c r="T3440" s="8">
        <f t="shared" si="215"/>
        <v>42126.875</v>
      </c>
    </row>
    <row r="3441" spans="1:20" ht="34"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8318</v>
      </c>
      <c r="R3441" t="s">
        <v>8319</v>
      </c>
      <c r="S3441" s="8">
        <f t="shared" si="214"/>
        <v>42374.911226851851</v>
      </c>
      <c r="T3441" s="8">
        <f t="shared" si="215"/>
        <v>42388.207638888889</v>
      </c>
    </row>
    <row r="3442" spans="1:20" ht="51"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8318</v>
      </c>
      <c r="R3442" t="s">
        <v>8319</v>
      </c>
      <c r="S3442" s="8">
        <f t="shared" si="214"/>
        <v>41809.12300925926</v>
      </c>
      <c r="T3442" s="8">
        <f t="shared" si="215"/>
        <v>41831.677083333336</v>
      </c>
    </row>
    <row r="3443" spans="1:20" ht="51"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7">
        <f t="shared" si="213"/>
        <v>59.651162790697676</v>
      </c>
      <c r="Q3443" t="s">
        <v>8318</v>
      </c>
      <c r="R3443" t="s">
        <v>8319</v>
      </c>
      <c r="S3443" s="8">
        <f t="shared" si="214"/>
        <v>42294.429641203707</v>
      </c>
      <c r="T3443" s="8">
        <f t="shared" si="215"/>
        <v>42321.845138888893</v>
      </c>
    </row>
    <row r="3444" spans="1:20" ht="51"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7">
        <f t="shared" si="213"/>
        <v>31.25</v>
      </c>
      <c r="Q3444" t="s">
        <v>8318</v>
      </c>
      <c r="R3444" t="s">
        <v>8319</v>
      </c>
      <c r="S3444" s="8">
        <f t="shared" si="214"/>
        <v>42124.841111111105</v>
      </c>
      <c r="T3444" s="8">
        <f t="shared" si="215"/>
        <v>42154.841111111105</v>
      </c>
    </row>
    <row r="3445" spans="1:20" ht="51"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8318</v>
      </c>
      <c r="R3445" t="s">
        <v>8319</v>
      </c>
      <c r="S3445" s="8">
        <f t="shared" si="214"/>
        <v>41861.524837962963</v>
      </c>
      <c r="T3445" s="8">
        <f t="shared" si="215"/>
        <v>41891.524837962963</v>
      </c>
    </row>
    <row r="3446" spans="1:20" ht="68"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8318</v>
      </c>
      <c r="R3446" t="s">
        <v>8319</v>
      </c>
      <c r="S3446" s="8">
        <f t="shared" si="214"/>
        <v>42521.291504629626</v>
      </c>
      <c r="T3446" s="8">
        <f t="shared" si="215"/>
        <v>42529.582638888889</v>
      </c>
    </row>
    <row r="3447" spans="1:20" ht="51"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7">
        <f t="shared" si="213"/>
        <v>64.516129032258064</v>
      </c>
      <c r="Q3447" t="s">
        <v>8318</v>
      </c>
      <c r="R3447" t="s">
        <v>8319</v>
      </c>
      <c r="S3447" s="8">
        <f t="shared" si="214"/>
        <v>42272.530509259261</v>
      </c>
      <c r="T3447" s="8">
        <f t="shared" si="215"/>
        <v>42300.530509259261</v>
      </c>
    </row>
    <row r="3448" spans="1:20" ht="51"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7">
        <f t="shared" si="213"/>
        <v>43.28</v>
      </c>
      <c r="Q3448" t="s">
        <v>8318</v>
      </c>
      <c r="R3448" t="s">
        <v>8319</v>
      </c>
      <c r="S3448" s="8">
        <f t="shared" si="214"/>
        <v>42016.832465277781</v>
      </c>
      <c r="T3448" s="8">
        <f t="shared" si="215"/>
        <v>42040.513888888891</v>
      </c>
    </row>
    <row r="3449" spans="1:20" ht="34"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8318</v>
      </c>
      <c r="R3449" t="s">
        <v>8319</v>
      </c>
      <c r="S3449" s="8">
        <f t="shared" si="214"/>
        <v>42402.889027777783</v>
      </c>
      <c r="T3449" s="8">
        <f t="shared" si="215"/>
        <v>42447.847361111111</v>
      </c>
    </row>
    <row r="3450" spans="1:20" ht="51"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8318</v>
      </c>
      <c r="R3450" t="s">
        <v>8319</v>
      </c>
      <c r="S3450" s="8">
        <f t="shared" si="214"/>
        <v>41960.119085648148</v>
      </c>
      <c r="T3450" s="8">
        <f t="shared" si="215"/>
        <v>41990.119085648148</v>
      </c>
    </row>
    <row r="3451" spans="1:20" ht="51"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8318</v>
      </c>
      <c r="R3451" t="s">
        <v>8319</v>
      </c>
      <c r="S3451" s="8">
        <f t="shared" si="214"/>
        <v>42532.052523148144</v>
      </c>
      <c r="T3451" s="8">
        <f t="shared" si="215"/>
        <v>42560.166666666672</v>
      </c>
    </row>
    <row r="3452" spans="1:20" ht="51"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8318</v>
      </c>
      <c r="R3452" t="s">
        <v>8319</v>
      </c>
      <c r="S3452" s="8">
        <f t="shared" si="214"/>
        <v>42036.704525462963</v>
      </c>
      <c r="T3452" s="8">
        <f t="shared" si="215"/>
        <v>42096.662858796291</v>
      </c>
    </row>
    <row r="3453" spans="1:20" ht="51"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8318</v>
      </c>
      <c r="R3453" t="s">
        <v>8319</v>
      </c>
      <c r="S3453" s="8">
        <f t="shared" si="214"/>
        <v>42088.723692129628</v>
      </c>
      <c r="T3453" s="8">
        <f t="shared" si="215"/>
        <v>42115.723692129628</v>
      </c>
    </row>
    <row r="3454" spans="1:20" ht="51"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7">
        <f t="shared" si="213"/>
        <v>41.405405405405403</v>
      </c>
      <c r="Q3454" t="s">
        <v>8318</v>
      </c>
      <c r="R3454" t="s">
        <v>8319</v>
      </c>
      <c r="S3454" s="8">
        <f t="shared" si="214"/>
        <v>41820.639189814814</v>
      </c>
      <c r="T3454" s="8">
        <f t="shared" si="215"/>
        <v>41843.165972222225</v>
      </c>
    </row>
    <row r="3455" spans="1:20" ht="51"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8318</v>
      </c>
      <c r="R3455" t="s">
        <v>8319</v>
      </c>
      <c r="S3455" s="8">
        <f t="shared" si="214"/>
        <v>42535.97865740741</v>
      </c>
      <c r="T3455" s="8">
        <f t="shared" si="215"/>
        <v>42595.97865740741</v>
      </c>
    </row>
    <row r="3456" spans="1:20" ht="68"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8318</v>
      </c>
      <c r="R3456" t="s">
        <v>8319</v>
      </c>
      <c r="S3456" s="8">
        <f t="shared" si="214"/>
        <v>41821.698599537034</v>
      </c>
      <c r="T3456" s="8">
        <f t="shared" si="215"/>
        <v>41851.698599537034</v>
      </c>
    </row>
    <row r="3457" spans="1:20" ht="68"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7">
        <f t="shared" si="213"/>
        <v>145.86956521739131</v>
      </c>
      <c r="Q3457" t="s">
        <v>8318</v>
      </c>
      <c r="R3457" t="s">
        <v>8319</v>
      </c>
      <c r="S3457" s="8">
        <f t="shared" si="214"/>
        <v>42626.7503125</v>
      </c>
      <c r="T3457" s="8">
        <f t="shared" si="215"/>
        <v>42656.7503125</v>
      </c>
    </row>
    <row r="3458" spans="1:20" ht="51"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8318</v>
      </c>
      <c r="R3458" t="s">
        <v>8319</v>
      </c>
      <c r="S3458" s="8">
        <f t="shared" si="214"/>
        <v>41821.205636574072</v>
      </c>
      <c r="T3458" s="8">
        <f t="shared" si="215"/>
        <v>41852.290972222225</v>
      </c>
    </row>
    <row r="3459" spans="1:20" ht="34"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7">
        <f t="shared" ref="P3459:P3522" si="217">E3459/L3459</f>
        <v>50.981818181818184</v>
      </c>
      <c r="Q3459" t="s">
        <v>8318</v>
      </c>
      <c r="R3459" t="s">
        <v>8319</v>
      </c>
      <c r="S3459" s="8">
        <f t="shared" ref="S3459:S3522" si="218">(((J3459/60)/60)/24)+DATE(1970,1,1)</f>
        <v>42016.706678240742</v>
      </c>
      <c r="T3459" s="8">
        <f t="shared" ref="T3459:T3522" si="219">(((I3459/60)/60)/24)+DATE(1970,1,1)</f>
        <v>42047.249305555553</v>
      </c>
    </row>
    <row r="3460" spans="1:20" ht="51"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8318</v>
      </c>
      <c r="R3460" t="s">
        <v>8319</v>
      </c>
      <c r="S3460" s="8">
        <f t="shared" si="218"/>
        <v>42011.202581018515</v>
      </c>
      <c r="T3460" s="8">
        <f t="shared" si="219"/>
        <v>42038.185416666667</v>
      </c>
    </row>
    <row r="3461" spans="1:20" ht="68"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8318</v>
      </c>
      <c r="R3461" t="s">
        <v>8319</v>
      </c>
      <c r="S3461" s="8">
        <f t="shared" si="218"/>
        <v>42480.479861111111</v>
      </c>
      <c r="T3461" s="8">
        <f t="shared" si="219"/>
        <v>42510.479861111111</v>
      </c>
    </row>
    <row r="3462" spans="1:20" ht="51"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7">
        <f t="shared" si="217"/>
        <v>50</v>
      </c>
      <c r="Q3462" t="s">
        <v>8318</v>
      </c>
      <c r="R3462" t="s">
        <v>8319</v>
      </c>
      <c r="S3462" s="8">
        <f t="shared" si="218"/>
        <v>41852.527222222219</v>
      </c>
      <c r="T3462" s="8">
        <f t="shared" si="219"/>
        <v>41866.527222222219</v>
      </c>
    </row>
    <row r="3463" spans="1:20" ht="68"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8318</v>
      </c>
      <c r="R3463" t="s">
        <v>8319</v>
      </c>
      <c r="S3463" s="8">
        <f t="shared" si="218"/>
        <v>42643.632858796293</v>
      </c>
      <c r="T3463" s="8">
        <f t="shared" si="219"/>
        <v>42672.125</v>
      </c>
    </row>
    <row r="3464" spans="1:20" ht="51"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8318</v>
      </c>
      <c r="R3464" t="s">
        <v>8319</v>
      </c>
      <c r="S3464" s="8">
        <f t="shared" si="218"/>
        <v>42179.898472222223</v>
      </c>
      <c r="T3464" s="8">
        <f t="shared" si="219"/>
        <v>42195.75</v>
      </c>
    </row>
    <row r="3465" spans="1:20" ht="51"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8318</v>
      </c>
      <c r="R3465" t="s">
        <v>8319</v>
      </c>
      <c r="S3465" s="8">
        <f t="shared" si="218"/>
        <v>42612.918807870374</v>
      </c>
      <c r="T3465" s="8">
        <f t="shared" si="219"/>
        <v>42654.165972222225</v>
      </c>
    </row>
    <row r="3466" spans="1:20" ht="68"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8318</v>
      </c>
      <c r="R3466" t="s">
        <v>8319</v>
      </c>
      <c r="S3466" s="8">
        <f t="shared" si="218"/>
        <v>42575.130057870367</v>
      </c>
      <c r="T3466" s="8">
        <f t="shared" si="219"/>
        <v>42605.130057870367</v>
      </c>
    </row>
    <row r="3467" spans="1:20" ht="51"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8318</v>
      </c>
      <c r="R3467" t="s">
        <v>8319</v>
      </c>
      <c r="S3467" s="8">
        <f t="shared" si="218"/>
        <v>42200.625833333332</v>
      </c>
      <c r="T3467" s="8">
        <f t="shared" si="219"/>
        <v>42225.666666666672</v>
      </c>
    </row>
    <row r="3468" spans="1:20" ht="51"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8318</v>
      </c>
      <c r="R3468" t="s">
        <v>8319</v>
      </c>
      <c r="S3468" s="8">
        <f t="shared" si="218"/>
        <v>42420.019097222219</v>
      </c>
      <c r="T3468" s="8">
        <f t="shared" si="219"/>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8318</v>
      </c>
      <c r="R3469" t="s">
        <v>8319</v>
      </c>
      <c r="S3469" s="8">
        <f t="shared" si="218"/>
        <v>42053.671666666662</v>
      </c>
      <c r="T3469" s="8">
        <f t="shared" si="219"/>
        <v>42083.630000000005</v>
      </c>
    </row>
    <row r="3470" spans="1:20" ht="51"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8318</v>
      </c>
      <c r="R3470" t="s">
        <v>8319</v>
      </c>
      <c r="S3470" s="8">
        <f t="shared" si="218"/>
        <v>42605.765381944439</v>
      </c>
      <c r="T3470" s="8">
        <f t="shared" si="219"/>
        <v>42634.125</v>
      </c>
    </row>
    <row r="3471" spans="1:20" ht="68"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8318</v>
      </c>
      <c r="R3471" t="s">
        <v>8319</v>
      </c>
      <c r="S3471" s="8">
        <f t="shared" si="218"/>
        <v>42458.641724537039</v>
      </c>
      <c r="T3471" s="8">
        <f t="shared" si="219"/>
        <v>42488.641724537039</v>
      </c>
    </row>
    <row r="3472" spans="1:20" ht="51"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7">
        <f t="shared" si="217"/>
        <v>41.666666666666664</v>
      </c>
      <c r="Q3472" t="s">
        <v>8318</v>
      </c>
      <c r="R3472" t="s">
        <v>8319</v>
      </c>
      <c r="S3472" s="8">
        <f t="shared" si="218"/>
        <v>42529.022013888884</v>
      </c>
      <c r="T3472" s="8">
        <f t="shared" si="219"/>
        <v>42566.901388888888</v>
      </c>
    </row>
    <row r="3473" spans="1:20" ht="51"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7">
        <f t="shared" si="217"/>
        <v>35.766666666666666</v>
      </c>
      <c r="Q3473" t="s">
        <v>8318</v>
      </c>
      <c r="R3473" t="s">
        <v>8319</v>
      </c>
      <c r="S3473" s="8">
        <f t="shared" si="218"/>
        <v>41841.820486111108</v>
      </c>
      <c r="T3473" s="8">
        <f t="shared" si="219"/>
        <v>41882.833333333336</v>
      </c>
    </row>
    <row r="3474" spans="1:20" ht="51"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8318</v>
      </c>
      <c r="R3474" t="s">
        <v>8319</v>
      </c>
      <c r="S3474" s="8">
        <f t="shared" si="218"/>
        <v>41928.170497685183</v>
      </c>
      <c r="T3474" s="8">
        <f t="shared" si="219"/>
        <v>41949.249305555553</v>
      </c>
    </row>
    <row r="3475" spans="1:20" ht="51"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7">
        <f t="shared" si="217"/>
        <v>148.4848484848485</v>
      </c>
      <c r="Q3475" t="s">
        <v>8318</v>
      </c>
      <c r="R3475" t="s">
        <v>8319</v>
      </c>
      <c r="S3475" s="8">
        <f t="shared" si="218"/>
        <v>42062.834444444445</v>
      </c>
      <c r="T3475" s="8">
        <f t="shared" si="219"/>
        <v>42083.852083333331</v>
      </c>
    </row>
    <row r="3476" spans="1:20" ht="51"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8318</v>
      </c>
      <c r="R3476" t="s">
        <v>8319</v>
      </c>
      <c r="S3476" s="8">
        <f t="shared" si="218"/>
        <v>42541.501516203702</v>
      </c>
      <c r="T3476" s="8">
        <f t="shared" si="219"/>
        <v>42571.501516203702</v>
      </c>
    </row>
    <row r="3477" spans="1:20" ht="51"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8318</v>
      </c>
      <c r="R3477" t="s">
        <v>8319</v>
      </c>
      <c r="S3477" s="8">
        <f t="shared" si="218"/>
        <v>41918.880833333329</v>
      </c>
      <c r="T3477" s="8">
        <f t="shared" si="219"/>
        <v>41946</v>
      </c>
    </row>
    <row r="3478" spans="1:20" ht="68"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8318</v>
      </c>
      <c r="R3478" t="s">
        <v>8319</v>
      </c>
      <c r="S3478" s="8">
        <f t="shared" si="218"/>
        <v>41921.279976851853</v>
      </c>
      <c r="T3478" s="8">
        <f t="shared" si="219"/>
        <v>41939.125</v>
      </c>
    </row>
    <row r="3479" spans="1:20" ht="51"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8318</v>
      </c>
      <c r="R3479" t="s">
        <v>8319</v>
      </c>
      <c r="S3479" s="8">
        <f t="shared" si="218"/>
        <v>42128.736608796295</v>
      </c>
      <c r="T3479" s="8">
        <f t="shared" si="219"/>
        <v>42141.125</v>
      </c>
    </row>
    <row r="3480" spans="1:20" ht="51"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8318</v>
      </c>
      <c r="R3480" t="s">
        <v>8319</v>
      </c>
      <c r="S3480" s="8">
        <f t="shared" si="218"/>
        <v>42053.916921296302</v>
      </c>
      <c r="T3480" s="8">
        <f t="shared" si="219"/>
        <v>42079.875</v>
      </c>
    </row>
    <row r="3481" spans="1:20" ht="51"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8318</v>
      </c>
      <c r="R3481" t="s">
        <v>8319</v>
      </c>
      <c r="S3481" s="8">
        <f t="shared" si="218"/>
        <v>41781.855092592588</v>
      </c>
      <c r="T3481" s="8">
        <f t="shared" si="219"/>
        <v>41811.855092592588</v>
      </c>
    </row>
    <row r="3482" spans="1:20" ht="51"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7">
        <f t="shared" si="217"/>
        <v>164.61538461538461</v>
      </c>
      <c r="Q3482" t="s">
        <v>8318</v>
      </c>
      <c r="R3482" t="s">
        <v>8319</v>
      </c>
      <c r="S3482" s="8">
        <f t="shared" si="218"/>
        <v>42171.317442129628</v>
      </c>
      <c r="T3482" s="8">
        <f t="shared" si="219"/>
        <v>42195.875</v>
      </c>
    </row>
    <row r="3483" spans="1:20" ht="51"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7">
        <f t="shared" si="217"/>
        <v>125.05263157894737</v>
      </c>
      <c r="Q3483" t="s">
        <v>8318</v>
      </c>
      <c r="R3483" t="s">
        <v>8319</v>
      </c>
      <c r="S3483" s="8">
        <f t="shared" si="218"/>
        <v>41989.24754629629</v>
      </c>
      <c r="T3483" s="8">
        <f t="shared" si="219"/>
        <v>42006.24754629629</v>
      </c>
    </row>
    <row r="3484" spans="1:20" ht="51"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7">
        <f t="shared" si="217"/>
        <v>51.875</v>
      </c>
      <c r="Q3484" t="s">
        <v>8318</v>
      </c>
      <c r="R3484" t="s">
        <v>8319</v>
      </c>
      <c r="S3484" s="8">
        <f t="shared" si="218"/>
        <v>41796.771597222221</v>
      </c>
      <c r="T3484" s="8">
        <f t="shared" si="219"/>
        <v>41826.771597222221</v>
      </c>
    </row>
    <row r="3485" spans="1:20" ht="51"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8318</v>
      </c>
      <c r="R3485" t="s">
        <v>8319</v>
      </c>
      <c r="S3485" s="8">
        <f t="shared" si="218"/>
        <v>41793.668761574074</v>
      </c>
      <c r="T3485" s="8">
        <f t="shared" si="219"/>
        <v>41823.668761574074</v>
      </c>
    </row>
    <row r="3486" spans="1:20" ht="68"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8318</v>
      </c>
      <c r="R3486" t="s">
        <v>8319</v>
      </c>
      <c r="S3486" s="8">
        <f t="shared" si="218"/>
        <v>42506.760405092587</v>
      </c>
      <c r="T3486" s="8">
        <f t="shared" si="219"/>
        <v>42536.760405092587</v>
      </c>
    </row>
    <row r="3487" spans="1:20" ht="51"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8318</v>
      </c>
      <c r="R3487" t="s">
        <v>8319</v>
      </c>
      <c r="S3487" s="8">
        <f t="shared" si="218"/>
        <v>42372.693055555559</v>
      </c>
      <c r="T3487" s="8">
        <f t="shared" si="219"/>
        <v>42402.693055555559</v>
      </c>
    </row>
    <row r="3488" spans="1:20" ht="51"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7">
        <f t="shared" si="217"/>
        <v>83.142857142857139</v>
      </c>
      <c r="Q3488" t="s">
        <v>8318</v>
      </c>
      <c r="R3488" t="s">
        <v>8319</v>
      </c>
      <c r="S3488" s="8">
        <f t="shared" si="218"/>
        <v>42126.87501157407</v>
      </c>
      <c r="T3488" s="8">
        <f t="shared" si="219"/>
        <v>42158.290972222225</v>
      </c>
    </row>
    <row r="3489" spans="1:20" ht="51"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8318</v>
      </c>
      <c r="R3489" t="s">
        <v>8319</v>
      </c>
      <c r="S3489" s="8">
        <f t="shared" si="218"/>
        <v>42149.940416666665</v>
      </c>
      <c r="T3489" s="8">
        <f t="shared" si="219"/>
        <v>42179.940416666665</v>
      </c>
    </row>
    <row r="3490" spans="1:20" ht="68"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8318</v>
      </c>
      <c r="R3490" t="s">
        <v>8319</v>
      </c>
      <c r="S3490" s="8">
        <f t="shared" si="218"/>
        <v>42087.768055555556</v>
      </c>
      <c r="T3490" s="8">
        <f t="shared" si="219"/>
        <v>42111.666666666672</v>
      </c>
    </row>
    <row r="3491" spans="1:20" ht="51"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8318</v>
      </c>
      <c r="R3491" t="s">
        <v>8319</v>
      </c>
      <c r="S3491" s="8">
        <f t="shared" si="218"/>
        <v>41753.635775462964</v>
      </c>
      <c r="T3491" s="8">
        <f t="shared" si="219"/>
        <v>41783.875</v>
      </c>
    </row>
    <row r="3492" spans="1:20" ht="51"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8318</v>
      </c>
      <c r="R3492" t="s">
        <v>8319</v>
      </c>
      <c r="S3492" s="8">
        <f t="shared" si="218"/>
        <v>42443.802361111113</v>
      </c>
      <c r="T3492" s="8">
        <f t="shared" si="219"/>
        <v>42473.802361111113</v>
      </c>
    </row>
    <row r="3493" spans="1:20" ht="68"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7">
        <f t="shared" si="217"/>
        <v>79.099999999999994</v>
      </c>
      <c r="Q3493" t="s">
        <v>8318</v>
      </c>
      <c r="R3493" t="s">
        <v>8319</v>
      </c>
      <c r="S3493" s="8">
        <f t="shared" si="218"/>
        <v>42121.249814814815</v>
      </c>
      <c r="T3493" s="8">
        <f t="shared" si="219"/>
        <v>42142.249814814815</v>
      </c>
    </row>
    <row r="3494" spans="1:20" ht="51"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8318</v>
      </c>
      <c r="R3494" t="s">
        <v>8319</v>
      </c>
      <c r="S3494" s="8">
        <f t="shared" si="218"/>
        <v>42268.009224537032</v>
      </c>
      <c r="T3494" s="8">
        <f t="shared" si="219"/>
        <v>42303.009224537032</v>
      </c>
    </row>
    <row r="3495" spans="1:20" ht="51"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7">
        <f t="shared" si="217"/>
        <v>51.724137931034484</v>
      </c>
      <c r="Q3495" t="s">
        <v>8318</v>
      </c>
      <c r="R3495" t="s">
        <v>8319</v>
      </c>
      <c r="S3495" s="8">
        <f t="shared" si="218"/>
        <v>41848.866157407407</v>
      </c>
      <c r="T3495" s="8">
        <f t="shared" si="219"/>
        <v>41868.21597222222</v>
      </c>
    </row>
    <row r="3496" spans="1:20" ht="51"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7">
        <f t="shared" si="217"/>
        <v>30.76923076923077</v>
      </c>
      <c r="Q3496" t="s">
        <v>8318</v>
      </c>
      <c r="R3496" t="s">
        <v>8319</v>
      </c>
      <c r="S3496" s="8">
        <f t="shared" si="218"/>
        <v>42689.214988425927</v>
      </c>
      <c r="T3496" s="8">
        <f t="shared" si="219"/>
        <v>42700.25</v>
      </c>
    </row>
    <row r="3497" spans="1:20" ht="51"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8318</v>
      </c>
      <c r="R3497" t="s">
        <v>8319</v>
      </c>
      <c r="S3497" s="8">
        <f t="shared" si="218"/>
        <v>41915.762835648151</v>
      </c>
      <c r="T3497" s="8">
        <f t="shared" si="219"/>
        <v>41944.720833333333</v>
      </c>
    </row>
    <row r="3498" spans="1:20" ht="68"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8318</v>
      </c>
      <c r="R3498" t="s">
        <v>8319</v>
      </c>
      <c r="S3498" s="8">
        <f t="shared" si="218"/>
        <v>42584.846828703703</v>
      </c>
      <c r="T3498" s="8">
        <f t="shared" si="219"/>
        <v>42624.846828703703</v>
      </c>
    </row>
    <row r="3499" spans="1:20" ht="68"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8318</v>
      </c>
      <c r="R3499" t="s">
        <v>8319</v>
      </c>
      <c r="S3499" s="8">
        <f t="shared" si="218"/>
        <v>42511.741944444439</v>
      </c>
      <c r="T3499" s="8">
        <f t="shared" si="219"/>
        <v>42523.916666666672</v>
      </c>
    </row>
    <row r="3500" spans="1:20" ht="68"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8318</v>
      </c>
      <c r="R3500" t="s">
        <v>8319</v>
      </c>
      <c r="S3500" s="8">
        <f t="shared" si="218"/>
        <v>42459.15861111111</v>
      </c>
      <c r="T3500" s="8">
        <f t="shared" si="219"/>
        <v>42518.905555555553</v>
      </c>
    </row>
    <row r="3501" spans="1:20" ht="51"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7">
        <f t="shared" si="217"/>
        <v>60.285714285714285</v>
      </c>
      <c r="Q3501" t="s">
        <v>8318</v>
      </c>
      <c r="R3501" t="s">
        <v>8319</v>
      </c>
      <c r="S3501" s="8">
        <f t="shared" si="218"/>
        <v>42132.036168981482</v>
      </c>
      <c r="T3501" s="8">
        <f t="shared" si="219"/>
        <v>42186.290972222225</v>
      </c>
    </row>
    <row r="3502" spans="1:20" ht="68"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7">
        <f t="shared" si="217"/>
        <v>25.30952380952381</v>
      </c>
      <c r="Q3502" t="s">
        <v>8318</v>
      </c>
      <c r="R3502" t="s">
        <v>8319</v>
      </c>
      <c r="S3502" s="8">
        <f t="shared" si="218"/>
        <v>42419.91942129629</v>
      </c>
      <c r="T3502" s="8">
        <f t="shared" si="219"/>
        <v>42436.207638888889</v>
      </c>
    </row>
    <row r="3503" spans="1:20" ht="51"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8318</v>
      </c>
      <c r="R3503" t="s">
        <v>8319</v>
      </c>
      <c r="S3503" s="8">
        <f t="shared" si="218"/>
        <v>42233.763831018514</v>
      </c>
      <c r="T3503" s="8">
        <f t="shared" si="219"/>
        <v>42258.763831018514</v>
      </c>
    </row>
    <row r="3504" spans="1:20" ht="51"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8318</v>
      </c>
      <c r="R3504" t="s">
        <v>8319</v>
      </c>
      <c r="S3504" s="8">
        <f t="shared" si="218"/>
        <v>42430.839398148149</v>
      </c>
      <c r="T3504" s="8">
        <f t="shared" si="219"/>
        <v>42445.165972222225</v>
      </c>
    </row>
    <row r="3505" spans="1:20" ht="51"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8318</v>
      </c>
      <c r="R3505" t="s">
        <v>8319</v>
      </c>
      <c r="S3505" s="8">
        <f t="shared" si="218"/>
        <v>42545.478333333333</v>
      </c>
      <c r="T3505" s="8">
        <f t="shared" si="219"/>
        <v>42575.478333333333</v>
      </c>
    </row>
    <row r="3506" spans="1:20" ht="68"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7">
        <f t="shared" si="217"/>
        <v>125</v>
      </c>
      <c r="Q3506" t="s">
        <v>8318</v>
      </c>
      <c r="R3506" t="s">
        <v>8319</v>
      </c>
      <c r="S3506" s="8">
        <f t="shared" si="218"/>
        <v>42297.748738425929</v>
      </c>
      <c r="T3506" s="8">
        <f t="shared" si="219"/>
        <v>42327.790405092594</v>
      </c>
    </row>
    <row r="3507" spans="1:20" ht="102"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7">
        <f t="shared" si="217"/>
        <v>66.512820512820511</v>
      </c>
      <c r="Q3507" t="s">
        <v>8318</v>
      </c>
      <c r="R3507" t="s">
        <v>8319</v>
      </c>
      <c r="S3507" s="8">
        <f t="shared" si="218"/>
        <v>41760.935706018521</v>
      </c>
      <c r="T3507" s="8">
        <f t="shared" si="219"/>
        <v>41772.166666666664</v>
      </c>
    </row>
    <row r="3508" spans="1:20" ht="51"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8318</v>
      </c>
      <c r="R3508" t="s">
        <v>8319</v>
      </c>
      <c r="S3508" s="8">
        <f t="shared" si="218"/>
        <v>41829.734259259261</v>
      </c>
      <c r="T3508" s="8">
        <f t="shared" si="219"/>
        <v>41874.734259259261</v>
      </c>
    </row>
    <row r="3509" spans="1:20" ht="51"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8318</v>
      </c>
      <c r="R3509" t="s">
        <v>8319</v>
      </c>
      <c r="S3509" s="8">
        <f t="shared" si="218"/>
        <v>42491.92288194444</v>
      </c>
      <c r="T3509" s="8">
        <f t="shared" si="219"/>
        <v>42521.92288194444</v>
      </c>
    </row>
    <row r="3510" spans="1:20" ht="51"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7">
        <f t="shared" si="217"/>
        <v>12</v>
      </c>
      <c r="Q3510" t="s">
        <v>8318</v>
      </c>
      <c r="R3510" t="s">
        <v>8319</v>
      </c>
      <c r="S3510" s="8">
        <f t="shared" si="218"/>
        <v>42477.729780092588</v>
      </c>
      <c r="T3510" s="8">
        <f t="shared" si="219"/>
        <v>42500.875</v>
      </c>
    </row>
    <row r="3511" spans="1:20" ht="51"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7">
        <f t="shared" si="217"/>
        <v>96.666666666666671</v>
      </c>
      <c r="Q3511" t="s">
        <v>8318</v>
      </c>
      <c r="R3511" t="s">
        <v>8319</v>
      </c>
      <c r="S3511" s="8">
        <f t="shared" si="218"/>
        <v>41950.859560185185</v>
      </c>
      <c r="T3511" s="8">
        <f t="shared" si="219"/>
        <v>41964.204861111109</v>
      </c>
    </row>
    <row r="3512" spans="1:20" ht="68"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7">
        <f t="shared" si="217"/>
        <v>60.333333333333336</v>
      </c>
      <c r="Q3512" t="s">
        <v>8318</v>
      </c>
      <c r="R3512" t="s">
        <v>8319</v>
      </c>
      <c r="S3512" s="8">
        <f t="shared" si="218"/>
        <v>41802.62090277778</v>
      </c>
      <c r="T3512" s="8">
        <f t="shared" si="219"/>
        <v>41822.62090277778</v>
      </c>
    </row>
    <row r="3513" spans="1:20" ht="51"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8318</v>
      </c>
      <c r="R3513" t="s">
        <v>8319</v>
      </c>
      <c r="S3513" s="8">
        <f t="shared" si="218"/>
        <v>41927.873784722222</v>
      </c>
      <c r="T3513" s="8">
        <f t="shared" si="219"/>
        <v>41950.770833333336</v>
      </c>
    </row>
    <row r="3514" spans="1:20" ht="51"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7">
        <f t="shared" si="217"/>
        <v>58.823529411764703</v>
      </c>
      <c r="Q3514" t="s">
        <v>8318</v>
      </c>
      <c r="R3514" t="s">
        <v>8319</v>
      </c>
      <c r="S3514" s="8">
        <f t="shared" si="218"/>
        <v>42057.536944444444</v>
      </c>
      <c r="T3514" s="8">
        <f t="shared" si="219"/>
        <v>42117.49527777778</v>
      </c>
    </row>
    <row r="3515" spans="1:20" ht="51"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8318</v>
      </c>
      <c r="R3515" t="s">
        <v>8319</v>
      </c>
      <c r="S3515" s="8">
        <f t="shared" si="218"/>
        <v>41781.096203703702</v>
      </c>
      <c r="T3515" s="8">
        <f t="shared" si="219"/>
        <v>41794.207638888889</v>
      </c>
    </row>
    <row r="3516" spans="1:20" ht="51"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8318</v>
      </c>
      <c r="R3516" t="s">
        <v>8319</v>
      </c>
      <c r="S3516" s="8">
        <f t="shared" si="218"/>
        <v>42020.846666666665</v>
      </c>
      <c r="T3516" s="8">
        <f t="shared" si="219"/>
        <v>42037.207638888889</v>
      </c>
    </row>
    <row r="3517" spans="1:20" ht="51"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8318</v>
      </c>
      <c r="R3517" t="s">
        <v>8319</v>
      </c>
      <c r="S3517" s="8">
        <f t="shared" si="218"/>
        <v>42125.772812499999</v>
      </c>
      <c r="T3517" s="8">
        <f t="shared" si="219"/>
        <v>42155.772812499999</v>
      </c>
    </row>
    <row r="3518" spans="1:20" ht="51"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7">
        <f t="shared" si="217"/>
        <v>227.27272727272728</v>
      </c>
      <c r="Q3518" t="s">
        <v>8318</v>
      </c>
      <c r="R3518" t="s">
        <v>8319</v>
      </c>
      <c r="S3518" s="8">
        <f t="shared" si="218"/>
        <v>41856.010069444441</v>
      </c>
      <c r="T3518" s="8">
        <f t="shared" si="219"/>
        <v>41890.125</v>
      </c>
    </row>
    <row r="3519" spans="1:20" ht="51"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7">
        <f t="shared" si="217"/>
        <v>307.69230769230768</v>
      </c>
      <c r="Q3519" t="s">
        <v>8318</v>
      </c>
      <c r="R3519" t="s">
        <v>8319</v>
      </c>
      <c r="S3519" s="8">
        <f t="shared" si="218"/>
        <v>41794.817523148151</v>
      </c>
      <c r="T3519" s="8">
        <f t="shared" si="219"/>
        <v>41824.458333333336</v>
      </c>
    </row>
    <row r="3520" spans="1:20" ht="51"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7">
        <f t="shared" si="217"/>
        <v>50.020909090909093</v>
      </c>
      <c r="Q3520" t="s">
        <v>8318</v>
      </c>
      <c r="R3520" t="s">
        <v>8319</v>
      </c>
      <c r="S3520" s="8">
        <f t="shared" si="218"/>
        <v>41893.783553240741</v>
      </c>
      <c r="T3520" s="8">
        <f t="shared" si="219"/>
        <v>41914.597916666666</v>
      </c>
    </row>
    <row r="3521" spans="1:20" ht="51"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8318</v>
      </c>
      <c r="R3521" t="s">
        <v>8319</v>
      </c>
      <c r="S3521" s="8">
        <f t="shared" si="218"/>
        <v>42037.598958333328</v>
      </c>
      <c r="T3521" s="8">
        <f t="shared" si="219"/>
        <v>42067.598958333328</v>
      </c>
    </row>
    <row r="3522" spans="1:20" ht="51"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7">
        <f t="shared" si="217"/>
        <v>95.952380952380949</v>
      </c>
      <c r="Q3522" t="s">
        <v>8318</v>
      </c>
      <c r="R3522" t="s">
        <v>8319</v>
      </c>
      <c r="S3522" s="8">
        <f t="shared" si="218"/>
        <v>42227.824212962965</v>
      </c>
      <c r="T3522" s="8">
        <f t="shared" si="219"/>
        <v>42253.57430555555</v>
      </c>
    </row>
    <row r="3523" spans="1:20" ht="68"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7">
        <f t="shared" ref="P3523:P3586" si="221">E3523/L3523</f>
        <v>45.615384615384613</v>
      </c>
      <c r="Q3523" t="s">
        <v>8318</v>
      </c>
      <c r="R3523" t="s">
        <v>8319</v>
      </c>
      <c r="S3523" s="8">
        <f t="shared" ref="S3523:S3586" si="222">(((J3523/60)/60)/24)+DATE(1970,1,1)</f>
        <v>41881.361342592594</v>
      </c>
      <c r="T3523" s="8">
        <f t="shared" ref="T3523:T3586" si="223">(((I3523/60)/60)/24)+DATE(1970,1,1)</f>
        <v>41911.361342592594</v>
      </c>
    </row>
    <row r="3524" spans="1:20" ht="51"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7">
        <f t="shared" si="221"/>
        <v>41.029411764705884</v>
      </c>
      <c r="Q3524" t="s">
        <v>8318</v>
      </c>
      <c r="R3524" t="s">
        <v>8319</v>
      </c>
      <c r="S3524" s="8">
        <f t="shared" si="222"/>
        <v>42234.789884259255</v>
      </c>
      <c r="T3524" s="8">
        <f t="shared" si="223"/>
        <v>42262.420833333337</v>
      </c>
    </row>
    <row r="3525" spans="1:20" ht="51"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7">
        <f t="shared" si="221"/>
        <v>56.825000000000003</v>
      </c>
      <c r="Q3525" t="s">
        <v>8318</v>
      </c>
      <c r="R3525" t="s">
        <v>8319</v>
      </c>
      <c r="S3525" s="8">
        <f t="shared" si="222"/>
        <v>42581.397546296299</v>
      </c>
      <c r="T3525" s="8">
        <f t="shared" si="223"/>
        <v>42638.958333333328</v>
      </c>
    </row>
    <row r="3526" spans="1:20" ht="68"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7">
        <f t="shared" si="221"/>
        <v>137.24324324324326</v>
      </c>
      <c r="Q3526" t="s">
        <v>8318</v>
      </c>
      <c r="R3526" t="s">
        <v>8319</v>
      </c>
      <c r="S3526" s="8">
        <f t="shared" si="222"/>
        <v>41880.76357638889</v>
      </c>
      <c r="T3526" s="8">
        <f t="shared" si="223"/>
        <v>41895.166666666664</v>
      </c>
    </row>
    <row r="3527" spans="1:20" ht="51"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8318</v>
      </c>
      <c r="R3527" t="s">
        <v>8319</v>
      </c>
      <c r="S3527" s="8">
        <f t="shared" si="222"/>
        <v>42214.6956712963</v>
      </c>
      <c r="T3527" s="8">
        <f t="shared" si="223"/>
        <v>42225.666666666672</v>
      </c>
    </row>
    <row r="3528" spans="1:20" ht="51"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8318</v>
      </c>
      <c r="R3528" t="s">
        <v>8319</v>
      </c>
      <c r="S3528" s="8">
        <f t="shared" si="222"/>
        <v>42460.335312499999</v>
      </c>
      <c r="T3528" s="8">
        <f t="shared" si="223"/>
        <v>42488.249305555553</v>
      </c>
    </row>
    <row r="3529" spans="1:20" ht="68"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8318</v>
      </c>
      <c r="R3529" t="s">
        <v>8319</v>
      </c>
      <c r="S3529" s="8">
        <f t="shared" si="222"/>
        <v>42167.023206018523</v>
      </c>
      <c r="T3529" s="8">
        <f t="shared" si="223"/>
        <v>42196.165972222225</v>
      </c>
    </row>
    <row r="3530" spans="1:20" ht="51"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7">
        <f t="shared" si="221"/>
        <v>45.108108108108105</v>
      </c>
      <c r="Q3530" t="s">
        <v>8318</v>
      </c>
      <c r="R3530" t="s">
        <v>8319</v>
      </c>
      <c r="S3530" s="8">
        <f t="shared" si="222"/>
        <v>42733.50136574074</v>
      </c>
      <c r="T3530" s="8">
        <f t="shared" si="223"/>
        <v>42753.50136574074</v>
      </c>
    </row>
    <row r="3531" spans="1:20" ht="68"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8318</v>
      </c>
      <c r="R3531" t="s">
        <v>8319</v>
      </c>
      <c r="S3531" s="8">
        <f t="shared" si="222"/>
        <v>42177.761782407411</v>
      </c>
      <c r="T3531" s="8">
        <f t="shared" si="223"/>
        <v>42198.041666666672</v>
      </c>
    </row>
    <row r="3532" spans="1:20" ht="51"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7">
        <f t="shared" si="221"/>
        <v>125</v>
      </c>
      <c r="Q3532" t="s">
        <v>8318</v>
      </c>
      <c r="R3532" t="s">
        <v>8319</v>
      </c>
      <c r="S3532" s="8">
        <f t="shared" si="222"/>
        <v>42442.623344907406</v>
      </c>
      <c r="T3532" s="8">
        <f t="shared" si="223"/>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8318</v>
      </c>
      <c r="R3533" t="s">
        <v>8319</v>
      </c>
      <c r="S3533" s="8">
        <f t="shared" si="222"/>
        <v>42521.654328703706</v>
      </c>
      <c r="T3533" s="8">
        <f t="shared" si="223"/>
        <v>42551.654328703706</v>
      </c>
    </row>
    <row r="3534" spans="1:20" ht="68"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8318</v>
      </c>
      <c r="R3534" t="s">
        <v>8319</v>
      </c>
      <c r="S3534" s="8">
        <f t="shared" si="222"/>
        <v>41884.599849537037</v>
      </c>
      <c r="T3534" s="8">
        <f t="shared" si="223"/>
        <v>41900.165972222225</v>
      </c>
    </row>
    <row r="3535" spans="1:20" ht="68"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8318</v>
      </c>
      <c r="R3535" t="s">
        <v>8319</v>
      </c>
      <c r="S3535" s="8">
        <f t="shared" si="222"/>
        <v>42289.761192129634</v>
      </c>
      <c r="T3535" s="8">
        <f t="shared" si="223"/>
        <v>42319.802858796291</v>
      </c>
    </row>
    <row r="3536" spans="1:20" ht="51"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7">
        <f t="shared" si="221"/>
        <v>38.284313725490193</v>
      </c>
      <c r="Q3536" t="s">
        <v>8318</v>
      </c>
      <c r="R3536" t="s">
        <v>8319</v>
      </c>
      <c r="S3536" s="8">
        <f t="shared" si="222"/>
        <v>42243.6252662037</v>
      </c>
      <c r="T3536" s="8">
        <f t="shared" si="223"/>
        <v>42278.6252662037</v>
      </c>
    </row>
    <row r="3537" spans="1:20" ht="51"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7">
        <f t="shared" si="221"/>
        <v>44.847826086956523</v>
      </c>
      <c r="Q3537" t="s">
        <v>8318</v>
      </c>
      <c r="R3537" t="s">
        <v>8319</v>
      </c>
      <c r="S3537" s="8">
        <f t="shared" si="222"/>
        <v>42248.640162037031</v>
      </c>
      <c r="T3537" s="8">
        <f t="shared" si="223"/>
        <v>42279.75</v>
      </c>
    </row>
    <row r="3538" spans="1:20" ht="51"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8318</v>
      </c>
      <c r="R3538" t="s">
        <v>8319</v>
      </c>
      <c r="S3538" s="8">
        <f t="shared" si="222"/>
        <v>42328.727141203708</v>
      </c>
      <c r="T3538" s="8">
        <f t="shared" si="223"/>
        <v>42358.499305555553</v>
      </c>
    </row>
    <row r="3539" spans="1:20" ht="51"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7">
        <f t="shared" si="221"/>
        <v>43.5</v>
      </c>
      <c r="Q3539" t="s">
        <v>8318</v>
      </c>
      <c r="R3539" t="s">
        <v>8319</v>
      </c>
      <c r="S3539" s="8">
        <f t="shared" si="222"/>
        <v>41923.354351851849</v>
      </c>
      <c r="T3539" s="8">
        <f t="shared" si="223"/>
        <v>41960.332638888889</v>
      </c>
    </row>
    <row r="3540" spans="1:20" ht="51"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7">
        <f t="shared" si="221"/>
        <v>30.951807228915662</v>
      </c>
      <c r="Q3540" t="s">
        <v>8318</v>
      </c>
      <c r="R3540" t="s">
        <v>8319</v>
      </c>
      <c r="S3540" s="8">
        <f t="shared" si="222"/>
        <v>42571.420601851853</v>
      </c>
      <c r="T3540" s="8">
        <f t="shared" si="223"/>
        <v>42599.420601851853</v>
      </c>
    </row>
    <row r="3541" spans="1:20" ht="51"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7">
        <f t="shared" si="221"/>
        <v>55.230769230769234</v>
      </c>
      <c r="Q3541" t="s">
        <v>8318</v>
      </c>
      <c r="R3541" t="s">
        <v>8319</v>
      </c>
      <c r="S3541" s="8">
        <f t="shared" si="222"/>
        <v>42600.756041666667</v>
      </c>
      <c r="T3541" s="8">
        <f t="shared" si="223"/>
        <v>42621.756041666667</v>
      </c>
    </row>
    <row r="3542" spans="1:20" ht="68"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8318</v>
      </c>
      <c r="R3542" t="s">
        <v>8319</v>
      </c>
      <c r="S3542" s="8">
        <f t="shared" si="222"/>
        <v>42517.003368055557</v>
      </c>
      <c r="T3542" s="8">
        <f t="shared" si="223"/>
        <v>42547.003368055557</v>
      </c>
    </row>
    <row r="3543" spans="1:20" ht="51"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8318</v>
      </c>
      <c r="R3543" t="s">
        <v>8319</v>
      </c>
      <c r="S3543" s="8">
        <f t="shared" si="222"/>
        <v>42222.730034722219</v>
      </c>
      <c r="T3543" s="8">
        <f t="shared" si="223"/>
        <v>42247.730034722219</v>
      </c>
    </row>
    <row r="3544" spans="1:20" ht="51"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7">
        <f t="shared" si="221"/>
        <v>66.152941176470591</v>
      </c>
      <c r="Q3544" t="s">
        <v>8318</v>
      </c>
      <c r="R3544" t="s">
        <v>8319</v>
      </c>
      <c r="S3544" s="8">
        <f t="shared" si="222"/>
        <v>41829.599791666667</v>
      </c>
      <c r="T3544" s="8">
        <f t="shared" si="223"/>
        <v>41889.599791666667</v>
      </c>
    </row>
    <row r="3545" spans="1:20" ht="51"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8318</v>
      </c>
      <c r="R3545" t="s">
        <v>8319</v>
      </c>
      <c r="S3545" s="8">
        <f t="shared" si="222"/>
        <v>42150.755312499998</v>
      </c>
      <c r="T3545" s="8">
        <f t="shared" si="223"/>
        <v>42180.755312499998</v>
      </c>
    </row>
    <row r="3546" spans="1:20" ht="34"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7">
        <f t="shared" si="221"/>
        <v>104.16666666666667</v>
      </c>
      <c r="Q3546" t="s">
        <v>8318</v>
      </c>
      <c r="R3546" t="s">
        <v>8319</v>
      </c>
      <c r="S3546" s="8">
        <f t="shared" si="222"/>
        <v>42040.831678240742</v>
      </c>
      <c r="T3546" s="8">
        <f t="shared" si="223"/>
        <v>42070.831678240742</v>
      </c>
    </row>
    <row r="3547" spans="1:20" ht="51"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8318</v>
      </c>
      <c r="R3547" t="s">
        <v>8319</v>
      </c>
      <c r="S3547" s="8">
        <f t="shared" si="222"/>
        <v>42075.807395833333</v>
      </c>
      <c r="T3547" s="8">
        <f t="shared" si="223"/>
        <v>42105.807395833333</v>
      </c>
    </row>
    <row r="3548" spans="1:20" ht="68"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8318</v>
      </c>
      <c r="R3548" t="s">
        <v>8319</v>
      </c>
      <c r="S3548" s="8">
        <f t="shared" si="222"/>
        <v>42073.660694444443</v>
      </c>
      <c r="T3548" s="8">
        <f t="shared" si="223"/>
        <v>42095.165972222225</v>
      </c>
    </row>
    <row r="3549" spans="1:20" ht="51"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7">
        <f t="shared" si="221"/>
        <v>119.17633928571429</v>
      </c>
      <c r="Q3549" t="s">
        <v>8318</v>
      </c>
      <c r="R3549" t="s">
        <v>8319</v>
      </c>
      <c r="S3549" s="8">
        <f t="shared" si="222"/>
        <v>42480.078715277778</v>
      </c>
      <c r="T3549" s="8">
        <f t="shared" si="223"/>
        <v>42504.165972222225</v>
      </c>
    </row>
    <row r="3550" spans="1:20" ht="51"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8318</v>
      </c>
      <c r="R3550" t="s">
        <v>8319</v>
      </c>
      <c r="S3550" s="8">
        <f t="shared" si="222"/>
        <v>42411.942291666666</v>
      </c>
      <c r="T3550" s="8">
        <f t="shared" si="223"/>
        <v>42434.041666666672</v>
      </c>
    </row>
    <row r="3551" spans="1:20" ht="51"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8318</v>
      </c>
      <c r="R3551" t="s">
        <v>8319</v>
      </c>
      <c r="S3551" s="8">
        <f t="shared" si="222"/>
        <v>42223.394363425927</v>
      </c>
      <c r="T3551" s="8">
        <f t="shared" si="223"/>
        <v>42251.394363425927</v>
      </c>
    </row>
    <row r="3552" spans="1:20" ht="68"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7">
        <f t="shared" si="221"/>
        <v>40.9375</v>
      </c>
      <c r="Q3552" t="s">
        <v>8318</v>
      </c>
      <c r="R3552" t="s">
        <v>8319</v>
      </c>
      <c r="S3552" s="8">
        <f t="shared" si="222"/>
        <v>42462.893495370372</v>
      </c>
      <c r="T3552" s="8">
        <f t="shared" si="223"/>
        <v>42492.893495370372</v>
      </c>
    </row>
    <row r="3553" spans="1:20" ht="51"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8318</v>
      </c>
      <c r="R3553" t="s">
        <v>8319</v>
      </c>
      <c r="S3553" s="8">
        <f t="shared" si="222"/>
        <v>41753.515856481477</v>
      </c>
      <c r="T3553" s="8">
        <f t="shared" si="223"/>
        <v>41781.921527777777</v>
      </c>
    </row>
    <row r="3554" spans="1:20" ht="51"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7">
        <f t="shared" si="221"/>
        <v>38.65</v>
      </c>
      <c r="Q3554" t="s">
        <v>8318</v>
      </c>
      <c r="R3554" t="s">
        <v>8319</v>
      </c>
      <c r="S3554" s="8">
        <f t="shared" si="222"/>
        <v>41788.587083333332</v>
      </c>
      <c r="T3554" s="8">
        <f t="shared" si="223"/>
        <v>41818.587083333332</v>
      </c>
    </row>
    <row r="3555" spans="1:20" ht="51"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7">
        <f t="shared" si="221"/>
        <v>56.20192307692308</v>
      </c>
      <c r="Q3555" t="s">
        <v>8318</v>
      </c>
      <c r="R3555" t="s">
        <v>8319</v>
      </c>
      <c r="S3555" s="8">
        <f t="shared" si="222"/>
        <v>42196.028703703705</v>
      </c>
      <c r="T3555" s="8">
        <f t="shared" si="223"/>
        <v>42228</v>
      </c>
    </row>
    <row r="3556" spans="1:20" ht="51"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7">
        <f t="shared" si="221"/>
        <v>107.00207547169811</v>
      </c>
      <c r="Q3556" t="s">
        <v>8318</v>
      </c>
      <c r="R3556" t="s">
        <v>8319</v>
      </c>
      <c r="S3556" s="8">
        <f t="shared" si="222"/>
        <v>42016.050451388888</v>
      </c>
      <c r="T3556" s="8">
        <f t="shared" si="223"/>
        <v>42046.708333333328</v>
      </c>
    </row>
    <row r="3557" spans="1:20" ht="51"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7">
        <f t="shared" si="221"/>
        <v>171.42857142857142</v>
      </c>
      <c r="Q3557" t="s">
        <v>8318</v>
      </c>
      <c r="R3557" t="s">
        <v>8319</v>
      </c>
      <c r="S3557" s="8">
        <f t="shared" si="222"/>
        <v>42661.442060185189</v>
      </c>
      <c r="T3557" s="8">
        <f t="shared" si="223"/>
        <v>42691.483726851846</v>
      </c>
    </row>
    <row r="3558" spans="1:20" ht="68"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7">
        <f t="shared" si="221"/>
        <v>110.5</v>
      </c>
      <c r="Q3558" t="s">
        <v>8318</v>
      </c>
      <c r="R3558" t="s">
        <v>8319</v>
      </c>
      <c r="S3558" s="8">
        <f t="shared" si="222"/>
        <v>41808.649583333332</v>
      </c>
      <c r="T3558" s="8">
        <f t="shared" si="223"/>
        <v>41868.649583333332</v>
      </c>
    </row>
    <row r="3559" spans="1:20" ht="68"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8318</v>
      </c>
      <c r="R3559" t="s">
        <v>8319</v>
      </c>
      <c r="S3559" s="8">
        <f t="shared" si="222"/>
        <v>41730.276747685188</v>
      </c>
      <c r="T3559" s="8">
        <f t="shared" si="223"/>
        <v>41764.276747685188</v>
      </c>
    </row>
    <row r="3560" spans="1:20" ht="51"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8318</v>
      </c>
      <c r="R3560" t="s">
        <v>8319</v>
      </c>
      <c r="S3560" s="8">
        <f t="shared" si="222"/>
        <v>42139.816840277781</v>
      </c>
      <c r="T3560" s="8">
        <f t="shared" si="223"/>
        <v>42181.875</v>
      </c>
    </row>
    <row r="3561" spans="1:20" ht="68"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8318</v>
      </c>
      <c r="R3561" t="s">
        <v>8319</v>
      </c>
      <c r="S3561" s="8">
        <f t="shared" si="222"/>
        <v>42194.096157407403</v>
      </c>
      <c r="T3561" s="8">
        <f t="shared" si="223"/>
        <v>42216.373611111107</v>
      </c>
    </row>
    <row r="3562" spans="1:20" ht="68"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8318</v>
      </c>
      <c r="R3562" t="s">
        <v>8319</v>
      </c>
      <c r="S3562" s="8">
        <f t="shared" si="222"/>
        <v>42115.889652777783</v>
      </c>
      <c r="T3562" s="8">
        <f t="shared" si="223"/>
        <v>42151.114583333328</v>
      </c>
    </row>
    <row r="3563" spans="1:20" ht="136"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8318</v>
      </c>
      <c r="R3563" t="s">
        <v>8319</v>
      </c>
      <c r="S3563" s="8">
        <f t="shared" si="222"/>
        <v>42203.680300925931</v>
      </c>
      <c r="T3563" s="8">
        <f t="shared" si="223"/>
        <v>42221.774999999994</v>
      </c>
    </row>
    <row r="3564" spans="1:20" ht="51"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8318</v>
      </c>
      <c r="R3564" t="s">
        <v>8319</v>
      </c>
      <c r="S3564" s="8">
        <f t="shared" si="222"/>
        <v>42433.761886574073</v>
      </c>
      <c r="T3564" s="8">
        <f t="shared" si="223"/>
        <v>42442.916666666672</v>
      </c>
    </row>
    <row r="3565" spans="1:20" ht="51"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8318</v>
      </c>
      <c r="R3565" t="s">
        <v>8319</v>
      </c>
      <c r="S3565" s="8">
        <f t="shared" si="222"/>
        <v>42555.671944444446</v>
      </c>
      <c r="T3565" s="8">
        <f t="shared" si="223"/>
        <v>42583.791666666672</v>
      </c>
    </row>
    <row r="3566" spans="1:20" ht="34"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8318</v>
      </c>
      <c r="R3566" t="s">
        <v>8319</v>
      </c>
      <c r="S3566" s="8">
        <f t="shared" si="222"/>
        <v>42236.623252314821</v>
      </c>
      <c r="T3566" s="8">
        <f t="shared" si="223"/>
        <v>42282.666666666672</v>
      </c>
    </row>
    <row r="3567" spans="1:20" ht="51"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7">
        <f t="shared" si="221"/>
        <v>97.916666666666671</v>
      </c>
      <c r="Q3567" t="s">
        <v>8318</v>
      </c>
      <c r="R3567" t="s">
        <v>8319</v>
      </c>
      <c r="S3567" s="8">
        <f t="shared" si="222"/>
        <v>41974.743148148147</v>
      </c>
      <c r="T3567" s="8">
        <f t="shared" si="223"/>
        <v>42004.743148148147</v>
      </c>
    </row>
    <row r="3568" spans="1:20" ht="51"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8318</v>
      </c>
      <c r="R3568" t="s">
        <v>8319</v>
      </c>
      <c r="S3568" s="8">
        <f t="shared" si="222"/>
        <v>41997.507905092592</v>
      </c>
      <c r="T3568" s="8">
        <f t="shared" si="223"/>
        <v>42027.507905092592</v>
      </c>
    </row>
    <row r="3569" spans="1:20" ht="51"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8318</v>
      </c>
      <c r="R3569" t="s">
        <v>8319</v>
      </c>
      <c r="S3569" s="8">
        <f t="shared" si="222"/>
        <v>42135.810694444444</v>
      </c>
      <c r="T3569" s="8">
        <f t="shared" si="223"/>
        <v>42165.810694444444</v>
      </c>
    </row>
    <row r="3570" spans="1:20" ht="51"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8318</v>
      </c>
      <c r="R3570" t="s">
        <v>8319</v>
      </c>
      <c r="S3570" s="8">
        <f t="shared" si="222"/>
        <v>41869.740671296298</v>
      </c>
      <c r="T3570" s="8">
        <f t="shared" si="223"/>
        <v>41899.740671296298</v>
      </c>
    </row>
    <row r="3571" spans="1:20" ht="51"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8318</v>
      </c>
      <c r="R3571" t="s">
        <v>8319</v>
      </c>
      <c r="S3571" s="8">
        <f t="shared" si="222"/>
        <v>41982.688611111109</v>
      </c>
      <c r="T3571" s="8">
        <f t="shared" si="223"/>
        <v>42012.688611111109</v>
      </c>
    </row>
    <row r="3572" spans="1:20" ht="51"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8318</v>
      </c>
      <c r="R3572" t="s">
        <v>8319</v>
      </c>
      <c r="S3572" s="8">
        <f t="shared" si="222"/>
        <v>41976.331979166673</v>
      </c>
      <c r="T3572" s="8">
        <f t="shared" si="223"/>
        <v>42004.291666666672</v>
      </c>
    </row>
    <row r="3573" spans="1:20" ht="51"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8318</v>
      </c>
      <c r="R3573" t="s">
        <v>8319</v>
      </c>
      <c r="S3573" s="8">
        <f t="shared" si="222"/>
        <v>41912.858946759261</v>
      </c>
      <c r="T3573" s="8">
        <f t="shared" si="223"/>
        <v>41942.858946759261</v>
      </c>
    </row>
    <row r="3574" spans="1:20" ht="34"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7">
        <f t="shared" si="221"/>
        <v>55.555555555555557</v>
      </c>
      <c r="Q3574" t="s">
        <v>8318</v>
      </c>
      <c r="R3574" t="s">
        <v>8319</v>
      </c>
      <c r="S3574" s="8">
        <f t="shared" si="222"/>
        <v>42146.570393518516</v>
      </c>
      <c r="T3574" s="8">
        <f t="shared" si="223"/>
        <v>42176.570393518516</v>
      </c>
    </row>
    <row r="3575" spans="1:20" ht="51"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8318</v>
      </c>
      <c r="R3575" t="s">
        <v>8319</v>
      </c>
      <c r="S3575" s="8">
        <f t="shared" si="222"/>
        <v>41921.375532407408</v>
      </c>
      <c r="T3575" s="8">
        <f t="shared" si="223"/>
        <v>41951.417199074072</v>
      </c>
    </row>
    <row r="3576" spans="1:20" ht="51"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8318</v>
      </c>
      <c r="R3576" t="s">
        <v>8319</v>
      </c>
      <c r="S3576" s="8">
        <f t="shared" si="222"/>
        <v>41926.942685185182</v>
      </c>
      <c r="T3576" s="8">
        <f t="shared" si="223"/>
        <v>41956.984351851846</v>
      </c>
    </row>
    <row r="3577" spans="1:20" ht="51"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8318</v>
      </c>
      <c r="R3577" t="s">
        <v>8319</v>
      </c>
      <c r="S3577" s="8">
        <f t="shared" si="222"/>
        <v>42561.783877314811</v>
      </c>
      <c r="T3577" s="8">
        <f t="shared" si="223"/>
        <v>42593.165972222225</v>
      </c>
    </row>
    <row r="3578" spans="1:20" ht="51"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7">
        <f t="shared" si="221"/>
        <v>20</v>
      </c>
      <c r="Q3578" t="s">
        <v>8318</v>
      </c>
      <c r="R3578" t="s">
        <v>8319</v>
      </c>
      <c r="S3578" s="8">
        <f t="shared" si="222"/>
        <v>42649.54923611111</v>
      </c>
      <c r="T3578" s="8">
        <f t="shared" si="223"/>
        <v>42709.590902777782</v>
      </c>
    </row>
    <row r="3579" spans="1:20" ht="51"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7">
        <f t="shared" si="221"/>
        <v>28.888888888888889</v>
      </c>
      <c r="Q3579" t="s">
        <v>8318</v>
      </c>
      <c r="R3579" t="s">
        <v>8319</v>
      </c>
      <c r="S3579" s="8">
        <f t="shared" si="222"/>
        <v>42093.786840277782</v>
      </c>
      <c r="T3579" s="8">
        <f t="shared" si="223"/>
        <v>42120.26944444445</v>
      </c>
    </row>
    <row r="3580" spans="1:20" ht="51"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7">
        <f t="shared" si="221"/>
        <v>40.545945945945945</v>
      </c>
      <c r="Q3580" t="s">
        <v>8318</v>
      </c>
      <c r="R3580" t="s">
        <v>8319</v>
      </c>
      <c r="S3580" s="8">
        <f t="shared" si="222"/>
        <v>42460.733530092592</v>
      </c>
      <c r="T3580" s="8">
        <f t="shared" si="223"/>
        <v>42490.733530092592</v>
      </c>
    </row>
    <row r="3581" spans="1:20" ht="51"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7">
        <f t="shared" si="221"/>
        <v>35.714285714285715</v>
      </c>
      <c r="Q3581" t="s">
        <v>8318</v>
      </c>
      <c r="R3581" t="s">
        <v>8319</v>
      </c>
      <c r="S3581" s="8">
        <f t="shared" si="222"/>
        <v>42430.762222222227</v>
      </c>
      <c r="T3581" s="8">
        <f t="shared" si="223"/>
        <v>42460.720555555556</v>
      </c>
    </row>
    <row r="3582" spans="1:20" ht="51"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7">
        <f t="shared" si="221"/>
        <v>37.962962962962962</v>
      </c>
      <c r="Q3582" t="s">
        <v>8318</v>
      </c>
      <c r="R3582" t="s">
        <v>8319</v>
      </c>
      <c r="S3582" s="8">
        <f t="shared" si="222"/>
        <v>42026.176180555558</v>
      </c>
      <c r="T3582" s="8">
        <f t="shared" si="223"/>
        <v>42064.207638888889</v>
      </c>
    </row>
    <row r="3583" spans="1:20" ht="51"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7">
        <f t="shared" si="221"/>
        <v>33.333333333333336</v>
      </c>
      <c r="Q3583" t="s">
        <v>8318</v>
      </c>
      <c r="R3583" t="s">
        <v>8319</v>
      </c>
      <c r="S3583" s="8">
        <f t="shared" si="222"/>
        <v>41836.471180555556</v>
      </c>
      <c r="T3583" s="8">
        <f t="shared" si="223"/>
        <v>41850.471180555556</v>
      </c>
    </row>
    <row r="3584" spans="1:20" ht="51"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8318</v>
      </c>
      <c r="R3584" t="s">
        <v>8319</v>
      </c>
      <c r="S3584" s="8">
        <f t="shared" si="222"/>
        <v>42451.095856481479</v>
      </c>
      <c r="T3584" s="8">
        <f t="shared" si="223"/>
        <v>42465.095856481479</v>
      </c>
    </row>
    <row r="3585" spans="1:20" ht="51"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8318</v>
      </c>
      <c r="R3585" t="s">
        <v>8319</v>
      </c>
      <c r="S3585" s="8">
        <f t="shared" si="222"/>
        <v>42418.425983796296</v>
      </c>
      <c r="T3585" s="8">
        <f t="shared" si="223"/>
        <v>42478.384317129632</v>
      </c>
    </row>
    <row r="3586" spans="1:20" ht="102"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8318</v>
      </c>
      <c r="R3586" t="s">
        <v>8319</v>
      </c>
      <c r="S3586" s="8">
        <f t="shared" si="222"/>
        <v>42168.316481481481</v>
      </c>
      <c r="T3586" s="8">
        <f t="shared" si="223"/>
        <v>42198.316481481481</v>
      </c>
    </row>
    <row r="3587" spans="1:20" ht="51"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7">
        <f t="shared" ref="P3587:P3650" si="225">E3587/L3587</f>
        <v>176.08695652173913</v>
      </c>
      <c r="Q3587" t="s">
        <v>8318</v>
      </c>
      <c r="R3587" t="s">
        <v>8319</v>
      </c>
      <c r="S3587" s="8">
        <f t="shared" ref="S3587:S3650" si="226">(((J3587/60)/60)/24)+DATE(1970,1,1)</f>
        <v>41964.716319444444</v>
      </c>
      <c r="T3587" s="8">
        <f t="shared" ref="T3587:T3650" si="227">(((I3587/60)/60)/24)+DATE(1970,1,1)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7">
        <f t="shared" si="225"/>
        <v>151.9814814814815</v>
      </c>
      <c r="Q3588" t="s">
        <v>8318</v>
      </c>
      <c r="R3588" t="s">
        <v>8319</v>
      </c>
      <c r="S3588" s="8">
        <f t="shared" si="226"/>
        <v>42576.697569444441</v>
      </c>
      <c r="T3588" s="8">
        <f t="shared" si="227"/>
        <v>42636.697569444441</v>
      </c>
    </row>
    <row r="3589" spans="1:20" ht="51"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8318</v>
      </c>
      <c r="R3589" t="s">
        <v>8319</v>
      </c>
      <c r="S3589" s="8">
        <f t="shared" si="226"/>
        <v>42503.539976851855</v>
      </c>
      <c r="T3589" s="8">
        <f t="shared" si="227"/>
        <v>42548.791666666672</v>
      </c>
    </row>
    <row r="3590" spans="1:20" ht="51"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8318</v>
      </c>
      <c r="R3590" t="s">
        <v>8319</v>
      </c>
      <c r="S3590" s="8">
        <f t="shared" si="226"/>
        <v>42101.828819444447</v>
      </c>
      <c r="T3590" s="8">
        <f t="shared" si="227"/>
        <v>42123.958333333328</v>
      </c>
    </row>
    <row r="3591" spans="1:20" ht="51"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8318</v>
      </c>
      <c r="R3591" t="s">
        <v>8319</v>
      </c>
      <c r="S3591" s="8">
        <f t="shared" si="226"/>
        <v>42125.647534722222</v>
      </c>
      <c r="T3591" s="8">
        <f t="shared" si="227"/>
        <v>42150.647534722222</v>
      </c>
    </row>
    <row r="3592" spans="1:20" ht="68"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8318</v>
      </c>
      <c r="R3592" t="s">
        <v>8319</v>
      </c>
      <c r="S3592" s="8">
        <f t="shared" si="226"/>
        <v>41902.333726851852</v>
      </c>
      <c r="T3592" s="8">
        <f t="shared" si="227"/>
        <v>41932.333726851852</v>
      </c>
    </row>
    <row r="3593" spans="1:20" ht="51"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8318</v>
      </c>
      <c r="R3593" t="s">
        <v>8319</v>
      </c>
      <c r="S3593" s="8">
        <f t="shared" si="226"/>
        <v>42003.948425925926</v>
      </c>
      <c r="T3593" s="8">
        <f t="shared" si="227"/>
        <v>42028.207638888889</v>
      </c>
    </row>
    <row r="3594" spans="1:20" ht="51"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8318</v>
      </c>
      <c r="R3594" t="s">
        <v>8319</v>
      </c>
      <c r="S3594" s="8">
        <f t="shared" si="226"/>
        <v>41988.829942129625</v>
      </c>
      <c r="T3594" s="8">
        <f t="shared" si="227"/>
        <v>42046.207638888889</v>
      </c>
    </row>
    <row r="3595" spans="1:20" ht="51"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8318</v>
      </c>
      <c r="R3595" t="s">
        <v>8319</v>
      </c>
      <c r="S3595" s="8">
        <f t="shared" si="226"/>
        <v>41974.898599537039</v>
      </c>
      <c r="T3595" s="8">
        <f t="shared" si="227"/>
        <v>42009.851388888885</v>
      </c>
    </row>
    <row r="3596" spans="1:20" ht="68"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8318</v>
      </c>
      <c r="R3596" t="s">
        <v>8319</v>
      </c>
      <c r="S3596" s="8">
        <f t="shared" si="226"/>
        <v>42592.066921296297</v>
      </c>
      <c r="T3596" s="8">
        <f t="shared" si="227"/>
        <v>42617.066921296297</v>
      </c>
    </row>
    <row r="3597" spans="1:20" ht="34"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7">
        <f t="shared" si="225"/>
        <v>49.693548387096776</v>
      </c>
      <c r="Q3597" t="s">
        <v>8318</v>
      </c>
      <c r="R3597" t="s">
        <v>8319</v>
      </c>
      <c r="S3597" s="8">
        <f t="shared" si="226"/>
        <v>42050.008368055554</v>
      </c>
      <c r="T3597" s="8">
        <f t="shared" si="227"/>
        <v>42076.290972222225</v>
      </c>
    </row>
    <row r="3598" spans="1:20" ht="51"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7">
        <f t="shared" si="225"/>
        <v>79</v>
      </c>
      <c r="Q3598" t="s">
        <v>8318</v>
      </c>
      <c r="R3598" t="s">
        <v>8319</v>
      </c>
      <c r="S3598" s="8">
        <f t="shared" si="226"/>
        <v>41856.715069444443</v>
      </c>
      <c r="T3598" s="8">
        <f t="shared" si="227"/>
        <v>41877.715069444443</v>
      </c>
    </row>
    <row r="3599" spans="1:20" ht="34"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7">
        <f t="shared" si="225"/>
        <v>77.727272727272734</v>
      </c>
      <c r="Q3599" t="s">
        <v>8318</v>
      </c>
      <c r="R3599" t="s">
        <v>8319</v>
      </c>
      <c r="S3599" s="8">
        <f t="shared" si="226"/>
        <v>42417.585532407407</v>
      </c>
      <c r="T3599" s="8">
        <f t="shared" si="227"/>
        <v>42432.249305555553</v>
      </c>
    </row>
    <row r="3600" spans="1:20" ht="51"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8318</v>
      </c>
      <c r="R3600" t="s">
        <v>8319</v>
      </c>
      <c r="S3600" s="8">
        <f t="shared" si="226"/>
        <v>41866.79886574074</v>
      </c>
      <c r="T3600" s="8">
        <f t="shared" si="227"/>
        <v>41885.207638888889</v>
      </c>
    </row>
    <row r="3601" spans="1:20" ht="51"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8318</v>
      </c>
      <c r="R3601" t="s">
        <v>8319</v>
      </c>
      <c r="S3601" s="8">
        <f t="shared" si="226"/>
        <v>42220.79487268519</v>
      </c>
      <c r="T3601" s="8">
        <f t="shared" si="227"/>
        <v>42246</v>
      </c>
    </row>
    <row r="3602" spans="1:20" ht="34"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7">
        <f t="shared" si="225"/>
        <v>3.25</v>
      </c>
      <c r="Q3602" t="s">
        <v>8318</v>
      </c>
      <c r="R3602" t="s">
        <v>8319</v>
      </c>
      <c r="S3602" s="8">
        <f t="shared" si="226"/>
        <v>42628.849120370374</v>
      </c>
      <c r="T3602" s="8">
        <f t="shared" si="227"/>
        <v>42656.849120370374</v>
      </c>
    </row>
    <row r="3603" spans="1:20" ht="51"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8318</v>
      </c>
      <c r="R3603" t="s">
        <v>8319</v>
      </c>
      <c r="S3603" s="8">
        <f t="shared" si="226"/>
        <v>41990.99863425926</v>
      </c>
      <c r="T3603" s="8">
        <f t="shared" si="227"/>
        <v>42020.99863425926</v>
      </c>
    </row>
    <row r="3604" spans="1:20" ht="68"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7">
        <f t="shared" si="225"/>
        <v>81.673469387755105</v>
      </c>
      <c r="Q3604" t="s">
        <v>8318</v>
      </c>
      <c r="R3604" t="s">
        <v>8319</v>
      </c>
      <c r="S3604" s="8">
        <f t="shared" si="226"/>
        <v>42447.894432870366</v>
      </c>
      <c r="T3604" s="8">
        <f t="shared" si="227"/>
        <v>42507.894432870366</v>
      </c>
    </row>
    <row r="3605" spans="1:20" ht="51"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7">
        <f t="shared" si="225"/>
        <v>44.912280701754383</v>
      </c>
      <c r="Q3605" t="s">
        <v>8318</v>
      </c>
      <c r="R3605" t="s">
        <v>8319</v>
      </c>
      <c r="S3605" s="8">
        <f t="shared" si="226"/>
        <v>42283.864351851851</v>
      </c>
      <c r="T3605" s="8">
        <f t="shared" si="227"/>
        <v>42313.906018518523</v>
      </c>
    </row>
    <row r="3606" spans="1:20" ht="68"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8318</v>
      </c>
      <c r="R3606" t="s">
        <v>8319</v>
      </c>
      <c r="S3606" s="8">
        <f t="shared" si="226"/>
        <v>42483.015694444446</v>
      </c>
      <c r="T3606" s="8">
        <f t="shared" si="227"/>
        <v>42489.290972222225</v>
      </c>
    </row>
    <row r="3607" spans="1:20" ht="68"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8318</v>
      </c>
      <c r="R3607" t="s">
        <v>8319</v>
      </c>
      <c r="S3607" s="8">
        <f t="shared" si="226"/>
        <v>42383.793124999997</v>
      </c>
      <c r="T3607" s="8">
        <f t="shared" si="227"/>
        <v>42413.793124999997</v>
      </c>
    </row>
    <row r="3608" spans="1:20" ht="51"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7">
        <f t="shared" si="225"/>
        <v>61.0625</v>
      </c>
      <c r="Q3608" t="s">
        <v>8318</v>
      </c>
      <c r="R3608" t="s">
        <v>8319</v>
      </c>
      <c r="S3608" s="8">
        <f t="shared" si="226"/>
        <v>42566.604826388888</v>
      </c>
      <c r="T3608" s="8">
        <f t="shared" si="227"/>
        <v>42596.604826388888</v>
      </c>
    </row>
    <row r="3609" spans="1:20" ht="34"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7">
        <f t="shared" si="225"/>
        <v>29</v>
      </c>
      <c r="Q3609" t="s">
        <v>8318</v>
      </c>
      <c r="R3609" t="s">
        <v>8319</v>
      </c>
      <c r="S3609" s="8">
        <f t="shared" si="226"/>
        <v>42338.963912037041</v>
      </c>
      <c r="T3609" s="8">
        <f t="shared" si="227"/>
        <v>42353</v>
      </c>
    </row>
    <row r="3610" spans="1:20" ht="68"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7">
        <f t="shared" si="225"/>
        <v>29.62962962962963</v>
      </c>
      <c r="Q3610" t="s">
        <v>8318</v>
      </c>
      <c r="R3610" t="s">
        <v>8319</v>
      </c>
      <c r="S3610" s="8">
        <f t="shared" si="226"/>
        <v>42506.709375000006</v>
      </c>
      <c r="T3610" s="8">
        <f t="shared" si="227"/>
        <v>42538.583333333328</v>
      </c>
    </row>
    <row r="3611" spans="1:20" ht="51"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7">
        <f t="shared" si="225"/>
        <v>143.0952380952381</v>
      </c>
      <c r="Q3611" t="s">
        <v>8318</v>
      </c>
      <c r="R3611" t="s">
        <v>8319</v>
      </c>
      <c r="S3611" s="8">
        <f t="shared" si="226"/>
        <v>42429.991724537031</v>
      </c>
      <c r="T3611" s="8">
        <f t="shared" si="227"/>
        <v>42459.950057870374</v>
      </c>
    </row>
    <row r="3612" spans="1:20" ht="51"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7">
        <f t="shared" si="225"/>
        <v>52.354838709677416</v>
      </c>
      <c r="Q3612" t="s">
        <v>8318</v>
      </c>
      <c r="R3612" t="s">
        <v>8319</v>
      </c>
      <c r="S3612" s="8">
        <f t="shared" si="226"/>
        <v>42203.432129629626</v>
      </c>
      <c r="T3612" s="8">
        <f t="shared" si="227"/>
        <v>42233.432129629626</v>
      </c>
    </row>
    <row r="3613" spans="1:20" ht="68"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8318</v>
      </c>
      <c r="R3613" t="s">
        <v>8319</v>
      </c>
      <c r="S3613" s="8">
        <f t="shared" si="226"/>
        <v>42072.370381944449</v>
      </c>
      <c r="T3613" s="8">
        <f t="shared" si="227"/>
        <v>42102.370381944449</v>
      </c>
    </row>
    <row r="3614" spans="1:20" ht="51"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8318</v>
      </c>
      <c r="R3614" t="s">
        <v>8319</v>
      </c>
      <c r="S3614" s="8">
        <f t="shared" si="226"/>
        <v>41789.726979166669</v>
      </c>
      <c r="T3614" s="8">
        <f t="shared" si="227"/>
        <v>41799.726979166669</v>
      </c>
    </row>
    <row r="3615" spans="1:20" ht="51"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7">
        <f t="shared" si="225"/>
        <v>62.5</v>
      </c>
      <c r="Q3615" t="s">
        <v>8318</v>
      </c>
      <c r="R3615" t="s">
        <v>8319</v>
      </c>
      <c r="S3615" s="8">
        <f t="shared" si="226"/>
        <v>41788.58997685185</v>
      </c>
      <c r="T3615" s="8">
        <f t="shared" si="227"/>
        <v>41818.58997685185</v>
      </c>
    </row>
    <row r="3616" spans="1:20" ht="51"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8318</v>
      </c>
      <c r="R3616" t="s">
        <v>8319</v>
      </c>
      <c r="S3616" s="8">
        <f t="shared" si="226"/>
        <v>42144.041851851856</v>
      </c>
      <c r="T3616" s="8">
        <f t="shared" si="227"/>
        <v>42174.041851851856</v>
      </c>
    </row>
    <row r="3617" spans="1:20" ht="51"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8318</v>
      </c>
      <c r="R3617" t="s">
        <v>8319</v>
      </c>
      <c r="S3617" s="8">
        <f t="shared" si="226"/>
        <v>42318.593703703707</v>
      </c>
      <c r="T3617" s="8">
        <f t="shared" si="227"/>
        <v>42348.593703703707</v>
      </c>
    </row>
    <row r="3618" spans="1:20" ht="51"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8318</v>
      </c>
      <c r="R3618" t="s">
        <v>8319</v>
      </c>
      <c r="S3618" s="8">
        <f t="shared" si="226"/>
        <v>42052.949814814812</v>
      </c>
      <c r="T3618" s="8">
        <f t="shared" si="227"/>
        <v>42082.908148148148</v>
      </c>
    </row>
    <row r="3619" spans="1:20" ht="51"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7">
        <f t="shared" si="225"/>
        <v>17.254901960784313</v>
      </c>
      <c r="Q3619" t="s">
        <v>8318</v>
      </c>
      <c r="R3619" t="s">
        <v>8319</v>
      </c>
      <c r="S3619" s="8">
        <f t="shared" si="226"/>
        <v>42779.610289351855</v>
      </c>
      <c r="T3619" s="8">
        <f t="shared" si="227"/>
        <v>42794</v>
      </c>
    </row>
    <row r="3620" spans="1:20" ht="51"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8318</v>
      </c>
      <c r="R3620" t="s">
        <v>8319</v>
      </c>
      <c r="S3620" s="8">
        <f t="shared" si="226"/>
        <v>42128.627893518518</v>
      </c>
      <c r="T3620" s="8">
        <f t="shared" si="227"/>
        <v>42158.627893518518</v>
      </c>
    </row>
    <row r="3621" spans="1:20" ht="51"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8318</v>
      </c>
      <c r="R3621" t="s">
        <v>8319</v>
      </c>
      <c r="S3621" s="8">
        <f t="shared" si="226"/>
        <v>42661.132245370376</v>
      </c>
      <c r="T3621" s="8">
        <f t="shared" si="227"/>
        <v>42693.916666666672</v>
      </c>
    </row>
    <row r="3622" spans="1:20" ht="51"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8318</v>
      </c>
      <c r="R3622" t="s">
        <v>8319</v>
      </c>
      <c r="S3622" s="8">
        <f t="shared" si="226"/>
        <v>42037.938206018516</v>
      </c>
      <c r="T3622" s="8">
        <f t="shared" si="227"/>
        <v>42068.166666666672</v>
      </c>
    </row>
    <row r="3623" spans="1:20" ht="51"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7">
        <f t="shared" si="225"/>
        <v>47.028571428571432</v>
      </c>
      <c r="Q3623" t="s">
        <v>8318</v>
      </c>
      <c r="R3623" t="s">
        <v>8319</v>
      </c>
      <c r="S3623" s="8">
        <f t="shared" si="226"/>
        <v>42619.935694444444</v>
      </c>
      <c r="T3623" s="8">
        <f t="shared" si="227"/>
        <v>42643.875</v>
      </c>
    </row>
    <row r="3624" spans="1:20" ht="34"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8318</v>
      </c>
      <c r="R3624" t="s">
        <v>8319</v>
      </c>
      <c r="S3624" s="8">
        <f t="shared" si="226"/>
        <v>41877.221886574072</v>
      </c>
      <c r="T3624" s="8">
        <f t="shared" si="227"/>
        <v>41910.140972222223</v>
      </c>
    </row>
    <row r="3625" spans="1:20" ht="34"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7">
        <f t="shared" si="225"/>
        <v>88.235294117647058</v>
      </c>
      <c r="Q3625" t="s">
        <v>8318</v>
      </c>
      <c r="R3625" t="s">
        <v>8319</v>
      </c>
      <c r="S3625" s="8">
        <f t="shared" si="226"/>
        <v>41828.736921296295</v>
      </c>
      <c r="T3625" s="8">
        <f t="shared" si="227"/>
        <v>41846.291666666664</v>
      </c>
    </row>
    <row r="3626" spans="1:20" ht="8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8318</v>
      </c>
      <c r="R3626" t="s">
        <v>8319</v>
      </c>
      <c r="S3626" s="8">
        <f t="shared" si="226"/>
        <v>42545.774189814809</v>
      </c>
      <c r="T3626" s="8">
        <f t="shared" si="227"/>
        <v>42605.774189814809</v>
      </c>
    </row>
    <row r="3627" spans="1:20" ht="68"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8318</v>
      </c>
      <c r="R3627" t="s">
        <v>8319</v>
      </c>
      <c r="S3627" s="8">
        <f t="shared" si="226"/>
        <v>42157.652511574073</v>
      </c>
      <c r="T3627" s="8">
        <f t="shared" si="227"/>
        <v>42187.652511574073</v>
      </c>
    </row>
    <row r="3628" spans="1:20" ht="51"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7">
        <f t="shared" si="225"/>
        <v>84.854166666666671</v>
      </c>
      <c r="Q3628" t="s">
        <v>8318</v>
      </c>
      <c r="R3628" t="s">
        <v>8319</v>
      </c>
      <c r="S3628" s="8">
        <f t="shared" si="226"/>
        <v>41846.667326388888</v>
      </c>
      <c r="T3628" s="8">
        <f t="shared" si="227"/>
        <v>41867.667326388888</v>
      </c>
    </row>
    <row r="3629" spans="1:20" ht="51"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7">
        <f t="shared" si="225"/>
        <v>68.965517241379317</v>
      </c>
      <c r="Q3629" t="s">
        <v>8318</v>
      </c>
      <c r="R3629" t="s">
        <v>8319</v>
      </c>
      <c r="S3629" s="8">
        <f t="shared" si="226"/>
        <v>42460.741747685184</v>
      </c>
      <c r="T3629" s="8">
        <f t="shared" si="227"/>
        <v>42511.165972222225</v>
      </c>
    </row>
    <row r="3630" spans="1:20" ht="68"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t="e">
        <f t="shared" si="225"/>
        <v>#DIV/0!</v>
      </c>
      <c r="Q3630" t="s">
        <v>8318</v>
      </c>
      <c r="R3630" t="s">
        <v>8360</v>
      </c>
      <c r="S3630" s="8">
        <f t="shared" si="226"/>
        <v>42291.833287037036</v>
      </c>
      <c r="T3630" s="8">
        <f t="shared" si="227"/>
        <v>42351.874953703707</v>
      </c>
    </row>
    <row r="3631" spans="1:20" ht="68"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7">
        <f t="shared" si="225"/>
        <v>1</v>
      </c>
      <c r="Q3631" t="s">
        <v>8318</v>
      </c>
      <c r="R3631" t="s">
        <v>8360</v>
      </c>
      <c r="S3631" s="8">
        <f t="shared" si="226"/>
        <v>42437.094490740739</v>
      </c>
      <c r="T3631" s="8">
        <f t="shared" si="227"/>
        <v>42495.708333333328</v>
      </c>
    </row>
    <row r="3632" spans="1:20" ht="51"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7">
        <f t="shared" si="225"/>
        <v>1</v>
      </c>
      <c r="Q3632" t="s">
        <v>8318</v>
      </c>
      <c r="R3632" t="s">
        <v>8360</v>
      </c>
      <c r="S3632" s="8">
        <f t="shared" si="226"/>
        <v>41942.84710648148</v>
      </c>
      <c r="T3632" s="8">
        <f t="shared" si="227"/>
        <v>41972.888773148152</v>
      </c>
    </row>
    <row r="3633" spans="1:20" ht="68"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7">
        <f t="shared" si="225"/>
        <v>147.88135593220338</v>
      </c>
      <c r="Q3633" t="s">
        <v>8318</v>
      </c>
      <c r="R3633" t="s">
        <v>8360</v>
      </c>
      <c r="S3633" s="8">
        <f t="shared" si="226"/>
        <v>41880.753437499996</v>
      </c>
      <c r="T3633" s="8">
        <f t="shared" si="227"/>
        <v>41905.165972222225</v>
      </c>
    </row>
    <row r="3634" spans="1:20" ht="51"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7">
        <f t="shared" si="225"/>
        <v>100</v>
      </c>
      <c r="Q3634" t="s">
        <v>8318</v>
      </c>
      <c r="R3634" t="s">
        <v>8360</v>
      </c>
      <c r="S3634" s="8">
        <f t="shared" si="226"/>
        <v>41946.936909722222</v>
      </c>
      <c r="T3634" s="8">
        <f t="shared" si="227"/>
        <v>41966.936909722222</v>
      </c>
    </row>
    <row r="3635" spans="1:20" ht="51"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7">
        <f t="shared" si="225"/>
        <v>56.838709677419352</v>
      </c>
      <c r="Q3635" t="s">
        <v>8318</v>
      </c>
      <c r="R3635" t="s">
        <v>8360</v>
      </c>
      <c r="S3635" s="8">
        <f t="shared" si="226"/>
        <v>42649.623460648145</v>
      </c>
      <c r="T3635" s="8">
        <f t="shared" si="227"/>
        <v>42693.041666666672</v>
      </c>
    </row>
    <row r="3636" spans="1:20" ht="51"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7">
        <f t="shared" si="225"/>
        <v>176.94444444444446</v>
      </c>
      <c r="Q3636" t="s">
        <v>8318</v>
      </c>
      <c r="R3636" t="s">
        <v>8360</v>
      </c>
      <c r="S3636" s="8">
        <f t="shared" si="226"/>
        <v>42701.166365740741</v>
      </c>
      <c r="T3636" s="8">
        <f t="shared" si="227"/>
        <v>42749.165972222225</v>
      </c>
    </row>
    <row r="3637" spans="1:20" ht="34"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7">
        <f t="shared" si="225"/>
        <v>127.6</v>
      </c>
      <c r="Q3637" t="s">
        <v>8318</v>
      </c>
      <c r="R3637" t="s">
        <v>8360</v>
      </c>
      <c r="S3637" s="8">
        <f t="shared" si="226"/>
        <v>42450.88282407407</v>
      </c>
      <c r="T3637" s="8">
        <f t="shared" si="227"/>
        <v>42480.88282407407</v>
      </c>
    </row>
    <row r="3638" spans="1:20" ht="51"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t="e">
        <f t="shared" si="225"/>
        <v>#DIV/0!</v>
      </c>
      <c r="Q3638" t="s">
        <v>8318</v>
      </c>
      <c r="R3638" t="s">
        <v>8360</v>
      </c>
      <c r="S3638" s="8">
        <f t="shared" si="226"/>
        <v>42226.694780092599</v>
      </c>
      <c r="T3638" s="8">
        <f t="shared" si="227"/>
        <v>42261.694780092599</v>
      </c>
    </row>
    <row r="3639" spans="1:20" ht="68"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7">
        <f t="shared" si="225"/>
        <v>66.142857142857139</v>
      </c>
      <c r="Q3639" t="s">
        <v>8318</v>
      </c>
      <c r="R3639" t="s">
        <v>8360</v>
      </c>
      <c r="S3639" s="8">
        <f t="shared" si="226"/>
        <v>41975.700636574074</v>
      </c>
      <c r="T3639" s="8">
        <f t="shared" si="227"/>
        <v>42005.700636574074</v>
      </c>
    </row>
    <row r="3640" spans="1:20" ht="34"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7">
        <f t="shared" si="225"/>
        <v>108</v>
      </c>
      <c r="Q3640" t="s">
        <v>8318</v>
      </c>
      <c r="R3640" t="s">
        <v>8360</v>
      </c>
      <c r="S3640" s="8">
        <f t="shared" si="226"/>
        <v>42053.672824074078</v>
      </c>
      <c r="T3640" s="8">
        <f t="shared" si="227"/>
        <v>42113.631157407406</v>
      </c>
    </row>
    <row r="3641" spans="1:20" ht="68"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7">
        <f t="shared" si="225"/>
        <v>1</v>
      </c>
      <c r="Q3641" t="s">
        <v>8318</v>
      </c>
      <c r="R3641" t="s">
        <v>8360</v>
      </c>
      <c r="S3641" s="8">
        <f t="shared" si="226"/>
        <v>42590.677152777775</v>
      </c>
      <c r="T3641" s="8">
        <f t="shared" si="227"/>
        <v>42650.632638888885</v>
      </c>
    </row>
    <row r="3642" spans="1:20" ht="8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7">
        <f t="shared" si="225"/>
        <v>18.333333333333332</v>
      </c>
      <c r="Q3642" t="s">
        <v>8318</v>
      </c>
      <c r="R3642" t="s">
        <v>8360</v>
      </c>
      <c r="S3642" s="8">
        <f t="shared" si="226"/>
        <v>42104.781597222223</v>
      </c>
      <c r="T3642" s="8">
        <f t="shared" si="227"/>
        <v>42134.781597222223</v>
      </c>
    </row>
    <row r="3643" spans="1:20" ht="51"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t="e">
        <f t="shared" si="225"/>
        <v>#DIV/0!</v>
      </c>
      <c r="Q3643" t="s">
        <v>8318</v>
      </c>
      <c r="R3643" t="s">
        <v>8360</v>
      </c>
      <c r="S3643" s="8">
        <f t="shared" si="226"/>
        <v>41899.627071759263</v>
      </c>
      <c r="T3643" s="8">
        <f t="shared" si="227"/>
        <v>41917.208333333336</v>
      </c>
    </row>
    <row r="3644" spans="1:20" ht="68"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7">
        <f t="shared" si="225"/>
        <v>7.5</v>
      </c>
      <c r="Q3644" t="s">
        <v>8318</v>
      </c>
      <c r="R3644" t="s">
        <v>8360</v>
      </c>
      <c r="S3644" s="8">
        <f t="shared" si="226"/>
        <v>42297.816284722227</v>
      </c>
      <c r="T3644" s="8">
        <f t="shared" si="227"/>
        <v>42338.708333333328</v>
      </c>
    </row>
    <row r="3645" spans="1:20" ht="51"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t="e">
        <f t="shared" si="225"/>
        <v>#DIV/0!</v>
      </c>
      <c r="Q3645" t="s">
        <v>8318</v>
      </c>
      <c r="R3645" t="s">
        <v>8360</v>
      </c>
      <c r="S3645" s="8">
        <f t="shared" si="226"/>
        <v>42285.143969907411</v>
      </c>
      <c r="T3645" s="8">
        <f t="shared" si="227"/>
        <v>42325.185636574075</v>
      </c>
    </row>
    <row r="3646" spans="1:20" ht="51"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7">
        <f t="shared" si="225"/>
        <v>68.416666666666671</v>
      </c>
      <c r="Q3646" t="s">
        <v>8318</v>
      </c>
      <c r="R3646" t="s">
        <v>8360</v>
      </c>
      <c r="S3646" s="8">
        <f t="shared" si="226"/>
        <v>42409.241747685184</v>
      </c>
      <c r="T3646" s="8">
        <f t="shared" si="227"/>
        <v>42437.207638888889</v>
      </c>
    </row>
    <row r="3647" spans="1:20" ht="51"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7">
        <f t="shared" si="225"/>
        <v>1</v>
      </c>
      <c r="Q3647" t="s">
        <v>8318</v>
      </c>
      <c r="R3647" t="s">
        <v>8360</v>
      </c>
      <c r="S3647" s="8">
        <f t="shared" si="226"/>
        <v>42665.970347222217</v>
      </c>
      <c r="T3647" s="8">
        <f t="shared" si="227"/>
        <v>42696.012013888889</v>
      </c>
    </row>
    <row r="3648" spans="1:20" ht="51"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7">
        <f t="shared" si="225"/>
        <v>60.125</v>
      </c>
      <c r="Q3648" t="s">
        <v>8318</v>
      </c>
      <c r="R3648" t="s">
        <v>8360</v>
      </c>
      <c r="S3648" s="8">
        <f t="shared" si="226"/>
        <v>42140.421319444446</v>
      </c>
      <c r="T3648" s="8">
        <f t="shared" si="227"/>
        <v>42171.979166666672</v>
      </c>
    </row>
    <row r="3649" spans="1:20" ht="51"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7">
        <f t="shared" si="225"/>
        <v>15</v>
      </c>
      <c r="Q3649" t="s">
        <v>8318</v>
      </c>
      <c r="R3649" t="s">
        <v>8360</v>
      </c>
      <c r="S3649" s="8">
        <f t="shared" si="226"/>
        <v>42598.749155092592</v>
      </c>
      <c r="T3649" s="8">
        <f t="shared" si="227"/>
        <v>42643.749155092592</v>
      </c>
    </row>
    <row r="3650" spans="1:20" ht="34"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7">
        <f t="shared" si="225"/>
        <v>550.04109589041093</v>
      </c>
      <c r="Q3650" t="s">
        <v>8318</v>
      </c>
      <c r="R3650" t="s">
        <v>8319</v>
      </c>
      <c r="S3650" s="8">
        <f t="shared" si="226"/>
        <v>41887.292187500003</v>
      </c>
      <c r="T3650" s="8">
        <f t="shared" si="227"/>
        <v>41917.292187500003</v>
      </c>
    </row>
    <row r="3651" spans="1:20" ht="51"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7">
        <f t="shared" ref="P3651:P3714" si="229">E3651/L3651</f>
        <v>97.5</v>
      </c>
      <c r="Q3651" t="s">
        <v>8318</v>
      </c>
      <c r="R3651" t="s">
        <v>8319</v>
      </c>
      <c r="S3651" s="8">
        <f t="shared" ref="S3651:S3714" si="230">(((J3651/60)/60)/24)+DATE(1970,1,1)</f>
        <v>41780.712893518517</v>
      </c>
      <c r="T3651" s="8">
        <f t="shared" ref="T3651:T3714" si="231">(((I3651/60)/60)/24)+DATE(1970,1,1)</f>
        <v>41806.712893518517</v>
      </c>
    </row>
    <row r="3652" spans="1:20" ht="51"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7">
        <f t="shared" si="229"/>
        <v>29.411764705882351</v>
      </c>
      <c r="Q3652" t="s">
        <v>8318</v>
      </c>
      <c r="R3652" t="s">
        <v>8319</v>
      </c>
      <c r="S3652" s="8">
        <f t="shared" si="230"/>
        <v>42381.478981481487</v>
      </c>
      <c r="T3652" s="8">
        <f t="shared" si="231"/>
        <v>42402.478981481487</v>
      </c>
    </row>
    <row r="3653" spans="1:20" ht="51"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8318</v>
      </c>
      <c r="R3653" t="s">
        <v>8319</v>
      </c>
      <c r="S3653" s="8">
        <f t="shared" si="230"/>
        <v>41828.646319444444</v>
      </c>
      <c r="T3653" s="8">
        <f t="shared" si="231"/>
        <v>41861.665972222225</v>
      </c>
    </row>
    <row r="3654" spans="1:20" ht="51"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7">
        <f t="shared" si="229"/>
        <v>44.235294117647058</v>
      </c>
      <c r="Q3654" t="s">
        <v>8318</v>
      </c>
      <c r="R3654" t="s">
        <v>8319</v>
      </c>
      <c r="S3654" s="8">
        <f t="shared" si="230"/>
        <v>42596.644699074073</v>
      </c>
      <c r="T3654" s="8">
        <f t="shared" si="231"/>
        <v>42607.165972222225</v>
      </c>
    </row>
    <row r="3655" spans="1:20" ht="68"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8318</v>
      </c>
      <c r="R3655" t="s">
        <v>8319</v>
      </c>
      <c r="S3655" s="8">
        <f t="shared" si="230"/>
        <v>42191.363506944443</v>
      </c>
      <c r="T3655" s="8">
        <f t="shared" si="231"/>
        <v>42221.363506944443</v>
      </c>
    </row>
    <row r="3656" spans="1:20" ht="68"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8318</v>
      </c>
      <c r="R3656" t="s">
        <v>8319</v>
      </c>
      <c r="S3656" s="8">
        <f t="shared" si="230"/>
        <v>42440.416504629626</v>
      </c>
      <c r="T3656" s="8">
        <f t="shared" si="231"/>
        <v>42463.708333333328</v>
      </c>
    </row>
    <row r="3657" spans="1:20" ht="68"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7">
        <f t="shared" si="229"/>
        <v>73.582278481012665</v>
      </c>
      <c r="Q3657" t="s">
        <v>8318</v>
      </c>
      <c r="R3657" t="s">
        <v>8319</v>
      </c>
      <c r="S3657" s="8">
        <f t="shared" si="230"/>
        <v>42173.803217592591</v>
      </c>
      <c r="T3657" s="8">
        <f t="shared" si="231"/>
        <v>42203.290972222225</v>
      </c>
    </row>
    <row r="3658" spans="1:20" ht="51"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7">
        <f t="shared" si="229"/>
        <v>115.02173913043478</v>
      </c>
      <c r="Q3658" t="s">
        <v>8318</v>
      </c>
      <c r="R3658" t="s">
        <v>8319</v>
      </c>
      <c r="S3658" s="8">
        <f t="shared" si="230"/>
        <v>42737.910138888896</v>
      </c>
      <c r="T3658" s="8">
        <f t="shared" si="231"/>
        <v>42767.957638888889</v>
      </c>
    </row>
    <row r="3659" spans="1:20" ht="68"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7">
        <f t="shared" si="229"/>
        <v>110.75</v>
      </c>
      <c r="Q3659" t="s">
        <v>8318</v>
      </c>
      <c r="R3659" t="s">
        <v>8319</v>
      </c>
      <c r="S3659" s="8">
        <f t="shared" si="230"/>
        <v>42499.629849537043</v>
      </c>
      <c r="T3659" s="8">
        <f t="shared" si="231"/>
        <v>42522.904166666667</v>
      </c>
    </row>
    <row r="3660" spans="1:20" ht="34"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8318</v>
      </c>
      <c r="R3660" t="s">
        <v>8319</v>
      </c>
      <c r="S3660" s="8">
        <f t="shared" si="230"/>
        <v>41775.858564814815</v>
      </c>
      <c r="T3660" s="8">
        <f t="shared" si="231"/>
        <v>41822.165972222225</v>
      </c>
    </row>
    <row r="3661" spans="1:20" ht="51"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8318</v>
      </c>
      <c r="R3661" t="s">
        <v>8319</v>
      </c>
      <c r="S3661" s="8">
        <f t="shared" si="230"/>
        <v>42055.277199074073</v>
      </c>
      <c r="T3661" s="8">
        <f t="shared" si="231"/>
        <v>42082.610416666663</v>
      </c>
    </row>
    <row r="3662" spans="1:20" ht="68"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7">
        <f t="shared" si="229"/>
        <v>11.363636363636363</v>
      </c>
      <c r="Q3662" t="s">
        <v>8318</v>
      </c>
      <c r="R3662" t="s">
        <v>8319</v>
      </c>
      <c r="S3662" s="8">
        <f t="shared" si="230"/>
        <v>41971.881076388891</v>
      </c>
      <c r="T3662" s="8">
        <f t="shared" si="231"/>
        <v>41996.881076388891</v>
      </c>
    </row>
    <row r="3663" spans="1:20" ht="51"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8318</v>
      </c>
      <c r="R3663" t="s">
        <v>8319</v>
      </c>
      <c r="S3663" s="8">
        <f t="shared" si="230"/>
        <v>42447.896666666667</v>
      </c>
      <c r="T3663" s="8">
        <f t="shared" si="231"/>
        <v>42470.166666666672</v>
      </c>
    </row>
    <row r="3664" spans="1:20" ht="68"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8318</v>
      </c>
      <c r="R3664" t="s">
        <v>8319</v>
      </c>
      <c r="S3664" s="8">
        <f t="shared" si="230"/>
        <v>42064.220069444447</v>
      </c>
      <c r="T3664" s="8">
        <f t="shared" si="231"/>
        <v>42094.178402777776</v>
      </c>
    </row>
    <row r="3665" spans="1:20" ht="51"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8318</v>
      </c>
      <c r="R3665" t="s">
        <v>8319</v>
      </c>
      <c r="S3665" s="8">
        <f t="shared" si="230"/>
        <v>42665.451736111107</v>
      </c>
      <c r="T3665" s="8">
        <f t="shared" si="231"/>
        <v>42725.493402777778</v>
      </c>
    </row>
    <row r="3666" spans="1:20" ht="51"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8318</v>
      </c>
      <c r="R3666" t="s">
        <v>8319</v>
      </c>
      <c r="S3666" s="8">
        <f t="shared" si="230"/>
        <v>42523.248715277776</v>
      </c>
      <c r="T3666" s="8">
        <f t="shared" si="231"/>
        <v>42537.248715277776</v>
      </c>
    </row>
    <row r="3667" spans="1:20" ht="51"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7">
        <f t="shared" si="229"/>
        <v>51</v>
      </c>
      <c r="Q3667" t="s">
        <v>8318</v>
      </c>
      <c r="R3667" t="s">
        <v>8319</v>
      </c>
      <c r="S3667" s="8">
        <f t="shared" si="230"/>
        <v>42294.808124999996</v>
      </c>
      <c r="T3667" s="8">
        <f t="shared" si="231"/>
        <v>42305.829166666663</v>
      </c>
    </row>
    <row r="3668" spans="1:20" ht="34"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7">
        <f t="shared" si="229"/>
        <v>31.578947368421051</v>
      </c>
      <c r="Q3668" t="s">
        <v>8318</v>
      </c>
      <c r="R3668" t="s">
        <v>8319</v>
      </c>
      <c r="S3668" s="8">
        <f t="shared" si="230"/>
        <v>41822.90488425926</v>
      </c>
      <c r="T3668" s="8">
        <f t="shared" si="231"/>
        <v>41844.291666666664</v>
      </c>
    </row>
    <row r="3669" spans="1:20" ht="51"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7">
        <f t="shared" si="229"/>
        <v>53.363965517241382</v>
      </c>
      <c r="Q3669" t="s">
        <v>8318</v>
      </c>
      <c r="R3669" t="s">
        <v>8319</v>
      </c>
      <c r="S3669" s="8">
        <f t="shared" si="230"/>
        <v>42173.970127314817</v>
      </c>
      <c r="T3669" s="8">
        <f t="shared" si="231"/>
        <v>42203.970127314817</v>
      </c>
    </row>
    <row r="3670" spans="1:20" ht="68"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8318</v>
      </c>
      <c r="R3670" t="s">
        <v>8319</v>
      </c>
      <c r="S3670" s="8">
        <f t="shared" si="230"/>
        <v>42185.556157407409</v>
      </c>
      <c r="T3670" s="8">
        <f t="shared" si="231"/>
        <v>42208.772916666669</v>
      </c>
    </row>
    <row r="3671" spans="1:20" ht="51"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8318</v>
      </c>
      <c r="R3671" t="s">
        <v>8319</v>
      </c>
      <c r="S3671" s="8">
        <f t="shared" si="230"/>
        <v>42136.675196759257</v>
      </c>
      <c r="T3671" s="8">
        <f t="shared" si="231"/>
        <v>42166.675196759257</v>
      </c>
    </row>
    <row r="3672" spans="1:20" ht="51"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8318</v>
      </c>
      <c r="R3672" t="s">
        <v>8319</v>
      </c>
      <c r="S3672" s="8">
        <f t="shared" si="230"/>
        <v>42142.514016203699</v>
      </c>
      <c r="T3672" s="8">
        <f t="shared" si="231"/>
        <v>42155.958333333328</v>
      </c>
    </row>
    <row r="3673" spans="1:20" ht="51"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7">
        <f t="shared" si="229"/>
        <v>88.25</v>
      </c>
      <c r="Q3673" t="s">
        <v>8318</v>
      </c>
      <c r="R3673" t="s">
        <v>8319</v>
      </c>
      <c r="S3673" s="8">
        <f t="shared" si="230"/>
        <v>41820.62809027778</v>
      </c>
      <c r="T3673" s="8">
        <f t="shared" si="231"/>
        <v>41841.165972222225</v>
      </c>
    </row>
    <row r="3674" spans="1:20" ht="68"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7">
        <f t="shared" si="229"/>
        <v>53.438596491228068</v>
      </c>
      <c r="Q3674" t="s">
        <v>8318</v>
      </c>
      <c r="R3674" t="s">
        <v>8319</v>
      </c>
      <c r="S3674" s="8">
        <f t="shared" si="230"/>
        <v>41878.946574074071</v>
      </c>
      <c r="T3674" s="8">
        <f t="shared" si="231"/>
        <v>41908.946574074071</v>
      </c>
    </row>
    <row r="3675" spans="1:20" ht="51"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8318</v>
      </c>
      <c r="R3675" t="s">
        <v>8319</v>
      </c>
      <c r="S3675" s="8">
        <f t="shared" si="230"/>
        <v>41914.295104166667</v>
      </c>
      <c r="T3675" s="8">
        <f t="shared" si="231"/>
        <v>41948.536111111112</v>
      </c>
    </row>
    <row r="3676" spans="1:20" ht="68"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7">
        <f t="shared" si="229"/>
        <v>145.16129032258064</v>
      </c>
      <c r="Q3676" t="s">
        <v>8318</v>
      </c>
      <c r="R3676" t="s">
        <v>8319</v>
      </c>
      <c r="S3676" s="8">
        <f t="shared" si="230"/>
        <v>42556.873020833329</v>
      </c>
      <c r="T3676" s="8">
        <f t="shared" si="231"/>
        <v>42616.873020833329</v>
      </c>
    </row>
    <row r="3677" spans="1:20" ht="51"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7">
        <f t="shared" si="229"/>
        <v>23.333333333333332</v>
      </c>
      <c r="Q3677" t="s">
        <v>8318</v>
      </c>
      <c r="R3677" t="s">
        <v>8319</v>
      </c>
      <c r="S3677" s="8">
        <f t="shared" si="230"/>
        <v>42493.597013888888</v>
      </c>
      <c r="T3677" s="8">
        <f t="shared" si="231"/>
        <v>42505.958333333328</v>
      </c>
    </row>
    <row r="3678" spans="1:20" ht="51"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7">
        <f t="shared" si="229"/>
        <v>64.375</v>
      </c>
      <c r="Q3678" t="s">
        <v>8318</v>
      </c>
      <c r="R3678" t="s">
        <v>8319</v>
      </c>
      <c r="S3678" s="8">
        <f t="shared" si="230"/>
        <v>41876.815787037034</v>
      </c>
      <c r="T3678" s="8">
        <f t="shared" si="231"/>
        <v>41894.815787037034</v>
      </c>
    </row>
    <row r="3679" spans="1:20" ht="51"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7">
        <f t="shared" si="229"/>
        <v>62.052763819095475</v>
      </c>
      <c r="Q3679" t="s">
        <v>8318</v>
      </c>
      <c r="R3679" t="s">
        <v>8319</v>
      </c>
      <c r="S3679" s="8">
        <f t="shared" si="230"/>
        <v>41802.574282407404</v>
      </c>
      <c r="T3679" s="8">
        <f t="shared" si="231"/>
        <v>41823.165972222225</v>
      </c>
    </row>
    <row r="3680" spans="1:20" ht="51"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8318</v>
      </c>
      <c r="R3680" t="s">
        <v>8319</v>
      </c>
      <c r="S3680" s="8">
        <f t="shared" si="230"/>
        <v>42120.531226851846</v>
      </c>
      <c r="T3680" s="8">
        <f t="shared" si="231"/>
        <v>42155.531226851846</v>
      </c>
    </row>
    <row r="3681" spans="1:20" ht="51"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8318</v>
      </c>
      <c r="R3681" t="s">
        <v>8319</v>
      </c>
      <c r="S3681" s="8">
        <f t="shared" si="230"/>
        <v>41786.761354166665</v>
      </c>
      <c r="T3681" s="8">
        <f t="shared" si="231"/>
        <v>41821.207638888889</v>
      </c>
    </row>
    <row r="3682" spans="1:20" ht="51"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7">
        <f t="shared" si="229"/>
        <v>99.5</v>
      </c>
      <c r="Q3682" t="s">
        <v>8318</v>
      </c>
      <c r="R3682" t="s">
        <v>8319</v>
      </c>
      <c r="S3682" s="8">
        <f t="shared" si="230"/>
        <v>42627.454097222217</v>
      </c>
      <c r="T3682" s="8">
        <f t="shared" si="231"/>
        <v>42648.454097222217</v>
      </c>
    </row>
    <row r="3683" spans="1:20" ht="68"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8318</v>
      </c>
      <c r="R3683" t="s">
        <v>8319</v>
      </c>
      <c r="S3683" s="8">
        <f t="shared" si="230"/>
        <v>42374.651504629626</v>
      </c>
      <c r="T3683" s="8">
        <f t="shared" si="231"/>
        <v>42384.651504629626</v>
      </c>
    </row>
    <row r="3684" spans="1:20" ht="51"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8318</v>
      </c>
      <c r="R3684" t="s">
        <v>8319</v>
      </c>
      <c r="S3684" s="8">
        <f t="shared" si="230"/>
        <v>41772.685393518521</v>
      </c>
      <c r="T3684" s="8">
        <f t="shared" si="231"/>
        <v>41806.290972222225</v>
      </c>
    </row>
    <row r="3685" spans="1:20" ht="51"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7">
        <f t="shared" si="229"/>
        <v>58.787878787878789</v>
      </c>
      <c r="Q3685" t="s">
        <v>8318</v>
      </c>
      <c r="R3685" t="s">
        <v>8319</v>
      </c>
      <c r="S3685" s="8">
        <f t="shared" si="230"/>
        <v>42633.116851851853</v>
      </c>
      <c r="T3685" s="8">
        <f t="shared" si="231"/>
        <v>42663.116851851853</v>
      </c>
    </row>
    <row r="3686" spans="1:20" ht="51"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7">
        <f t="shared" si="229"/>
        <v>45.347826086956523</v>
      </c>
      <c r="Q3686" t="s">
        <v>8318</v>
      </c>
      <c r="R3686" t="s">
        <v>8319</v>
      </c>
      <c r="S3686" s="8">
        <f t="shared" si="230"/>
        <v>42219.180393518516</v>
      </c>
      <c r="T3686" s="8">
        <f t="shared" si="231"/>
        <v>42249.180393518516</v>
      </c>
    </row>
    <row r="3687" spans="1:20" ht="51"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8318</v>
      </c>
      <c r="R3687" t="s">
        <v>8319</v>
      </c>
      <c r="S3687" s="8">
        <f t="shared" si="230"/>
        <v>41753.593275462961</v>
      </c>
      <c r="T3687" s="8">
        <f t="shared" si="231"/>
        <v>41778.875</v>
      </c>
    </row>
    <row r="3688" spans="1:20" ht="51"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8318</v>
      </c>
      <c r="R3688" t="s">
        <v>8319</v>
      </c>
      <c r="S3688" s="8">
        <f t="shared" si="230"/>
        <v>42230.662731481483</v>
      </c>
      <c r="T3688" s="8">
        <f t="shared" si="231"/>
        <v>42245.165972222225</v>
      </c>
    </row>
    <row r="3689" spans="1:20" ht="68"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7">
        <f t="shared" si="229"/>
        <v>200.49</v>
      </c>
      <c r="Q3689" t="s">
        <v>8318</v>
      </c>
      <c r="R3689" t="s">
        <v>8319</v>
      </c>
      <c r="S3689" s="8">
        <f t="shared" si="230"/>
        <v>41787.218229166669</v>
      </c>
      <c r="T3689" s="8">
        <f t="shared" si="231"/>
        <v>41817.218229166669</v>
      </c>
    </row>
    <row r="3690" spans="1:20" ht="51"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8318</v>
      </c>
      <c r="R3690" t="s">
        <v>8319</v>
      </c>
      <c r="S3690" s="8">
        <f t="shared" si="230"/>
        <v>41829.787083333329</v>
      </c>
      <c r="T3690" s="8">
        <f t="shared" si="231"/>
        <v>41859.787083333329</v>
      </c>
    </row>
    <row r="3691" spans="1:20" ht="51"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8318</v>
      </c>
      <c r="R3691" t="s">
        <v>8319</v>
      </c>
      <c r="S3691" s="8">
        <f t="shared" si="230"/>
        <v>42147.826840277776</v>
      </c>
      <c r="T3691" s="8">
        <f t="shared" si="231"/>
        <v>42176.934027777781</v>
      </c>
    </row>
    <row r="3692" spans="1:20" ht="51"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7">
        <f t="shared" si="229"/>
        <v>58.064516129032256</v>
      </c>
      <c r="Q3692" t="s">
        <v>8318</v>
      </c>
      <c r="R3692" t="s">
        <v>8319</v>
      </c>
      <c r="S3692" s="8">
        <f t="shared" si="230"/>
        <v>41940.598182870373</v>
      </c>
      <c r="T3692" s="8">
        <f t="shared" si="231"/>
        <v>41970.639849537038</v>
      </c>
    </row>
    <row r="3693" spans="1:20" ht="34"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8318</v>
      </c>
      <c r="R3693" t="s">
        <v>8319</v>
      </c>
      <c r="S3693" s="8">
        <f t="shared" si="230"/>
        <v>42020.700567129628</v>
      </c>
      <c r="T3693" s="8">
        <f t="shared" si="231"/>
        <v>42065.207638888889</v>
      </c>
    </row>
    <row r="3694" spans="1:20" ht="34"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8318</v>
      </c>
      <c r="R3694" t="s">
        <v>8319</v>
      </c>
      <c r="S3694" s="8">
        <f t="shared" si="230"/>
        <v>41891.96503472222</v>
      </c>
      <c r="T3694" s="8">
        <f t="shared" si="231"/>
        <v>41901</v>
      </c>
    </row>
    <row r="3695" spans="1:20" ht="51"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8318</v>
      </c>
      <c r="R3695" t="s">
        <v>8319</v>
      </c>
      <c r="S3695" s="8">
        <f t="shared" si="230"/>
        <v>42309.191307870366</v>
      </c>
      <c r="T3695" s="8">
        <f t="shared" si="231"/>
        <v>42338.9375</v>
      </c>
    </row>
    <row r="3696" spans="1:20" ht="68"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8318</v>
      </c>
      <c r="R3696" t="s">
        <v>8319</v>
      </c>
      <c r="S3696" s="8">
        <f t="shared" si="230"/>
        <v>42490.133877314816</v>
      </c>
      <c r="T3696" s="8">
        <f t="shared" si="231"/>
        <v>42527.083333333328</v>
      </c>
    </row>
    <row r="3697" spans="1:20" ht="68"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8318</v>
      </c>
      <c r="R3697" t="s">
        <v>8319</v>
      </c>
      <c r="S3697" s="8">
        <f t="shared" si="230"/>
        <v>41995.870486111111</v>
      </c>
      <c r="T3697" s="8">
        <f t="shared" si="231"/>
        <v>42015.870486111111</v>
      </c>
    </row>
    <row r="3698" spans="1:20" ht="51"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8318</v>
      </c>
      <c r="R3698" t="s">
        <v>8319</v>
      </c>
      <c r="S3698" s="8">
        <f t="shared" si="230"/>
        <v>41988.617083333331</v>
      </c>
      <c r="T3698" s="8">
        <f t="shared" si="231"/>
        <v>42048.617083333331</v>
      </c>
    </row>
    <row r="3699" spans="1:20" ht="51"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8318</v>
      </c>
      <c r="R3699" t="s">
        <v>8319</v>
      </c>
      <c r="S3699" s="8">
        <f t="shared" si="230"/>
        <v>42479.465833333335</v>
      </c>
      <c r="T3699" s="8">
        <f t="shared" si="231"/>
        <v>42500.465833333335</v>
      </c>
    </row>
    <row r="3700" spans="1:20" ht="51"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8318</v>
      </c>
      <c r="R3700" t="s">
        <v>8319</v>
      </c>
      <c r="S3700" s="8">
        <f t="shared" si="230"/>
        <v>42401.806562500002</v>
      </c>
      <c r="T3700" s="8">
        <f t="shared" si="231"/>
        <v>42431.806562500002</v>
      </c>
    </row>
    <row r="3701" spans="1:20" ht="68"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8318</v>
      </c>
      <c r="R3701" t="s">
        <v>8319</v>
      </c>
      <c r="S3701" s="8">
        <f t="shared" si="230"/>
        <v>41897.602037037039</v>
      </c>
      <c r="T3701" s="8">
        <f t="shared" si="231"/>
        <v>41927.602037037039</v>
      </c>
    </row>
    <row r="3702" spans="1:20" ht="34"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8318</v>
      </c>
      <c r="R3702" t="s">
        <v>8319</v>
      </c>
      <c r="S3702" s="8">
        <f t="shared" si="230"/>
        <v>41882.585648148146</v>
      </c>
      <c r="T3702" s="8">
        <f t="shared" si="231"/>
        <v>41912.666666666664</v>
      </c>
    </row>
    <row r="3703" spans="1:20" ht="51"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8318</v>
      </c>
      <c r="R3703" t="s">
        <v>8319</v>
      </c>
      <c r="S3703" s="8">
        <f t="shared" si="230"/>
        <v>42129.541585648149</v>
      </c>
      <c r="T3703" s="8">
        <f t="shared" si="231"/>
        <v>42159.541585648149</v>
      </c>
    </row>
    <row r="3704" spans="1:20" ht="68"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8318</v>
      </c>
      <c r="R3704" t="s">
        <v>8319</v>
      </c>
      <c r="S3704" s="8">
        <f t="shared" si="230"/>
        <v>42524.53800925926</v>
      </c>
      <c r="T3704" s="8">
        <f t="shared" si="231"/>
        <v>42561.957638888889</v>
      </c>
    </row>
    <row r="3705" spans="1:20" ht="68"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8318</v>
      </c>
      <c r="R3705" t="s">
        <v>8319</v>
      </c>
      <c r="S3705" s="8">
        <f t="shared" si="230"/>
        <v>42556.504490740743</v>
      </c>
      <c r="T3705" s="8">
        <f t="shared" si="231"/>
        <v>42595.290972222225</v>
      </c>
    </row>
    <row r="3706" spans="1:20" ht="51"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7">
        <f t="shared" si="229"/>
        <v>15.148518518518518</v>
      </c>
      <c r="Q3706" t="s">
        <v>8318</v>
      </c>
      <c r="R3706" t="s">
        <v>8319</v>
      </c>
      <c r="S3706" s="8">
        <f t="shared" si="230"/>
        <v>42461.689745370371</v>
      </c>
      <c r="T3706" s="8">
        <f t="shared" si="231"/>
        <v>42521.689745370371</v>
      </c>
    </row>
    <row r="3707" spans="1:20" ht="51"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7">
        <f t="shared" si="229"/>
        <v>83.571428571428569</v>
      </c>
      <c r="Q3707" t="s">
        <v>8318</v>
      </c>
      <c r="R3707" t="s">
        <v>8319</v>
      </c>
      <c r="S3707" s="8">
        <f t="shared" si="230"/>
        <v>41792.542986111112</v>
      </c>
      <c r="T3707" s="8">
        <f t="shared" si="231"/>
        <v>41813.75</v>
      </c>
    </row>
    <row r="3708" spans="1:20" ht="51"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8318</v>
      </c>
      <c r="R3708" t="s">
        <v>8319</v>
      </c>
      <c r="S3708" s="8">
        <f t="shared" si="230"/>
        <v>41879.913761574076</v>
      </c>
      <c r="T3708" s="8">
        <f t="shared" si="231"/>
        <v>41894.913761574076</v>
      </c>
    </row>
    <row r="3709" spans="1:20" ht="51"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8318</v>
      </c>
      <c r="R3709" t="s">
        <v>8319</v>
      </c>
      <c r="S3709" s="8">
        <f t="shared" si="230"/>
        <v>42552.048356481479</v>
      </c>
      <c r="T3709" s="8">
        <f t="shared" si="231"/>
        <v>42573.226388888885</v>
      </c>
    </row>
    <row r="3710" spans="1:20" ht="68"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7">
        <f t="shared" si="229"/>
        <v>53.846153846153847</v>
      </c>
      <c r="Q3710" t="s">
        <v>8318</v>
      </c>
      <c r="R3710" t="s">
        <v>8319</v>
      </c>
      <c r="S3710" s="8">
        <f t="shared" si="230"/>
        <v>41810.142199074071</v>
      </c>
      <c r="T3710" s="8">
        <f t="shared" si="231"/>
        <v>41824.142199074071</v>
      </c>
    </row>
    <row r="3711" spans="1:20" ht="51"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8318</v>
      </c>
      <c r="R3711" t="s">
        <v>8319</v>
      </c>
      <c r="S3711" s="8">
        <f t="shared" si="230"/>
        <v>41785.707708333335</v>
      </c>
      <c r="T3711" s="8">
        <f t="shared" si="231"/>
        <v>41815.707708333335</v>
      </c>
    </row>
    <row r="3712" spans="1:20" ht="34"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8318</v>
      </c>
      <c r="R3712" t="s">
        <v>8319</v>
      </c>
      <c r="S3712" s="8">
        <f t="shared" si="230"/>
        <v>42072.576249999998</v>
      </c>
      <c r="T3712" s="8">
        <f t="shared" si="231"/>
        <v>42097.576249999998</v>
      </c>
    </row>
    <row r="3713" spans="1:20" ht="34"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8318</v>
      </c>
      <c r="R3713" t="s">
        <v>8319</v>
      </c>
      <c r="S3713" s="8">
        <f t="shared" si="230"/>
        <v>41779.724224537036</v>
      </c>
      <c r="T3713" s="8">
        <f t="shared" si="231"/>
        <v>41805.666666666664</v>
      </c>
    </row>
    <row r="3714" spans="1:20" ht="68"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7">
        <f t="shared" si="229"/>
        <v>110.86538461538461</v>
      </c>
      <c r="Q3714" t="s">
        <v>8318</v>
      </c>
      <c r="R3714" t="s">
        <v>8319</v>
      </c>
      <c r="S3714" s="8">
        <f t="shared" si="230"/>
        <v>42134.172071759262</v>
      </c>
      <c r="T3714" s="8">
        <f t="shared" si="231"/>
        <v>42155.290972222225</v>
      </c>
    </row>
    <row r="3715" spans="1:20" ht="51"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7">
        <f t="shared" ref="P3715:P3778" si="233">E3715/L3715</f>
        <v>106.84210526315789</v>
      </c>
      <c r="Q3715" t="s">
        <v>8318</v>
      </c>
      <c r="R3715" t="s">
        <v>8319</v>
      </c>
      <c r="S3715" s="8">
        <f t="shared" ref="S3715:S3778" si="234">(((J3715/60)/60)/24)+DATE(1970,1,1)</f>
        <v>42505.738032407404</v>
      </c>
      <c r="T3715" s="8">
        <f t="shared" ref="T3715:T3778" si="235">(((I3715/60)/60)/24)+DATE(1970,1,1)</f>
        <v>42525.738032407404</v>
      </c>
    </row>
    <row r="3716" spans="1:20" ht="68"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8318</v>
      </c>
      <c r="R3716" t="s">
        <v>8319</v>
      </c>
      <c r="S3716" s="8">
        <f t="shared" si="234"/>
        <v>42118.556331018524</v>
      </c>
      <c r="T3716" s="8">
        <f t="shared" si="235"/>
        <v>42150.165972222225</v>
      </c>
    </row>
    <row r="3717" spans="1:20" ht="51"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8318</v>
      </c>
      <c r="R3717" t="s">
        <v>8319</v>
      </c>
      <c r="S3717" s="8">
        <f t="shared" si="234"/>
        <v>42036.995590277773</v>
      </c>
      <c r="T3717" s="8">
        <f t="shared" si="235"/>
        <v>42094.536111111112</v>
      </c>
    </row>
    <row r="3718" spans="1:20" ht="51"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7">
        <f t="shared" si="233"/>
        <v>51.916666666666664</v>
      </c>
      <c r="Q3718" t="s">
        <v>8318</v>
      </c>
      <c r="R3718" t="s">
        <v>8319</v>
      </c>
      <c r="S3718" s="8">
        <f t="shared" si="234"/>
        <v>42360.887835648144</v>
      </c>
      <c r="T3718" s="8">
        <f t="shared" si="235"/>
        <v>42390.887835648144</v>
      </c>
    </row>
    <row r="3719" spans="1:20" ht="51"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7">
        <f t="shared" si="233"/>
        <v>310</v>
      </c>
      <c r="Q3719" t="s">
        <v>8318</v>
      </c>
      <c r="R3719" t="s">
        <v>8319</v>
      </c>
      <c r="S3719" s="8">
        <f t="shared" si="234"/>
        <v>42102.866307870368</v>
      </c>
      <c r="T3719" s="8">
        <f t="shared" si="235"/>
        <v>42133.866307870368</v>
      </c>
    </row>
    <row r="3720" spans="1:20" ht="51"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7">
        <f t="shared" si="233"/>
        <v>26.021739130434781</v>
      </c>
      <c r="Q3720" t="s">
        <v>8318</v>
      </c>
      <c r="R3720" t="s">
        <v>8319</v>
      </c>
      <c r="S3720" s="8">
        <f t="shared" si="234"/>
        <v>42032.716145833328</v>
      </c>
      <c r="T3720" s="8">
        <f t="shared" si="235"/>
        <v>42062.716145833328</v>
      </c>
    </row>
    <row r="3721" spans="1:20" ht="34"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7">
        <f t="shared" si="233"/>
        <v>105</v>
      </c>
      <c r="Q3721" t="s">
        <v>8318</v>
      </c>
      <c r="R3721" t="s">
        <v>8319</v>
      </c>
      <c r="S3721" s="8">
        <f t="shared" si="234"/>
        <v>42147.729930555557</v>
      </c>
      <c r="T3721" s="8">
        <f t="shared" si="235"/>
        <v>42177.729930555557</v>
      </c>
    </row>
    <row r="3722" spans="1:20" ht="34"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8318</v>
      </c>
      <c r="R3722" t="s">
        <v>8319</v>
      </c>
      <c r="S3722" s="8">
        <f t="shared" si="234"/>
        <v>42165.993125000001</v>
      </c>
      <c r="T3722" s="8">
        <f t="shared" si="235"/>
        <v>42187.993125000001</v>
      </c>
    </row>
    <row r="3723" spans="1:20" ht="68"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8318</v>
      </c>
      <c r="R3723" t="s">
        <v>8319</v>
      </c>
      <c r="S3723" s="8">
        <f t="shared" si="234"/>
        <v>41927.936157407406</v>
      </c>
      <c r="T3723" s="8">
        <f t="shared" si="235"/>
        <v>41948.977824074071</v>
      </c>
    </row>
    <row r="3724" spans="1:20" ht="68"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7">
        <f t="shared" si="233"/>
        <v>47.657142857142858</v>
      </c>
      <c r="Q3724" t="s">
        <v>8318</v>
      </c>
      <c r="R3724" t="s">
        <v>8319</v>
      </c>
      <c r="S3724" s="8">
        <f t="shared" si="234"/>
        <v>42381.671840277777</v>
      </c>
      <c r="T3724" s="8">
        <f t="shared" si="235"/>
        <v>42411.957638888889</v>
      </c>
    </row>
    <row r="3725" spans="1:20" ht="34"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8318</v>
      </c>
      <c r="R3725" t="s">
        <v>8319</v>
      </c>
      <c r="S3725" s="8">
        <f t="shared" si="234"/>
        <v>41943.753032407411</v>
      </c>
      <c r="T3725" s="8">
        <f t="shared" si="235"/>
        <v>41973.794699074075</v>
      </c>
    </row>
    <row r="3726" spans="1:20" ht="51"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8318</v>
      </c>
      <c r="R3726" t="s">
        <v>8319</v>
      </c>
      <c r="S3726" s="8">
        <f t="shared" si="234"/>
        <v>42465.491435185191</v>
      </c>
      <c r="T3726" s="8">
        <f t="shared" si="235"/>
        <v>42494.958333333328</v>
      </c>
    </row>
    <row r="3727" spans="1:20" ht="51"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8318</v>
      </c>
      <c r="R3727" t="s">
        <v>8319</v>
      </c>
      <c r="S3727" s="8">
        <f t="shared" si="234"/>
        <v>42401.945219907408</v>
      </c>
      <c r="T3727" s="8">
        <f t="shared" si="235"/>
        <v>42418.895833333328</v>
      </c>
    </row>
    <row r="3728" spans="1:20" ht="51"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7">
        <f t="shared" si="233"/>
        <v>62.586956521739133</v>
      </c>
      <c r="Q3728" t="s">
        <v>8318</v>
      </c>
      <c r="R3728" t="s">
        <v>8319</v>
      </c>
      <c r="S3728" s="8">
        <f t="shared" si="234"/>
        <v>42462.140868055561</v>
      </c>
      <c r="T3728" s="8">
        <f t="shared" si="235"/>
        <v>42489.875</v>
      </c>
    </row>
    <row r="3729" spans="1:20" ht="51"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7">
        <f t="shared" si="233"/>
        <v>61.060606060606062</v>
      </c>
      <c r="Q3729" t="s">
        <v>8318</v>
      </c>
      <c r="R3729" t="s">
        <v>8319</v>
      </c>
      <c r="S3729" s="8">
        <f t="shared" si="234"/>
        <v>42632.348310185189</v>
      </c>
      <c r="T3729" s="8">
        <f t="shared" si="235"/>
        <v>42663.204861111109</v>
      </c>
    </row>
    <row r="3730" spans="1:20" ht="51"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7">
        <f t="shared" si="233"/>
        <v>60.064516129032256</v>
      </c>
      <c r="Q3730" t="s">
        <v>8318</v>
      </c>
      <c r="R3730" t="s">
        <v>8319</v>
      </c>
      <c r="S3730" s="8">
        <f t="shared" si="234"/>
        <v>42205.171018518522</v>
      </c>
      <c r="T3730" s="8">
        <f t="shared" si="235"/>
        <v>42235.171018518522</v>
      </c>
    </row>
    <row r="3731" spans="1:20" ht="68"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7">
        <f t="shared" si="233"/>
        <v>72.400000000000006</v>
      </c>
      <c r="Q3731" t="s">
        <v>8318</v>
      </c>
      <c r="R3731" t="s">
        <v>8319</v>
      </c>
      <c r="S3731" s="8">
        <f t="shared" si="234"/>
        <v>42041.205000000002</v>
      </c>
      <c r="T3731" s="8">
        <f t="shared" si="235"/>
        <v>42086.16333333333</v>
      </c>
    </row>
    <row r="3732" spans="1:20" ht="51"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7">
        <f t="shared" si="233"/>
        <v>100</v>
      </c>
      <c r="Q3732" t="s">
        <v>8318</v>
      </c>
      <c r="R3732" t="s">
        <v>8319</v>
      </c>
      <c r="S3732" s="8">
        <f t="shared" si="234"/>
        <v>42203.677766203706</v>
      </c>
      <c r="T3732" s="8">
        <f t="shared" si="235"/>
        <v>42233.677766203706</v>
      </c>
    </row>
    <row r="3733" spans="1:20" ht="51"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7">
        <f t="shared" si="233"/>
        <v>51.666666666666664</v>
      </c>
      <c r="Q3733" t="s">
        <v>8318</v>
      </c>
      <c r="R3733" t="s">
        <v>8319</v>
      </c>
      <c r="S3733" s="8">
        <f t="shared" si="234"/>
        <v>41983.752847222218</v>
      </c>
      <c r="T3733" s="8">
        <f t="shared" si="235"/>
        <v>42014.140972222223</v>
      </c>
    </row>
    <row r="3734" spans="1:20" ht="51"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7">
        <f t="shared" si="233"/>
        <v>32.75</v>
      </c>
      <c r="Q3734" t="s">
        <v>8318</v>
      </c>
      <c r="R3734" t="s">
        <v>8319</v>
      </c>
      <c r="S3734" s="8">
        <f t="shared" si="234"/>
        <v>41968.677465277782</v>
      </c>
      <c r="T3734" s="8">
        <f t="shared" si="235"/>
        <v>42028.5</v>
      </c>
    </row>
    <row r="3735" spans="1:20" ht="51"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t="e">
        <f t="shared" si="233"/>
        <v>#DIV/0!</v>
      </c>
      <c r="Q3735" t="s">
        <v>8318</v>
      </c>
      <c r="R3735" t="s">
        <v>8319</v>
      </c>
      <c r="S3735" s="8">
        <f t="shared" si="234"/>
        <v>42103.024398148147</v>
      </c>
      <c r="T3735" s="8">
        <f t="shared" si="235"/>
        <v>42112.9375</v>
      </c>
    </row>
    <row r="3736" spans="1:20" ht="68"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7">
        <f t="shared" si="233"/>
        <v>61</v>
      </c>
      <c r="Q3736" t="s">
        <v>8318</v>
      </c>
      <c r="R3736" t="s">
        <v>8319</v>
      </c>
      <c r="S3736" s="8">
        <f t="shared" si="234"/>
        <v>42089.901574074072</v>
      </c>
      <c r="T3736" s="8">
        <f t="shared" si="235"/>
        <v>42149.901574074072</v>
      </c>
    </row>
    <row r="3737" spans="1:20" ht="34"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7">
        <f t="shared" si="233"/>
        <v>10</v>
      </c>
      <c r="Q3737" t="s">
        <v>8318</v>
      </c>
      <c r="R3737" t="s">
        <v>8319</v>
      </c>
      <c r="S3737" s="8">
        <f t="shared" si="234"/>
        <v>42122.693159722221</v>
      </c>
      <c r="T3737" s="8">
        <f t="shared" si="235"/>
        <v>42152.693159722221</v>
      </c>
    </row>
    <row r="3738" spans="1:20" ht="51"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7">
        <f t="shared" si="233"/>
        <v>10</v>
      </c>
      <c r="Q3738" t="s">
        <v>8318</v>
      </c>
      <c r="R3738" t="s">
        <v>8319</v>
      </c>
      <c r="S3738" s="8">
        <f t="shared" si="234"/>
        <v>42048.711724537032</v>
      </c>
      <c r="T3738" s="8">
        <f t="shared" si="235"/>
        <v>42086.75</v>
      </c>
    </row>
    <row r="3739" spans="1:20" ht="51"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7">
        <f t="shared" si="233"/>
        <v>37.5</v>
      </c>
      <c r="Q3739" t="s">
        <v>8318</v>
      </c>
      <c r="R3739" t="s">
        <v>8319</v>
      </c>
      <c r="S3739" s="8">
        <f t="shared" si="234"/>
        <v>42297.691006944442</v>
      </c>
      <c r="T3739" s="8">
        <f t="shared" si="235"/>
        <v>42320.290972222225</v>
      </c>
    </row>
    <row r="3740" spans="1:20" ht="51"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7">
        <f t="shared" si="233"/>
        <v>45</v>
      </c>
      <c r="Q3740" t="s">
        <v>8318</v>
      </c>
      <c r="R3740" t="s">
        <v>8319</v>
      </c>
      <c r="S3740" s="8">
        <f t="shared" si="234"/>
        <v>41813.938715277778</v>
      </c>
      <c r="T3740" s="8">
        <f t="shared" si="235"/>
        <v>41835.916666666664</v>
      </c>
    </row>
    <row r="3741" spans="1:20" ht="51"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7">
        <f t="shared" si="233"/>
        <v>100.625</v>
      </c>
      <c r="Q3741" t="s">
        <v>8318</v>
      </c>
      <c r="R3741" t="s">
        <v>8319</v>
      </c>
      <c r="S3741" s="8">
        <f t="shared" si="234"/>
        <v>42548.449861111112</v>
      </c>
      <c r="T3741" s="8">
        <f t="shared" si="235"/>
        <v>42568.449861111112</v>
      </c>
    </row>
    <row r="3742" spans="1:20" ht="68"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7">
        <f t="shared" si="233"/>
        <v>25.571428571428573</v>
      </c>
      <c r="Q3742" t="s">
        <v>8318</v>
      </c>
      <c r="R3742" t="s">
        <v>8319</v>
      </c>
      <c r="S3742" s="8">
        <f t="shared" si="234"/>
        <v>41833.089756944442</v>
      </c>
      <c r="T3742" s="8">
        <f t="shared" si="235"/>
        <v>41863.079143518517</v>
      </c>
    </row>
    <row r="3743" spans="1:20" ht="51"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t="e">
        <f t="shared" si="233"/>
        <v>#DIV/0!</v>
      </c>
      <c r="Q3743" t="s">
        <v>8318</v>
      </c>
      <c r="R3743" t="s">
        <v>8319</v>
      </c>
      <c r="S3743" s="8">
        <f t="shared" si="234"/>
        <v>42325.920717592591</v>
      </c>
      <c r="T3743" s="8">
        <f t="shared" si="235"/>
        <v>42355.920717592591</v>
      </c>
    </row>
    <row r="3744" spans="1:20" ht="51"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7">
        <f t="shared" si="233"/>
        <v>25</v>
      </c>
      <c r="Q3744" t="s">
        <v>8318</v>
      </c>
      <c r="R3744" t="s">
        <v>8319</v>
      </c>
      <c r="S3744" s="8">
        <f t="shared" si="234"/>
        <v>41858.214629629627</v>
      </c>
      <c r="T3744" s="8">
        <f t="shared" si="235"/>
        <v>41888.214629629627</v>
      </c>
    </row>
    <row r="3745" spans="1:20" ht="34"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t="e">
        <f t="shared" si="233"/>
        <v>#DIV/0!</v>
      </c>
      <c r="Q3745" t="s">
        <v>8318</v>
      </c>
      <c r="R3745" t="s">
        <v>8319</v>
      </c>
      <c r="S3745" s="8">
        <f t="shared" si="234"/>
        <v>41793.710231481484</v>
      </c>
      <c r="T3745" s="8">
        <f t="shared" si="235"/>
        <v>41823.710231481484</v>
      </c>
    </row>
    <row r="3746" spans="1:20" ht="68"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t="e">
        <f t="shared" si="233"/>
        <v>#DIV/0!</v>
      </c>
      <c r="Q3746" t="s">
        <v>8318</v>
      </c>
      <c r="R3746" t="s">
        <v>8319</v>
      </c>
      <c r="S3746" s="8">
        <f t="shared" si="234"/>
        <v>41793.814259259263</v>
      </c>
      <c r="T3746" s="8">
        <f t="shared" si="235"/>
        <v>41825.165972222225</v>
      </c>
    </row>
    <row r="3747" spans="1:20" ht="51"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7">
        <f t="shared" si="233"/>
        <v>10</v>
      </c>
      <c r="Q3747" t="s">
        <v>8318</v>
      </c>
      <c r="R3747" t="s">
        <v>8319</v>
      </c>
      <c r="S3747" s="8">
        <f t="shared" si="234"/>
        <v>41831.697939814818</v>
      </c>
      <c r="T3747" s="8">
        <f t="shared" si="235"/>
        <v>41861.697939814818</v>
      </c>
    </row>
    <row r="3748" spans="1:20" ht="34"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7">
        <f t="shared" si="233"/>
        <v>202</v>
      </c>
      <c r="Q3748" t="s">
        <v>8318</v>
      </c>
      <c r="R3748" t="s">
        <v>8319</v>
      </c>
      <c r="S3748" s="8">
        <f t="shared" si="234"/>
        <v>42621.389340277776</v>
      </c>
      <c r="T3748" s="8">
        <f t="shared" si="235"/>
        <v>42651.389340277776</v>
      </c>
    </row>
    <row r="3749" spans="1:20" ht="34"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7">
        <f t="shared" si="233"/>
        <v>25</v>
      </c>
      <c r="Q3749" t="s">
        <v>8318</v>
      </c>
      <c r="R3749" t="s">
        <v>8319</v>
      </c>
      <c r="S3749" s="8">
        <f t="shared" si="234"/>
        <v>42164.299722222218</v>
      </c>
      <c r="T3749" s="8">
        <f t="shared" si="235"/>
        <v>42190.957638888889</v>
      </c>
    </row>
    <row r="3750" spans="1:20" ht="51"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7">
        <f t="shared" si="233"/>
        <v>99.538461538461533</v>
      </c>
      <c r="Q3750" t="s">
        <v>8318</v>
      </c>
      <c r="R3750" t="s">
        <v>8360</v>
      </c>
      <c r="S3750" s="8">
        <f t="shared" si="234"/>
        <v>42395.706435185188</v>
      </c>
      <c r="T3750" s="8">
        <f t="shared" si="235"/>
        <v>42416.249305555553</v>
      </c>
    </row>
    <row r="3751" spans="1:20" ht="51"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8318</v>
      </c>
      <c r="R3751" t="s">
        <v>8360</v>
      </c>
      <c r="S3751" s="8">
        <f t="shared" si="234"/>
        <v>42458.127175925925</v>
      </c>
      <c r="T3751" s="8">
        <f t="shared" si="235"/>
        <v>42489.165972222225</v>
      </c>
    </row>
    <row r="3752" spans="1:20" ht="102"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8318</v>
      </c>
      <c r="R3752" t="s">
        <v>8360</v>
      </c>
      <c r="S3752" s="8">
        <f t="shared" si="234"/>
        <v>42016.981574074074</v>
      </c>
      <c r="T3752" s="8">
        <f t="shared" si="235"/>
        <v>42045.332638888889</v>
      </c>
    </row>
    <row r="3753" spans="1:20" ht="51"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7">
        <f t="shared" si="233"/>
        <v>120.54545454545455</v>
      </c>
      <c r="Q3753" t="s">
        <v>8318</v>
      </c>
      <c r="R3753" t="s">
        <v>8360</v>
      </c>
      <c r="S3753" s="8">
        <f t="shared" si="234"/>
        <v>42403.035567129627</v>
      </c>
      <c r="T3753" s="8">
        <f t="shared" si="235"/>
        <v>42462.993900462956</v>
      </c>
    </row>
    <row r="3754" spans="1:20" ht="68"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8318</v>
      </c>
      <c r="R3754" t="s">
        <v>8360</v>
      </c>
      <c r="S3754" s="8">
        <f t="shared" si="234"/>
        <v>42619.802488425921</v>
      </c>
      <c r="T3754" s="8">
        <f t="shared" si="235"/>
        <v>42659.875</v>
      </c>
    </row>
    <row r="3755" spans="1:20" ht="68"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7">
        <f t="shared" si="233"/>
        <v>172.23333333333332</v>
      </c>
      <c r="Q3755" t="s">
        <v>8318</v>
      </c>
      <c r="R3755" t="s">
        <v>8360</v>
      </c>
      <c r="S3755" s="8">
        <f t="shared" si="234"/>
        <v>42128.824074074073</v>
      </c>
      <c r="T3755" s="8">
        <f t="shared" si="235"/>
        <v>42158</v>
      </c>
    </row>
    <row r="3756" spans="1:20" ht="51"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7">
        <f t="shared" si="233"/>
        <v>111.11111111111111</v>
      </c>
      <c r="Q3756" t="s">
        <v>8318</v>
      </c>
      <c r="R3756" t="s">
        <v>8360</v>
      </c>
      <c r="S3756" s="8">
        <f t="shared" si="234"/>
        <v>41808.881215277775</v>
      </c>
      <c r="T3756" s="8">
        <f t="shared" si="235"/>
        <v>41846.207638888889</v>
      </c>
    </row>
    <row r="3757" spans="1:20" ht="51"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7">
        <f t="shared" si="233"/>
        <v>25.464285714285715</v>
      </c>
      <c r="Q3757" t="s">
        <v>8318</v>
      </c>
      <c r="R3757" t="s">
        <v>8360</v>
      </c>
      <c r="S3757" s="8">
        <f t="shared" si="234"/>
        <v>42445.866979166662</v>
      </c>
      <c r="T3757" s="8">
        <f t="shared" si="235"/>
        <v>42475.866979166662</v>
      </c>
    </row>
    <row r="3758" spans="1:20" ht="51"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8318</v>
      </c>
      <c r="R3758" t="s">
        <v>8360</v>
      </c>
      <c r="S3758" s="8">
        <f t="shared" si="234"/>
        <v>41771.814791666664</v>
      </c>
      <c r="T3758" s="8">
        <f t="shared" si="235"/>
        <v>41801.814791666664</v>
      </c>
    </row>
    <row r="3759" spans="1:20" ht="51"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8318</v>
      </c>
      <c r="R3759" t="s">
        <v>8360</v>
      </c>
      <c r="S3759" s="8">
        <f t="shared" si="234"/>
        <v>41954.850868055553</v>
      </c>
      <c r="T3759" s="8">
        <f t="shared" si="235"/>
        <v>41974.850868055553</v>
      </c>
    </row>
    <row r="3760" spans="1:20" ht="34"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8318</v>
      </c>
      <c r="R3760" t="s">
        <v>8360</v>
      </c>
      <c r="S3760" s="8">
        <f t="shared" si="234"/>
        <v>41747.471504629626</v>
      </c>
      <c r="T3760" s="8">
        <f t="shared" si="235"/>
        <v>41778.208333333336</v>
      </c>
    </row>
    <row r="3761" spans="1:20" ht="34"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8318</v>
      </c>
      <c r="R3761" t="s">
        <v>8360</v>
      </c>
      <c r="S3761" s="8">
        <f t="shared" si="234"/>
        <v>42182.108252314814</v>
      </c>
      <c r="T3761" s="8">
        <f t="shared" si="235"/>
        <v>42242.108252314814</v>
      </c>
    </row>
    <row r="3762" spans="1:20" ht="51"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8318</v>
      </c>
      <c r="R3762" t="s">
        <v>8360</v>
      </c>
      <c r="S3762" s="8">
        <f t="shared" si="234"/>
        <v>41739.525300925925</v>
      </c>
      <c r="T3762" s="8">
        <f t="shared" si="235"/>
        <v>41764.525300925925</v>
      </c>
    </row>
    <row r="3763" spans="1:20" ht="68"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7">
        <f t="shared" si="233"/>
        <v>166.66666666666666</v>
      </c>
      <c r="Q3763" t="s">
        <v>8318</v>
      </c>
      <c r="R3763" t="s">
        <v>8360</v>
      </c>
      <c r="S3763" s="8">
        <f t="shared" si="234"/>
        <v>42173.466863425929</v>
      </c>
      <c r="T3763" s="8">
        <f t="shared" si="235"/>
        <v>42226.958333333328</v>
      </c>
    </row>
    <row r="3764" spans="1:20" ht="51"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8318</v>
      </c>
      <c r="R3764" t="s">
        <v>8360</v>
      </c>
      <c r="S3764" s="8">
        <f t="shared" si="234"/>
        <v>42193.813530092593</v>
      </c>
      <c r="T3764" s="8">
        <f t="shared" si="235"/>
        <v>42218.813530092593</v>
      </c>
    </row>
    <row r="3765" spans="1:20" ht="34"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7">
        <f t="shared" si="233"/>
        <v>64.935064935064929</v>
      </c>
      <c r="Q3765" t="s">
        <v>8318</v>
      </c>
      <c r="R3765" t="s">
        <v>8360</v>
      </c>
      <c r="S3765" s="8">
        <f t="shared" si="234"/>
        <v>42065.750300925924</v>
      </c>
      <c r="T3765" s="8">
        <f t="shared" si="235"/>
        <v>42095.708634259259</v>
      </c>
    </row>
    <row r="3766" spans="1:20" ht="51"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7">
        <f t="shared" si="233"/>
        <v>55.555555555555557</v>
      </c>
      <c r="Q3766" t="s">
        <v>8318</v>
      </c>
      <c r="R3766" t="s">
        <v>8360</v>
      </c>
      <c r="S3766" s="8">
        <f t="shared" si="234"/>
        <v>42499.842962962968</v>
      </c>
      <c r="T3766" s="8">
        <f t="shared" si="235"/>
        <v>42519.024999999994</v>
      </c>
    </row>
    <row r="3767" spans="1:20" ht="51"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8318</v>
      </c>
      <c r="R3767" t="s">
        <v>8360</v>
      </c>
      <c r="S3767" s="8">
        <f t="shared" si="234"/>
        <v>41820.776412037041</v>
      </c>
      <c r="T3767" s="8">
        <f t="shared" si="235"/>
        <v>41850.776412037041</v>
      </c>
    </row>
    <row r="3768" spans="1:20" ht="51"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8318</v>
      </c>
      <c r="R3768" t="s">
        <v>8360</v>
      </c>
      <c r="S3768" s="8">
        <f t="shared" si="234"/>
        <v>41788.167187500003</v>
      </c>
      <c r="T3768" s="8">
        <f t="shared" si="235"/>
        <v>41823.167187500003</v>
      </c>
    </row>
    <row r="3769" spans="1:20" ht="51"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8318</v>
      </c>
      <c r="R3769" t="s">
        <v>8360</v>
      </c>
      <c r="S3769" s="8">
        <f t="shared" si="234"/>
        <v>42050.019641203704</v>
      </c>
      <c r="T3769" s="8">
        <f t="shared" si="235"/>
        <v>42064.207638888889</v>
      </c>
    </row>
    <row r="3770" spans="1:20" ht="51"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7">
        <f t="shared" si="233"/>
        <v>74.243275862068955</v>
      </c>
      <c r="Q3770" t="s">
        <v>8318</v>
      </c>
      <c r="R3770" t="s">
        <v>8360</v>
      </c>
      <c r="S3770" s="8">
        <f t="shared" si="234"/>
        <v>41772.727893518517</v>
      </c>
      <c r="T3770" s="8">
        <f t="shared" si="235"/>
        <v>41802.727893518517</v>
      </c>
    </row>
    <row r="3771" spans="1:20" ht="51"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7">
        <f t="shared" si="233"/>
        <v>73.333333333333329</v>
      </c>
      <c r="Q3771" t="s">
        <v>8318</v>
      </c>
      <c r="R3771" t="s">
        <v>8360</v>
      </c>
      <c r="S3771" s="8">
        <f t="shared" si="234"/>
        <v>42445.598136574074</v>
      </c>
      <c r="T3771" s="8">
        <f t="shared" si="235"/>
        <v>42475.598136574074</v>
      </c>
    </row>
    <row r="3772" spans="1:20" ht="51"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7">
        <f t="shared" si="233"/>
        <v>100</v>
      </c>
      <c r="Q3772" t="s">
        <v>8318</v>
      </c>
      <c r="R3772" t="s">
        <v>8360</v>
      </c>
      <c r="S3772" s="8">
        <f t="shared" si="234"/>
        <v>42138.930671296301</v>
      </c>
      <c r="T3772" s="8">
        <f t="shared" si="235"/>
        <v>42168.930671296301</v>
      </c>
    </row>
    <row r="3773" spans="1:20" ht="34"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8318</v>
      </c>
      <c r="R3773" t="s">
        <v>8360</v>
      </c>
      <c r="S3773" s="8">
        <f t="shared" si="234"/>
        <v>42493.857083333336</v>
      </c>
      <c r="T3773" s="8">
        <f t="shared" si="235"/>
        <v>42508</v>
      </c>
    </row>
    <row r="3774" spans="1:20" ht="51"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7">
        <f t="shared" si="233"/>
        <v>166.96969696969697</v>
      </c>
      <c r="Q3774" t="s">
        <v>8318</v>
      </c>
      <c r="R3774" t="s">
        <v>8360</v>
      </c>
      <c r="S3774" s="8">
        <f t="shared" si="234"/>
        <v>42682.616967592592</v>
      </c>
      <c r="T3774" s="8">
        <f t="shared" si="235"/>
        <v>42703.25</v>
      </c>
    </row>
    <row r="3775" spans="1:20" ht="34"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7">
        <f t="shared" si="233"/>
        <v>94.912280701754383</v>
      </c>
      <c r="Q3775" t="s">
        <v>8318</v>
      </c>
      <c r="R3775" t="s">
        <v>8360</v>
      </c>
      <c r="S3775" s="8">
        <f t="shared" si="234"/>
        <v>42656.005173611105</v>
      </c>
      <c r="T3775" s="8">
        <f t="shared" si="235"/>
        <v>42689.088888888888</v>
      </c>
    </row>
    <row r="3776" spans="1:20" ht="68"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7">
        <f t="shared" si="233"/>
        <v>100</v>
      </c>
      <c r="Q3776" t="s">
        <v>8318</v>
      </c>
      <c r="R3776" t="s">
        <v>8360</v>
      </c>
      <c r="S3776" s="8">
        <f t="shared" si="234"/>
        <v>42087.792303240742</v>
      </c>
      <c r="T3776" s="8">
        <f t="shared" si="235"/>
        <v>42103.792303240742</v>
      </c>
    </row>
    <row r="3777" spans="1:20" ht="51"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7">
        <f t="shared" si="233"/>
        <v>143.21428571428572</v>
      </c>
      <c r="Q3777" t="s">
        <v>8318</v>
      </c>
      <c r="R3777" t="s">
        <v>8360</v>
      </c>
      <c r="S3777" s="8">
        <f t="shared" si="234"/>
        <v>42075.942627314813</v>
      </c>
      <c r="T3777" s="8">
        <f t="shared" si="235"/>
        <v>42103.166666666672</v>
      </c>
    </row>
    <row r="3778" spans="1:20" ht="68"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8318</v>
      </c>
      <c r="R3778" t="s">
        <v>8360</v>
      </c>
      <c r="S3778" s="8">
        <f t="shared" si="234"/>
        <v>41814.367800925924</v>
      </c>
      <c r="T3778" s="8">
        <f t="shared" si="235"/>
        <v>41852.041666666664</v>
      </c>
    </row>
    <row r="3779" spans="1:20" ht="51"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7">
        <f t="shared" ref="P3779:P3842" si="237">E3779/L3779</f>
        <v>48.542372881355931</v>
      </c>
      <c r="Q3779" t="s">
        <v>8318</v>
      </c>
      <c r="R3779" t="s">
        <v>8360</v>
      </c>
      <c r="S3779" s="8">
        <f t="shared" ref="S3779:S3842" si="238">(((J3779/60)/60)/24)+DATE(1970,1,1)</f>
        <v>41887.111354166671</v>
      </c>
      <c r="T3779" s="8">
        <f t="shared" ref="T3779:T3842" si="239">(((I3779/60)/60)/24)+DATE(1970,1,1)</f>
        <v>41909.166666666664</v>
      </c>
    </row>
    <row r="3780" spans="1:20" ht="34"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7">
        <f t="shared" si="237"/>
        <v>70.027777777777771</v>
      </c>
      <c r="Q3780" t="s">
        <v>8318</v>
      </c>
      <c r="R3780" t="s">
        <v>8360</v>
      </c>
      <c r="S3780" s="8">
        <f t="shared" si="238"/>
        <v>41989.819212962961</v>
      </c>
      <c r="T3780" s="8">
        <f t="shared" si="239"/>
        <v>42049.819212962961</v>
      </c>
    </row>
    <row r="3781" spans="1:20" ht="34"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7">
        <f t="shared" si="237"/>
        <v>135.62608695652173</v>
      </c>
      <c r="Q3781" t="s">
        <v>8318</v>
      </c>
      <c r="R3781" t="s">
        <v>8360</v>
      </c>
      <c r="S3781" s="8">
        <f t="shared" si="238"/>
        <v>42425.735416666663</v>
      </c>
      <c r="T3781" s="8">
        <f t="shared" si="239"/>
        <v>42455.693750000006</v>
      </c>
    </row>
    <row r="3782" spans="1:20" ht="51"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7">
        <f t="shared" si="237"/>
        <v>100</v>
      </c>
      <c r="Q3782" t="s">
        <v>8318</v>
      </c>
      <c r="R3782" t="s">
        <v>8360</v>
      </c>
      <c r="S3782" s="8">
        <f t="shared" si="238"/>
        <v>42166.219733796301</v>
      </c>
      <c r="T3782" s="8">
        <f t="shared" si="239"/>
        <v>42198.837499999994</v>
      </c>
    </row>
    <row r="3783" spans="1:20" ht="68"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8318</v>
      </c>
      <c r="R3783" t="s">
        <v>8360</v>
      </c>
      <c r="S3783" s="8">
        <f t="shared" si="238"/>
        <v>41865.882928240739</v>
      </c>
      <c r="T3783" s="8">
        <f t="shared" si="239"/>
        <v>41890.882928240739</v>
      </c>
    </row>
    <row r="3784" spans="1:20" ht="51"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7">
        <f t="shared" si="237"/>
        <v>75.370370370370367</v>
      </c>
      <c r="Q3784" t="s">
        <v>8318</v>
      </c>
      <c r="R3784" t="s">
        <v>8360</v>
      </c>
      <c r="S3784" s="8">
        <f t="shared" si="238"/>
        <v>42546.862233796302</v>
      </c>
      <c r="T3784" s="8">
        <f t="shared" si="239"/>
        <v>42575.958333333328</v>
      </c>
    </row>
    <row r="3785" spans="1:20" ht="51"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8318</v>
      </c>
      <c r="R3785" t="s">
        <v>8360</v>
      </c>
      <c r="S3785" s="8">
        <f t="shared" si="238"/>
        <v>42420.140277777777</v>
      </c>
      <c r="T3785" s="8">
        <f t="shared" si="239"/>
        <v>42444.666666666672</v>
      </c>
    </row>
    <row r="3786" spans="1:20" ht="51"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8318</v>
      </c>
      <c r="R3786" t="s">
        <v>8360</v>
      </c>
      <c r="S3786" s="8">
        <f t="shared" si="238"/>
        <v>42531.980694444443</v>
      </c>
      <c r="T3786" s="8">
        <f t="shared" si="239"/>
        <v>42561.980694444443</v>
      </c>
    </row>
    <row r="3787" spans="1:20" ht="51"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7">
        <f t="shared" si="237"/>
        <v>100.5</v>
      </c>
      <c r="Q3787" t="s">
        <v>8318</v>
      </c>
      <c r="R3787" t="s">
        <v>8360</v>
      </c>
      <c r="S3787" s="8">
        <f t="shared" si="238"/>
        <v>42548.63853009259</v>
      </c>
      <c r="T3787" s="8">
        <f t="shared" si="239"/>
        <v>42584.418749999997</v>
      </c>
    </row>
    <row r="3788" spans="1:20" ht="51"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7">
        <f t="shared" si="237"/>
        <v>93.774647887323937</v>
      </c>
      <c r="Q3788" t="s">
        <v>8318</v>
      </c>
      <c r="R3788" t="s">
        <v>8360</v>
      </c>
      <c r="S3788" s="8">
        <f t="shared" si="238"/>
        <v>42487.037905092591</v>
      </c>
      <c r="T3788" s="8">
        <f t="shared" si="239"/>
        <v>42517.037905092591</v>
      </c>
    </row>
    <row r="3789" spans="1:20" ht="51"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8318</v>
      </c>
      <c r="R3789" t="s">
        <v>8360</v>
      </c>
      <c r="S3789" s="8">
        <f t="shared" si="238"/>
        <v>42167.534791666665</v>
      </c>
      <c r="T3789" s="8">
        <f t="shared" si="239"/>
        <v>42196.165972222225</v>
      </c>
    </row>
    <row r="3790" spans="1:20" ht="8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7">
        <f t="shared" si="237"/>
        <v>500</v>
      </c>
      <c r="Q3790" t="s">
        <v>8318</v>
      </c>
      <c r="R3790" t="s">
        <v>8360</v>
      </c>
      <c r="S3790" s="8">
        <f t="shared" si="238"/>
        <v>42333.695821759262</v>
      </c>
      <c r="T3790" s="8">
        <f t="shared" si="239"/>
        <v>42361.679166666669</v>
      </c>
    </row>
    <row r="3791" spans="1:20" ht="51"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7">
        <f t="shared" si="237"/>
        <v>29</v>
      </c>
      <c r="Q3791" t="s">
        <v>8318</v>
      </c>
      <c r="R3791" t="s">
        <v>8360</v>
      </c>
      <c r="S3791" s="8">
        <f t="shared" si="238"/>
        <v>42138.798819444448</v>
      </c>
      <c r="T3791" s="8">
        <f t="shared" si="239"/>
        <v>42170.798819444448</v>
      </c>
    </row>
    <row r="3792" spans="1:20" ht="51"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t="e">
        <f t="shared" si="237"/>
        <v>#DIV/0!</v>
      </c>
      <c r="Q3792" t="s">
        <v>8318</v>
      </c>
      <c r="R3792" t="s">
        <v>8360</v>
      </c>
      <c r="S3792" s="8">
        <f t="shared" si="238"/>
        <v>42666.666932870372</v>
      </c>
      <c r="T3792" s="8">
        <f t="shared" si="239"/>
        <v>42696.708599537036</v>
      </c>
    </row>
    <row r="3793" spans="1:20" ht="34"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t="e">
        <f t="shared" si="237"/>
        <v>#DIV/0!</v>
      </c>
      <c r="Q3793" t="s">
        <v>8318</v>
      </c>
      <c r="R3793" t="s">
        <v>8360</v>
      </c>
      <c r="S3793" s="8">
        <f t="shared" si="238"/>
        <v>41766.692037037035</v>
      </c>
      <c r="T3793" s="8">
        <f t="shared" si="239"/>
        <v>41826.692037037035</v>
      </c>
    </row>
    <row r="3794" spans="1:20" ht="34"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7">
        <f t="shared" si="237"/>
        <v>17.5</v>
      </c>
      <c r="Q3794" t="s">
        <v>8318</v>
      </c>
      <c r="R3794" t="s">
        <v>8360</v>
      </c>
      <c r="S3794" s="8">
        <f t="shared" si="238"/>
        <v>42170.447013888886</v>
      </c>
      <c r="T3794" s="8">
        <f t="shared" si="239"/>
        <v>42200.447013888886</v>
      </c>
    </row>
    <row r="3795" spans="1:20" ht="51"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7">
        <f t="shared" si="237"/>
        <v>174</v>
      </c>
      <c r="Q3795" t="s">
        <v>8318</v>
      </c>
      <c r="R3795" t="s">
        <v>8360</v>
      </c>
      <c r="S3795" s="8">
        <f t="shared" si="238"/>
        <v>41968.938993055555</v>
      </c>
      <c r="T3795" s="8">
        <f t="shared" si="239"/>
        <v>41989.938993055555</v>
      </c>
    </row>
    <row r="3796" spans="1:20" ht="68"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7">
        <f t="shared" si="237"/>
        <v>50</v>
      </c>
      <c r="Q3796" t="s">
        <v>8318</v>
      </c>
      <c r="R3796" t="s">
        <v>8360</v>
      </c>
      <c r="S3796" s="8">
        <f t="shared" si="238"/>
        <v>42132.58048611111</v>
      </c>
      <c r="T3796" s="8">
        <f t="shared" si="239"/>
        <v>42162.58048611111</v>
      </c>
    </row>
    <row r="3797" spans="1:20" ht="51"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7">
        <f t="shared" si="237"/>
        <v>5</v>
      </c>
      <c r="Q3797" t="s">
        <v>8318</v>
      </c>
      <c r="R3797" t="s">
        <v>8360</v>
      </c>
      <c r="S3797" s="8">
        <f t="shared" si="238"/>
        <v>42201.436226851853</v>
      </c>
      <c r="T3797" s="8">
        <f t="shared" si="239"/>
        <v>42244.9375</v>
      </c>
    </row>
    <row r="3798" spans="1:20" ht="51"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7">
        <f t="shared" si="237"/>
        <v>1</v>
      </c>
      <c r="Q3798" t="s">
        <v>8318</v>
      </c>
      <c r="R3798" t="s">
        <v>8360</v>
      </c>
      <c r="S3798" s="8">
        <f t="shared" si="238"/>
        <v>42689.029583333337</v>
      </c>
      <c r="T3798" s="8">
        <f t="shared" si="239"/>
        <v>42749.029583333337</v>
      </c>
    </row>
    <row r="3799" spans="1:20" ht="68"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7">
        <f t="shared" si="237"/>
        <v>145.40540540540542</v>
      </c>
      <c r="Q3799" t="s">
        <v>8318</v>
      </c>
      <c r="R3799" t="s">
        <v>8360</v>
      </c>
      <c r="S3799" s="8">
        <f t="shared" si="238"/>
        <v>42084.881539351853</v>
      </c>
      <c r="T3799" s="8">
        <f t="shared" si="239"/>
        <v>42114.881539351853</v>
      </c>
    </row>
    <row r="3800" spans="1:20" ht="51"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7">
        <f t="shared" si="237"/>
        <v>205</v>
      </c>
      <c r="Q3800" t="s">
        <v>8318</v>
      </c>
      <c r="R3800" t="s">
        <v>8360</v>
      </c>
      <c r="S3800" s="8">
        <f t="shared" si="238"/>
        <v>41831.722777777781</v>
      </c>
      <c r="T3800" s="8">
        <f t="shared" si="239"/>
        <v>41861.722777777781</v>
      </c>
    </row>
    <row r="3801" spans="1:20" ht="51"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7">
        <f t="shared" si="237"/>
        <v>100.5</v>
      </c>
      <c r="Q3801" t="s">
        <v>8318</v>
      </c>
      <c r="R3801" t="s">
        <v>8360</v>
      </c>
      <c r="S3801" s="8">
        <f t="shared" si="238"/>
        <v>42410.93105324074</v>
      </c>
      <c r="T3801" s="8">
        <f t="shared" si="239"/>
        <v>42440.93105324074</v>
      </c>
    </row>
    <row r="3802" spans="1:20" ht="51"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7">
        <f t="shared" si="237"/>
        <v>55.0625</v>
      </c>
      <c r="Q3802" t="s">
        <v>8318</v>
      </c>
      <c r="R3802" t="s">
        <v>8360</v>
      </c>
      <c r="S3802" s="8">
        <f t="shared" si="238"/>
        <v>41982.737071759257</v>
      </c>
      <c r="T3802" s="8">
        <f t="shared" si="239"/>
        <v>42015.207638888889</v>
      </c>
    </row>
    <row r="3803" spans="1:20" ht="51"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7">
        <f t="shared" si="237"/>
        <v>47.333333333333336</v>
      </c>
      <c r="Q3803" t="s">
        <v>8318</v>
      </c>
      <c r="R3803" t="s">
        <v>8360</v>
      </c>
      <c r="S3803" s="8">
        <f t="shared" si="238"/>
        <v>41975.676111111112</v>
      </c>
      <c r="T3803" s="8">
        <f t="shared" si="239"/>
        <v>42006.676111111112</v>
      </c>
    </row>
    <row r="3804" spans="1:20" ht="51"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t="e">
        <f t="shared" si="237"/>
        <v>#DIV/0!</v>
      </c>
      <c r="Q3804" t="s">
        <v>8318</v>
      </c>
      <c r="R3804" t="s">
        <v>8360</v>
      </c>
      <c r="S3804" s="8">
        <f t="shared" si="238"/>
        <v>42269.126226851848</v>
      </c>
      <c r="T3804" s="8">
        <f t="shared" si="239"/>
        <v>42299.126226851848</v>
      </c>
    </row>
    <row r="3805" spans="1:20" ht="34"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7">
        <f t="shared" si="237"/>
        <v>58.95</v>
      </c>
      <c r="Q3805" t="s">
        <v>8318</v>
      </c>
      <c r="R3805" t="s">
        <v>8360</v>
      </c>
      <c r="S3805" s="8">
        <f t="shared" si="238"/>
        <v>42403.971851851849</v>
      </c>
      <c r="T3805" s="8">
        <f t="shared" si="239"/>
        <v>42433.971851851849</v>
      </c>
    </row>
    <row r="3806" spans="1:20" ht="68"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t="e">
        <f t="shared" si="237"/>
        <v>#DIV/0!</v>
      </c>
      <c r="Q3806" t="s">
        <v>8318</v>
      </c>
      <c r="R3806" t="s">
        <v>8360</v>
      </c>
      <c r="S3806" s="8">
        <f t="shared" si="238"/>
        <v>42527.00953703704</v>
      </c>
      <c r="T3806" s="8">
        <f t="shared" si="239"/>
        <v>42582.291666666672</v>
      </c>
    </row>
    <row r="3807" spans="1:20" ht="51"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7">
        <f t="shared" si="237"/>
        <v>1.5</v>
      </c>
      <c r="Q3807" t="s">
        <v>8318</v>
      </c>
      <c r="R3807" t="s">
        <v>8360</v>
      </c>
      <c r="S3807" s="8">
        <f t="shared" si="238"/>
        <v>41849.887037037035</v>
      </c>
      <c r="T3807" s="8">
        <f t="shared" si="239"/>
        <v>41909.887037037035</v>
      </c>
    </row>
    <row r="3808" spans="1:20" ht="68"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7">
        <f t="shared" si="237"/>
        <v>5</v>
      </c>
      <c r="Q3808" t="s">
        <v>8318</v>
      </c>
      <c r="R3808" t="s">
        <v>8360</v>
      </c>
      <c r="S3808" s="8">
        <f t="shared" si="238"/>
        <v>41799.259039351848</v>
      </c>
      <c r="T3808" s="8">
        <f t="shared" si="239"/>
        <v>41819.259039351848</v>
      </c>
    </row>
    <row r="3809" spans="1:20" ht="51"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7">
        <f t="shared" si="237"/>
        <v>50.555555555555557</v>
      </c>
      <c r="Q3809" t="s">
        <v>8318</v>
      </c>
      <c r="R3809" t="s">
        <v>8360</v>
      </c>
      <c r="S3809" s="8">
        <f t="shared" si="238"/>
        <v>42090.909016203703</v>
      </c>
      <c r="T3809" s="8">
        <f t="shared" si="239"/>
        <v>42097.909016203703</v>
      </c>
    </row>
    <row r="3810" spans="1:20" ht="51"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7">
        <f t="shared" si="237"/>
        <v>41.666666666666664</v>
      </c>
      <c r="Q3810" t="s">
        <v>8318</v>
      </c>
      <c r="R3810" t="s">
        <v>8319</v>
      </c>
      <c r="S3810" s="8">
        <f t="shared" si="238"/>
        <v>42059.453923611116</v>
      </c>
      <c r="T3810" s="8">
        <f t="shared" si="239"/>
        <v>42119.412256944444</v>
      </c>
    </row>
    <row r="3811" spans="1:20" ht="68"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8318</v>
      </c>
      <c r="R3811" t="s">
        <v>8319</v>
      </c>
      <c r="S3811" s="8">
        <f t="shared" si="238"/>
        <v>41800.526701388888</v>
      </c>
      <c r="T3811" s="8">
        <f t="shared" si="239"/>
        <v>41850.958333333336</v>
      </c>
    </row>
    <row r="3812" spans="1:20" ht="51"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7">
        <f t="shared" si="237"/>
        <v>70.230769230769226</v>
      </c>
      <c r="Q3812" t="s">
        <v>8318</v>
      </c>
      <c r="R3812" t="s">
        <v>8319</v>
      </c>
      <c r="S3812" s="8">
        <f t="shared" si="238"/>
        <v>42054.849050925928</v>
      </c>
      <c r="T3812" s="8">
        <f t="shared" si="239"/>
        <v>42084.807384259257</v>
      </c>
    </row>
    <row r="3813" spans="1:20" ht="51"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7">
        <f t="shared" si="237"/>
        <v>43.421052631578945</v>
      </c>
      <c r="Q3813" t="s">
        <v>8318</v>
      </c>
      <c r="R3813" t="s">
        <v>8319</v>
      </c>
      <c r="S3813" s="8">
        <f t="shared" si="238"/>
        <v>42487.62700231481</v>
      </c>
      <c r="T3813" s="8">
        <f t="shared" si="239"/>
        <v>42521.458333333328</v>
      </c>
    </row>
    <row r="3814" spans="1:20" ht="51"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7">
        <f t="shared" si="237"/>
        <v>199.18181818181819</v>
      </c>
      <c r="Q3814" t="s">
        <v>8318</v>
      </c>
      <c r="R3814" t="s">
        <v>8319</v>
      </c>
      <c r="S3814" s="8">
        <f t="shared" si="238"/>
        <v>42109.751250000001</v>
      </c>
      <c r="T3814" s="8">
        <f t="shared" si="239"/>
        <v>42156.165972222225</v>
      </c>
    </row>
    <row r="3815" spans="1:20" ht="51"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8318</v>
      </c>
      <c r="R3815" t="s">
        <v>8319</v>
      </c>
      <c r="S3815" s="8">
        <f t="shared" si="238"/>
        <v>42497.275706018518</v>
      </c>
      <c r="T3815" s="8">
        <f t="shared" si="239"/>
        <v>42535.904861111107</v>
      </c>
    </row>
    <row r="3816" spans="1:20" ht="51"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8318</v>
      </c>
      <c r="R3816" t="s">
        <v>8319</v>
      </c>
      <c r="S3816" s="8">
        <f t="shared" si="238"/>
        <v>42058.904074074075</v>
      </c>
      <c r="T3816" s="8">
        <f t="shared" si="239"/>
        <v>42095.165972222225</v>
      </c>
    </row>
    <row r="3817" spans="1:20" ht="34"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7">
        <f t="shared" si="237"/>
        <v>50.000500000000002</v>
      </c>
      <c r="Q3817" t="s">
        <v>8318</v>
      </c>
      <c r="R3817" t="s">
        <v>8319</v>
      </c>
      <c r="S3817" s="8">
        <f t="shared" si="238"/>
        <v>42207.259918981479</v>
      </c>
      <c r="T3817" s="8">
        <f t="shared" si="239"/>
        <v>42236.958333333328</v>
      </c>
    </row>
    <row r="3818" spans="1:20" ht="68"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8318</v>
      </c>
      <c r="R3818" t="s">
        <v>8319</v>
      </c>
      <c r="S3818" s="8">
        <f t="shared" si="238"/>
        <v>41807.690081018518</v>
      </c>
      <c r="T3818" s="8">
        <f t="shared" si="239"/>
        <v>41837.690081018518</v>
      </c>
    </row>
    <row r="3819" spans="1:20" ht="51"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8318</v>
      </c>
      <c r="R3819" t="s">
        <v>8319</v>
      </c>
      <c r="S3819" s="8">
        <f t="shared" si="238"/>
        <v>42284.69694444444</v>
      </c>
      <c r="T3819" s="8">
        <f t="shared" si="239"/>
        <v>42301.165972222225</v>
      </c>
    </row>
    <row r="3820" spans="1:20" ht="51"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7">
        <f t="shared" si="237"/>
        <v>57</v>
      </c>
      <c r="Q3820" t="s">
        <v>8318</v>
      </c>
      <c r="R3820" t="s">
        <v>8319</v>
      </c>
      <c r="S3820" s="8">
        <f t="shared" si="238"/>
        <v>42045.84238425926</v>
      </c>
      <c r="T3820" s="8">
        <f t="shared" si="239"/>
        <v>42075.800717592589</v>
      </c>
    </row>
    <row r="3821" spans="1:20" ht="51"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7">
        <f t="shared" si="237"/>
        <v>40.92307692307692</v>
      </c>
      <c r="Q3821" t="s">
        <v>8318</v>
      </c>
      <c r="R3821" t="s">
        <v>8319</v>
      </c>
      <c r="S3821" s="8">
        <f t="shared" si="238"/>
        <v>42184.209537037037</v>
      </c>
      <c r="T3821" s="8">
        <f t="shared" si="239"/>
        <v>42202.876388888893</v>
      </c>
    </row>
    <row r="3822" spans="1:20" ht="51"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7">
        <f t="shared" si="237"/>
        <v>21.5</v>
      </c>
      <c r="Q3822" t="s">
        <v>8318</v>
      </c>
      <c r="R3822" t="s">
        <v>8319</v>
      </c>
      <c r="S3822" s="8">
        <f t="shared" si="238"/>
        <v>42160.651817129634</v>
      </c>
      <c r="T3822" s="8">
        <f t="shared" si="239"/>
        <v>42190.651817129634</v>
      </c>
    </row>
    <row r="3823" spans="1:20" ht="51"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8318</v>
      </c>
      <c r="R3823" t="s">
        <v>8319</v>
      </c>
      <c r="S3823" s="8">
        <f t="shared" si="238"/>
        <v>42341.180636574078</v>
      </c>
      <c r="T3823" s="8">
        <f t="shared" si="239"/>
        <v>42373.180636574078</v>
      </c>
    </row>
    <row r="3824" spans="1:20" ht="68"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8318</v>
      </c>
      <c r="R3824" t="s">
        <v>8319</v>
      </c>
      <c r="S3824" s="8">
        <f t="shared" si="238"/>
        <v>42329.838159722218</v>
      </c>
      <c r="T3824" s="8">
        <f t="shared" si="239"/>
        <v>42388.957638888889</v>
      </c>
    </row>
    <row r="3825" spans="1:20" ht="51"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8318</v>
      </c>
      <c r="R3825" t="s">
        <v>8319</v>
      </c>
      <c r="S3825" s="8">
        <f t="shared" si="238"/>
        <v>42170.910231481481</v>
      </c>
      <c r="T3825" s="8">
        <f t="shared" si="239"/>
        <v>42205.165972222225</v>
      </c>
    </row>
    <row r="3826" spans="1:20" ht="51"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8318</v>
      </c>
      <c r="R3826" t="s">
        <v>8319</v>
      </c>
      <c r="S3826" s="8">
        <f t="shared" si="238"/>
        <v>42571.626192129625</v>
      </c>
      <c r="T3826" s="8">
        <f t="shared" si="239"/>
        <v>42583.570138888885</v>
      </c>
    </row>
    <row r="3827" spans="1:20" ht="51"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8318</v>
      </c>
      <c r="R3827" t="s">
        <v>8319</v>
      </c>
      <c r="S3827" s="8">
        <f t="shared" si="238"/>
        <v>42151.069606481484</v>
      </c>
      <c r="T3827" s="8">
        <f t="shared" si="239"/>
        <v>42172.069606481484</v>
      </c>
    </row>
    <row r="3828" spans="1:20" ht="51"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8318</v>
      </c>
      <c r="R3828" t="s">
        <v>8319</v>
      </c>
      <c r="S3828" s="8">
        <f t="shared" si="238"/>
        <v>42101.423541666663</v>
      </c>
      <c r="T3828" s="8">
        <f t="shared" si="239"/>
        <v>42131.423541666663</v>
      </c>
    </row>
    <row r="3829" spans="1:20" ht="68"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8318</v>
      </c>
      <c r="R3829" t="s">
        <v>8319</v>
      </c>
      <c r="S3829" s="8">
        <f t="shared" si="238"/>
        <v>42034.928252314814</v>
      </c>
      <c r="T3829" s="8">
        <f t="shared" si="239"/>
        <v>42090</v>
      </c>
    </row>
    <row r="3830" spans="1:20" ht="51"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7">
        <f t="shared" si="237"/>
        <v>178.57142857142858</v>
      </c>
      <c r="Q3830" t="s">
        <v>8318</v>
      </c>
      <c r="R3830" t="s">
        <v>8319</v>
      </c>
      <c r="S3830" s="8">
        <f t="shared" si="238"/>
        <v>41944.527627314819</v>
      </c>
      <c r="T3830" s="8">
        <f t="shared" si="239"/>
        <v>42004.569293981483</v>
      </c>
    </row>
    <row r="3831" spans="1:20" ht="51"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8318</v>
      </c>
      <c r="R3831" t="s">
        <v>8319</v>
      </c>
      <c r="S3831" s="8">
        <f t="shared" si="238"/>
        <v>42593.865405092598</v>
      </c>
      <c r="T3831" s="8">
        <f t="shared" si="239"/>
        <v>42613.865405092598</v>
      </c>
    </row>
    <row r="3832" spans="1:20" ht="51"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8318</v>
      </c>
      <c r="R3832" t="s">
        <v>8319</v>
      </c>
      <c r="S3832" s="8">
        <f t="shared" si="238"/>
        <v>42503.740868055553</v>
      </c>
      <c r="T3832" s="8">
        <f t="shared" si="239"/>
        <v>42517.740868055553</v>
      </c>
    </row>
    <row r="3833" spans="1:20" ht="68"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8318</v>
      </c>
      <c r="R3833" t="s">
        <v>8319</v>
      </c>
      <c r="S3833" s="8">
        <f t="shared" si="238"/>
        <v>41927.848900462966</v>
      </c>
      <c r="T3833" s="8">
        <f t="shared" si="239"/>
        <v>41948.890567129631</v>
      </c>
    </row>
    <row r="3834" spans="1:20" ht="51"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8318</v>
      </c>
      <c r="R3834" t="s">
        <v>8319</v>
      </c>
      <c r="S3834" s="8">
        <f t="shared" si="238"/>
        <v>42375.114988425921</v>
      </c>
      <c r="T3834" s="8">
        <f t="shared" si="239"/>
        <v>42420.114988425921</v>
      </c>
    </row>
    <row r="3835" spans="1:20" ht="68"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8318</v>
      </c>
      <c r="R3835" t="s">
        <v>8319</v>
      </c>
      <c r="S3835" s="8">
        <f t="shared" si="238"/>
        <v>41963.872361111105</v>
      </c>
      <c r="T3835" s="8">
        <f t="shared" si="239"/>
        <v>41974.797916666663</v>
      </c>
    </row>
    <row r="3836" spans="1:20" ht="51"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7">
        <f t="shared" si="237"/>
        <v>57.385964912280699</v>
      </c>
      <c r="Q3836" t="s">
        <v>8318</v>
      </c>
      <c r="R3836" t="s">
        <v>8319</v>
      </c>
      <c r="S3836" s="8">
        <f t="shared" si="238"/>
        <v>42143.445219907408</v>
      </c>
      <c r="T3836" s="8">
        <f t="shared" si="239"/>
        <v>42173.445219907408</v>
      </c>
    </row>
    <row r="3837" spans="1:20" ht="51"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7">
        <f t="shared" si="237"/>
        <v>40</v>
      </c>
      <c r="Q3837" t="s">
        <v>8318</v>
      </c>
      <c r="R3837" t="s">
        <v>8319</v>
      </c>
      <c r="S3837" s="8">
        <f t="shared" si="238"/>
        <v>42460.94222222222</v>
      </c>
      <c r="T3837" s="8">
        <f t="shared" si="239"/>
        <v>42481.94222222222</v>
      </c>
    </row>
    <row r="3838" spans="1:20" ht="51"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8318</v>
      </c>
      <c r="R3838" t="s">
        <v>8319</v>
      </c>
      <c r="S3838" s="8">
        <f t="shared" si="238"/>
        <v>42553.926527777774</v>
      </c>
      <c r="T3838" s="8">
        <f t="shared" si="239"/>
        <v>42585.172916666663</v>
      </c>
    </row>
    <row r="3839" spans="1:20" ht="34"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7">
        <f t="shared" si="237"/>
        <v>120.11764705882354</v>
      </c>
      <c r="Q3839" t="s">
        <v>8318</v>
      </c>
      <c r="R3839" t="s">
        <v>8319</v>
      </c>
      <c r="S3839" s="8">
        <f t="shared" si="238"/>
        <v>42152.765717592592</v>
      </c>
      <c r="T3839" s="8">
        <f t="shared" si="239"/>
        <v>42188.765717592592</v>
      </c>
    </row>
    <row r="3840" spans="1:20" ht="68"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8318</v>
      </c>
      <c r="R3840" t="s">
        <v>8319</v>
      </c>
      <c r="S3840" s="8">
        <f t="shared" si="238"/>
        <v>42116.710752314815</v>
      </c>
      <c r="T3840" s="8">
        <f t="shared" si="239"/>
        <v>42146.710752314815</v>
      </c>
    </row>
    <row r="3841" spans="1:20" ht="51"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8318</v>
      </c>
      <c r="R3841" t="s">
        <v>8319</v>
      </c>
      <c r="S3841" s="8">
        <f t="shared" si="238"/>
        <v>42155.142638888887</v>
      </c>
      <c r="T3841" s="8">
        <f t="shared" si="239"/>
        <v>42215.142638888887</v>
      </c>
    </row>
    <row r="3842" spans="1:20" ht="51"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7">
        <f t="shared" si="237"/>
        <v>21.666666666666668</v>
      </c>
      <c r="Q3842" t="s">
        <v>8318</v>
      </c>
      <c r="R3842" t="s">
        <v>8319</v>
      </c>
      <c r="S3842" s="8">
        <f t="shared" si="238"/>
        <v>42432.701724537037</v>
      </c>
      <c r="T3842" s="8">
        <f t="shared" si="239"/>
        <v>42457.660057870366</v>
      </c>
    </row>
    <row r="3843" spans="1:20" ht="68"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7">
        <f t="shared" ref="P3843:P3906" si="241">E3843/L3843</f>
        <v>25.647058823529413</v>
      </c>
      <c r="Q3843" t="s">
        <v>8318</v>
      </c>
      <c r="R3843" t="s">
        <v>8319</v>
      </c>
      <c r="S3843" s="8">
        <f t="shared" ref="S3843:S3906" si="242">(((J3843/60)/60)/24)+DATE(1970,1,1)</f>
        <v>41780.785729166666</v>
      </c>
      <c r="T3843" s="8">
        <f t="shared" ref="T3843:T3906" si="243">(((I3843/60)/60)/24)+DATE(1970,1,1)</f>
        <v>41840.785729166666</v>
      </c>
    </row>
    <row r="3844" spans="1:20" ht="68"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7">
        <f t="shared" si="241"/>
        <v>47.695652173913047</v>
      </c>
      <c r="Q3844" t="s">
        <v>8318</v>
      </c>
      <c r="R3844" t="s">
        <v>8319</v>
      </c>
      <c r="S3844" s="8">
        <f t="shared" si="242"/>
        <v>41740.493657407409</v>
      </c>
      <c r="T3844" s="8">
        <f t="shared" si="243"/>
        <v>41770.493657407409</v>
      </c>
    </row>
    <row r="3845" spans="1:20" ht="51"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7">
        <f t="shared" si="241"/>
        <v>56.05263157894737</v>
      </c>
      <c r="Q3845" t="s">
        <v>8318</v>
      </c>
      <c r="R3845" t="s">
        <v>8319</v>
      </c>
      <c r="S3845" s="8">
        <f t="shared" si="242"/>
        <v>41766.072500000002</v>
      </c>
      <c r="T3845" s="8">
        <f t="shared" si="243"/>
        <v>41791.072500000002</v>
      </c>
    </row>
    <row r="3846" spans="1:20" ht="51"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7">
        <f t="shared" si="241"/>
        <v>81.319999999999993</v>
      </c>
      <c r="Q3846" t="s">
        <v>8318</v>
      </c>
      <c r="R3846" t="s">
        <v>8319</v>
      </c>
      <c r="S3846" s="8">
        <f t="shared" si="242"/>
        <v>41766.617291666669</v>
      </c>
      <c r="T3846" s="8">
        <f t="shared" si="243"/>
        <v>41793.290972222225</v>
      </c>
    </row>
    <row r="3847" spans="1:20" ht="85"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7">
        <f t="shared" si="241"/>
        <v>70.166666666666671</v>
      </c>
      <c r="Q3847" t="s">
        <v>8318</v>
      </c>
      <c r="R3847" t="s">
        <v>8319</v>
      </c>
      <c r="S3847" s="8">
        <f t="shared" si="242"/>
        <v>42248.627013888887</v>
      </c>
      <c r="T3847" s="8">
        <f t="shared" si="243"/>
        <v>42278.627013888887</v>
      </c>
    </row>
    <row r="3848" spans="1:20" ht="51"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7">
        <f t="shared" si="241"/>
        <v>23.625</v>
      </c>
      <c r="Q3848" t="s">
        <v>8318</v>
      </c>
      <c r="R3848" t="s">
        <v>8319</v>
      </c>
      <c r="S3848" s="8">
        <f t="shared" si="242"/>
        <v>41885.221550925926</v>
      </c>
      <c r="T3848" s="8">
        <f t="shared" si="243"/>
        <v>41916.290972222225</v>
      </c>
    </row>
    <row r="3849" spans="1:20" ht="51"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7">
        <f t="shared" si="241"/>
        <v>188.55555555555554</v>
      </c>
      <c r="Q3849" t="s">
        <v>8318</v>
      </c>
      <c r="R3849" t="s">
        <v>8319</v>
      </c>
      <c r="S3849" s="8">
        <f t="shared" si="242"/>
        <v>42159.224432870367</v>
      </c>
      <c r="T3849" s="8">
        <f t="shared" si="243"/>
        <v>42204.224432870367</v>
      </c>
    </row>
    <row r="3850" spans="1:20" ht="51"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7">
        <f t="shared" si="241"/>
        <v>49.511627906976742</v>
      </c>
      <c r="Q3850" t="s">
        <v>8318</v>
      </c>
      <c r="R3850" t="s">
        <v>8319</v>
      </c>
      <c r="S3850" s="8">
        <f t="shared" si="242"/>
        <v>42265.817002314812</v>
      </c>
      <c r="T3850" s="8">
        <f t="shared" si="243"/>
        <v>42295.817002314812</v>
      </c>
    </row>
    <row r="3851" spans="1:20" ht="68"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7">
        <f t="shared" si="241"/>
        <v>75.464285714285708</v>
      </c>
      <c r="Q3851" t="s">
        <v>8318</v>
      </c>
      <c r="R3851" t="s">
        <v>8319</v>
      </c>
      <c r="S3851" s="8">
        <f t="shared" si="242"/>
        <v>42136.767175925925</v>
      </c>
      <c r="T3851" s="8">
        <f t="shared" si="243"/>
        <v>42166.767175925925</v>
      </c>
    </row>
    <row r="3852" spans="1:20" ht="34"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7">
        <f t="shared" si="241"/>
        <v>9.5</v>
      </c>
      <c r="Q3852" t="s">
        <v>8318</v>
      </c>
      <c r="R3852" t="s">
        <v>8319</v>
      </c>
      <c r="S3852" s="8">
        <f t="shared" si="242"/>
        <v>41975.124340277776</v>
      </c>
      <c r="T3852" s="8">
        <f t="shared" si="243"/>
        <v>42005.124340277776</v>
      </c>
    </row>
    <row r="3853" spans="1:20" ht="51"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7">
        <f t="shared" si="241"/>
        <v>35.5</v>
      </c>
      <c r="Q3853" t="s">
        <v>8318</v>
      </c>
      <c r="R3853" t="s">
        <v>8319</v>
      </c>
      <c r="S3853" s="8">
        <f t="shared" si="242"/>
        <v>42172.439571759256</v>
      </c>
      <c r="T3853" s="8">
        <f t="shared" si="243"/>
        <v>42202.439571759256</v>
      </c>
    </row>
    <row r="3854" spans="1:20" ht="51"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7">
        <f t="shared" si="241"/>
        <v>10</v>
      </c>
      <c r="Q3854" t="s">
        <v>8318</v>
      </c>
      <c r="R3854" t="s">
        <v>8319</v>
      </c>
      <c r="S3854" s="8">
        <f t="shared" si="242"/>
        <v>42065.190694444449</v>
      </c>
      <c r="T3854" s="8">
        <f t="shared" si="243"/>
        <v>42090.149027777778</v>
      </c>
    </row>
    <row r="3855" spans="1:20" ht="51"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7">
        <f t="shared" si="241"/>
        <v>13</v>
      </c>
      <c r="Q3855" t="s">
        <v>8318</v>
      </c>
      <c r="R3855" t="s">
        <v>8319</v>
      </c>
      <c r="S3855" s="8">
        <f t="shared" si="242"/>
        <v>41848.84002314815</v>
      </c>
      <c r="T3855" s="8">
        <f t="shared" si="243"/>
        <v>41883.84002314815</v>
      </c>
    </row>
    <row r="3856" spans="1:20" ht="34"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7">
        <f t="shared" si="241"/>
        <v>89.4</v>
      </c>
      <c r="Q3856" t="s">
        <v>8318</v>
      </c>
      <c r="R3856" t="s">
        <v>8319</v>
      </c>
      <c r="S3856" s="8">
        <f t="shared" si="242"/>
        <v>42103.884930555556</v>
      </c>
      <c r="T3856" s="8">
        <f t="shared" si="243"/>
        <v>42133.884930555556</v>
      </c>
    </row>
    <row r="3857" spans="1:20" ht="68"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7">
        <f t="shared" si="241"/>
        <v>25</v>
      </c>
      <c r="Q3857" t="s">
        <v>8318</v>
      </c>
      <c r="R3857" t="s">
        <v>8319</v>
      </c>
      <c r="S3857" s="8">
        <f t="shared" si="242"/>
        <v>42059.970729166671</v>
      </c>
      <c r="T3857" s="8">
        <f t="shared" si="243"/>
        <v>42089.929062499999</v>
      </c>
    </row>
    <row r="3858" spans="1:20" ht="68"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7">
        <f t="shared" si="241"/>
        <v>1</v>
      </c>
      <c r="Q3858" t="s">
        <v>8318</v>
      </c>
      <c r="R3858" t="s">
        <v>8319</v>
      </c>
      <c r="S3858" s="8">
        <f t="shared" si="242"/>
        <v>42041.743090277778</v>
      </c>
      <c r="T3858" s="8">
        <f t="shared" si="243"/>
        <v>42071.701423611114</v>
      </c>
    </row>
    <row r="3859" spans="1:20" ht="51"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7">
        <f t="shared" si="241"/>
        <v>65</v>
      </c>
      <c r="Q3859" t="s">
        <v>8318</v>
      </c>
      <c r="R3859" t="s">
        <v>8319</v>
      </c>
      <c r="S3859" s="8">
        <f t="shared" si="242"/>
        <v>41829.73715277778</v>
      </c>
      <c r="T3859" s="8">
        <f t="shared" si="243"/>
        <v>41852.716666666667</v>
      </c>
    </row>
    <row r="3860" spans="1:20" ht="68"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7">
        <f t="shared" si="241"/>
        <v>10</v>
      </c>
      <c r="Q3860" t="s">
        <v>8318</v>
      </c>
      <c r="R3860" t="s">
        <v>8319</v>
      </c>
      <c r="S3860" s="8">
        <f t="shared" si="242"/>
        <v>42128.431064814817</v>
      </c>
      <c r="T3860" s="8">
        <f t="shared" si="243"/>
        <v>42146.875</v>
      </c>
    </row>
    <row r="3861" spans="1:20" ht="51"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7">
        <f t="shared" si="241"/>
        <v>1</v>
      </c>
      <c r="Q3861" t="s">
        <v>8318</v>
      </c>
      <c r="R3861" t="s">
        <v>8319</v>
      </c>
      <c r="S3861" s="8">
        <f t="shared" si="242"/>
        <v>41789.893599537041</v>
      </c>
      <c r="T3861" s="8">
        <f t="shared" si="243"/>
        <v>41815.875</v>
      </c>
    </row>
    <row r="3862" spans="1:20" ht="68"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7">
        <f t="shared" si="241"/>
        <v>81.538461538461533</v>
      </c>
      <c r="Q3862" t="s">
        <v>8318</v>
      </c>
      <c r="R3862" t="s">
        <v>8319</v>
      </c>
      <c r="S3862" s="8">
        <f t="shared" si="242"/>
        <v>41833.660995370366</v>
      </c>
      <c r="T3862" s="8">
        <f t="shared" si="243"/>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7">
        <f t="shared" si="241"/>
        <v>100</v>
      </c>
      <c r="Q3863" t="s">
        <v>8318</v>
      </c>
      <c r="R3863" t="s">
        <v>8319</v>
      </c>
      <c r="S3863" s="8">
        <f t="shared" si="242"/>
        <v>41914.590011574073</v>
      </c>
      <c r="T3863" s="8">
        <f t="shared" si="243"/>
        <v>41955.907638888893</v>
      </c>
    </row>
    <row r="3864" spans="1:20" ht="34"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7">
        <f t="shared" si="241"/>
        <v>1</v>
      </c>
      <c r="Q3864" t="s">
        <v>8318</v>
      </c>
      <c r="R3864" t="s">
        <v>8319</v>
      </c>
      <c r="S3864" s="8">
        <f t="shared" si="242"/>
        <v>42611.261064814811</v>
      </c>
      <c r="T3864" s="8">
        <f t="shared" si="243"/>
        <v>42625.707638888889</v>
      </c>
    </row>
    <row r="3865" spans="1:20" ht="51"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t="e">
        <f t="shared" si="241"/>
        <v>#DIV/0!</v>
      </c>
      <c r="Q3865" t="s">
        <v>8318</v>
      </c>
      <c r="R3865" t="s">
        <v>8319</v>
      </c>
      <c r="S3865" s="8">
        <f t="shared" si="242"/>
        <v>42253.633159722223</v>
      </c>
      <c r="T3865" s="8">
        <f t="shared" si="243"/>
        <v>42313.674826388888</v>
      </c>
    </row>
    <row r="3866" spans="1:20" ht="51"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7">
        <f t="shared" si="241"/>
        <v>20</v>
      </c>
      <c r="Q3866" t="s">
        <v>8318</v>
      </c>
      <c r="R3866" t="s">
        <v>8319</v>
      </c>
      <c r="S3866" s="8">
        <f t="shared" si="242"/>
        <v>42295.891828703709</v>
      </c>
      <c r="T3866" s="8">
        <f t="shared" si="243"/>
        <v>42325.933495370366</v>
      </c>
    </row>
    <row r="3867" spans="1:20" ht="51"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7">
        <f t="shared" si="241"/>
        <v>46.428571428571431</v>
      </c>
      <c r="Q3867" t="s">
        <v>8318</v>
      </c>
      <c r="R3867" t="s">
        <v>8319</v>
      </c>
      <c r="S3867" s="8">
        <f t="shared" si="242"/>
        <v>41841.651597222226</v>
      </c>
      <c r="T3867" s="8">
        <f t="shared" si="243"/>
        <v>41881.229166666664</v>
      </c>
    </row>
    <row r="3868" spans="1:20" ht="34"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7">
        <f t="shared" si="241"/>
        <v>5.5</v>
      </c>
      <c r="Q3868" t="s">
        <v>8318</v>
      </c>
      <c r="R3868" t="s">
        <v>8319</v>
      </c>
      <c r="S3868" s="8">
        <f t="shared" si="242"/>
        <v>42402.947002314817</v>
      </c>
      <c r="T3868" s="8">
        <f t="shared" si="243"/>
        <v>42452.145138888889</v>
      </c>
    </row>
    <row r="3869" spans="1:20" ht="51"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7">
        <f t="shared" si="241"/>
        <v>50.2</v>
      </c>
      <c r="Q3869" t="s">
        <v>8318</v>
      </c>
      <c r="R3869" t="s">
        <v>8319</v>
      </c>
      <c r="S3869" s="8">
        <f t="shared" si="242"/>
        <v>42509.814108796301</v>
      </c>
      <c r="T3869" s="8">
        <f t="shared" si="243"/>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7">
        <f t="shared" si="241"/>
        <v>10</v>
      </c>
      <c r="Q3870" t="s">
        <v>8318</v>
      </c>
      <c r="R3870" t="s">
        <v>8360</v>
      </c>
      <c r="S3870" s="8">
        <f t="shared" si="242"/>
        <v>41865.659780092588</v>
      </c>
      <c r="T3870" s="8">
        <f t="shared" si="243"/>
        <v>41890.659780092588</v>
      </c>
    </row>
    <row r="3871" spans="1:20" ht="34"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7">
        <f t="shared" si="241"/>
        <v>30.133333333333333</v>
      </c>
      <c r="Q3871" t="s">
        <v>8318</v>
      </c>
      <c r="R3871" t="s">
        <v>8360</v>
      </c>
      <c r="S3871" s="8">
        <f t="shared" si="242"/>
        <v>42047.724444444444</v>
      </c>
      <c r="T3871" s="8">
        <f t="shared" si="243"/>
        <v>42077.132638888885</v>
      </c>
    </row>
    <row r="3872" spans="1:20" ht="68"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7">
        <f t="shared" si="241"/>
        <v>150</v>
      </c>
      <c r="Q3872" t="s">
        <v>8318</v>
      </c>
      <c r="R3872" t="s">
        <v>8360</v>
      </c>
      <c r="S3872" s="8">
        <f t="shared" si="242"/>
        <v>41793.17219907407</v>
      </c>
      <c r="T3872" s="8">
        <f t="shared" si="243"/>
        <v>41823.17219907407</v>
      </c>
    </row>
    <row r="3873" spans="1:20" ht="51"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7">
        <f t="shared" si="241"/>
        <v>13.333333333333334</v>
      </c>
      <c r="Q3873" t="s">
        <v>8318</v>
      </c>
      <c r="R3873" t="s">
        <v>8360</v>
      </c>
      <c r="S3873" s="8">
        <f t="shared" si="242"/>
        <v>42763.780671296292</v>
      </c>
      <c r="T3873" s="8">
        <f t="shared" si="243"/>
        <v>42823.739004629635</v>
      </c>
    </row>
    <row r="3874" spans="1:20" ht="51"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t="e">
        <f t="shared" si="241"/>
        <v>#DIV/0!</v>
      </c>
      <c r="Q3874" t="s">
        <v>8318</v>
      </c>
      <c r="R3874" t="s">
        <v>8360</v>
      </c>
      <c r="S3874" s="8">
        <f t="shared" si="242"/>
        <v>42180.145787037036</v>
      </c>
      <c r="T3874" s="8">
        <f t="shared" si="243"/>
        <v>42230.145787037036</v>
      </c>
    </row>
    <row r="3875" spans="1:20" ht="51"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t="e">
        <f t="shared" si="241"/>
        <v>#DIV/0!</v>
      </c>
      <c r="Q3875" t="s">
        <v>8318</v>
      </c>
      <c r="R3875" t="s">
        <v>8360</v>
      </c>
      <c r="S3875" s="8">
        <f t="shared" si="242"/>
        <v>42255.696006944447</v>
      </c>
      <c r="T3875" s="8">
        <f t="shared" si="243"/>
        <v>42285.696006944447</v>
      </c>
    </row>
    <row r="3876" spans="1:20" ht="68"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t="e">
        <f t="shared" si="241"/>
        <v>#DIV/0!</v>
      </c>
      <c r="Q3876" t="s">
        <v>8318</v>
      </c>
      <c r="R3876" t="s">
        <v>8360</v>
      </c>
      <c r="S3876" s="8">
        <f t="shared" si="242"/>
        <v>42007.016458333332</v>
      </c>
      <c r="T3876" s="8">
        <f t="shared" si="243"/>
        <v>42028.041666666672</v>
      </c>
    </row>
    <row r="3877" spans="1:20" ht="51"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t="e">
        <f t="shared" si="241"/>
        <v>#DIV/0!</v>
      </c>
      <c r="Q3877" t="s">
        <v>8318</v>
      </c>
      <c r="R3877" t="s">
        <v>8360</v>
      </c>
      <c r="S3877" s="8">
        <f t="shared" si="242"/>
        <v>42615.346817129626</v>
      </c>
      <c r="T3877" s="8">
        <f t="shared" si="243"/>
        <v>42616.416666666672</v>
      </c>
    </row>
    <row r="3878" spans="1:20" ht="68"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7">
        <f t="shared" si="241"/>
        <v>44.760869565217391</v>
      </c>
      <c r="Q3878" t="s">
        <v>8318</v>
      </c>
      <c r="R3878" t="s">
        <v>8360</v>
      </c>
      <c r="S3878" s="8">
        <f t="shared" si="242"/>
        <v>42372.624166666668</v>
      </c>
      <c r="T3878" s="8">
        <f t="shared" si="243"/>
        <v>42402.624166666668</v>
      </c>
    </row>
    <row r="3879" spans="1:20" ht="51"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7">
        <f t="shared" si="241"/>
        <v>88.642857142857139</v>
      </c>
      <c r="Q3879" t="s">
        <v>8318</v>
      </c>
      <c r="R3879" t="s">
        <v>8360</v>
      </c>
      <c r="S3879" s="8">
        <f t="shared" si="242"/>
        <v>42682.67768518519</v>
      </c>
      <c r="T3879" s="8">
        <f t="shared" si="243"/>
        <v>42712.67768518519</v>
      </c>
    </row>
    <row r="3880" spans="1:20" ht="51"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7">
        <f t="shared" si="241"/>
        <v>10</v>
      </c>
      <c r="Q3880" t="s">
        <v>8318</v>
      </c>
      <c r="R3880" t="s">
        <v>8360</v>
      </c>
      <c r="S3880" s="8">
        <f t="shared" si="242"/>
        <v>42154.818819444445</v>
      </c>
      <c r="T3880" s="8">
        <f t="shared" si="243"/>
        <v>42185.165972222225</v>
      </c>
    </row>
    <row r="3881" spans="1:20" ht="51"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t="e">
        <f t="shared" si="241"/>
        <v>#DIV/0!</v>
      </c>
      <c r="Q3881" t="s">
        <v>8318</v>
      </c>
      <c r="R3881" t="s">
        <v>8360</v>
      </c>
      <c r="S3881" s="8">
        <f t="shared" si="242"/>
        <v>41999.861064814817</v>
      </c>
      <c r="T3881" s="8">
        <f t="shared" si="243"/>
        <v>42029.861064814817</v>
      </c>
    </row>
    <row r="3882" spans="1:20" ht="51"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7">
        <f t="shared" si="241"/>
        <v>57.647058823529413</v>
      </c>
      <c r="Q3882" t="s">
        <v>8318</v>
      </c>
      <c r="R3882" t="s">
        <v>8360</v>
      </c>
      <c r="S3882" s="8">
        <f t="shared" si="242"/>
        <v>41815.815046296295</v>
      </c>
      <c r="T3882" s="8">
        <f t="shared" si="243"/>
        <v>41850.958333333336</v>
      </c>
    </row>
    <row r="3883" spans="1:20" ht="34"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7">
        <f t="shared" si="241"/>
        <v>25</v>
      </c>
      <c r="Q3883" t="s">
        <v>8318</v>
      </c>
      <c r="R3883" t="s">
        <v>8360</v>
      </c>
      <c r="S3883" s="8">
        <f t="shared" si="242"/>
        <v>42756.018506944441</v>
      </c>
      <c r="T3883" s="8">
        <f t="shared" si="243"/>
        <v>42786.018506944441</v>
      </c>
    </row>
    <row r="3884" spans="1:20" ht="51"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t="e">
        <f t="shared" si="241"/>
        <v>#DIV/0!</v>
      </c>
      <c r="Q3884" t="s">
        <v>8318</v>
      </c>
      <c r="R3884" t="s">
        <v>8360</v>
      </c>
      <c r="S3884" s="8">
        <f t="shared" si="242"/>
        <v>42373.983449074076</v>
      </c>
      <c r="T3884" s="8">
        <f t="shared" si="243"/>
        <v>42400.960416666669</v>
      </c>
    </row>
    <row r="3885" spans="1:20" ht="68"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t="e">
        <f t="shared" si="241"/>
        <v>#DIV/0!</v>
      </c>
      <c r="Q3885" t="s">
        <v>8318</v>
      </c>
      <c r="R3885" t="s">
        <v>8360</v>
      </c>
      <c r="S3885" s="8">
        <f t="shared" si="242"/>
        <v>41854.602650462963</v>
      </c>
      <c r="T3885" s="8">
        <f t="shared" si="243"/>
        <v>41884.602650462963</v>
      </c>
    </row>
    <row r="3886" spans="1:20" ht="51"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t="e">
        <f t="shared" si="241"/>
        <v>#DIV/0!</v>
      </c>
      <c r="Q3886" t="s">
        <v>8318</v>
      </c>
      <c r="R3886" t="s">
        <v>8360</v>
      </c>
      <c r="S3886" s="8">
        <f t="shared" si="242"/>
        <v>42065.791574074072</v>
      </c>
      <c r="T3886" s="8">
        <f t="shared" si="243"/>
        <v>42090.749907407408</v>
      </c>
    </row>
    <row r="3887" spans="1:20" ht="51"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t="e">
        <f t="shared" si="241"/>
        <v>#DIV/0!</v>
      </c>
      <c r="Q3887" t="s">
        <v>8318</v>
      </c>
      <c r="R3887" t="s">
        <v>8360</v>
      </c>
      <c r="S3887" s="8">
        <f t="shared" si="242"/>
        <v>42469.951284722221</v>
      </c>
      <c r="T3887" s="8">
        <f t="shared" si="243"/>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t="e">
        <f t="shared" si="241"/>
        <v>#DIV/0!</v>
      </c>
      <c r="Q3888" t="s">
        <v>8318</v>
      </c>
      <c r="R3888" t="s">
        <v>8360</v>
      </c>
      <c r="S3888" s="8">
        <f t="shared" si="242"/>
        <v>41954.228032407409</v>
      </c>
      <c r="T3888" s="8">
        <f t="shared" si="243"/>
        <v>41984.228032407409</v>
      </c>
    </row>
    <row r="3889" spans="1:20" ht="51"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7">
        <f t="shared" si="241"/>
        <v>17.5</v>
      </c>
      <c r="Q3889" t="s">
        <v>8318</v>
      </c>
      <c r="R3889" t="s">
        <v>8360</v>
      </c>
      <c r="S3889" s="8">
        <f t="shared" si="242"/>
        <v>42079.857974537037</v>
      </c>
      <c r="T3889" s="8">
        <f t="shared" si="243"/>
        <v>42125.916666666672</v>
      </c>
    </row>
    <row r="3890" spans="1:20" ht="68"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7">
        <f t="shared" si="241"/>
        <v>38.714285714285715</v>
      </c>
      <c r="Q3890" t="s">
        <v>8318</v>
      </c>
      <c r="R3890" t="s">
        <v>8319</v>
      </c>
      <c r="S3890" s="8">
        <f t="shared" si="242"/>
        <v>42762.545810185184</v>
      </c>
      <c r="T3890" s="8">
        <f t="shared" si="243"/>
        <v>42792.545810185184</v>
      </c>
    </row>
    <row r="3891" spans="1:20" ht="51"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7">
        <f t="shared" si="241"/>
        <v>13.111111111111111</v>
      </c>
      <c r="Q3891" t="s">
        <v>8318</v>
      </c>
      <c r="R3891" t="s">
        <v>8319</v>
      </c>
      <c r="S3891" s="8">
        <f t="shared" si="242"/>
        <v>41977.004976851851</v>
      </c>
      <c r="T3891" s="8">
        <f t="shared" si="243"/>
        <v>42008.976388888885</v>
      </c>
    </row>
    <row r="3892" spans="1:20" ht="68"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7">
        <f t="shared" si="241"/>
        <v>315.5</v>
      </c>
      <c r="Q3892" t="s">
        <v>8318</v>
      </c>
      <c r="R3892" t="s">
        <v>8319</v>
      </c>
      <c r="S3892" s="8">
        <f t="shared" si="242"/>
        <v>42171.758611111116</v>
      </c>
      <c r="T3892" s="8">
        <f t="shared" si="243"/>
        <v>42231.758611111116</v>
      </c>
    </row>
    <row r="3893" spans="1:20" ht="34"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7">
        <f t="shared" si="241"/>
        <v>37.142857142857146</v>
      </c>
      <c r="Q3893" t="s">
        <v>8318</v>
      </c>
      <c r="R3893" t="s">
        <v>8319</v>
      </c>
      <c r="S3893" s="8">
        <f t="shared" si="242"/>
        <v>42056.1324537037</v>
      </c>
      <c r="T3893" s="8">
        <f t="shared" si="243"/>
        <v>42086.207638888889</v>
      </c>
    </row>
    <row r="3894" spans="1:20" ht="68"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t="e">
        <f t="shared" si="241"/>
        <v>#DIV/0!</v>
      </c>
      <c r="Q3894" t="s">
        <v>8318</v>
      </c>
      <c r="R3894" t="s">
        <v>8319</v>
      </c>
      <c r="S3894" s="8">
        <f t="shared" si="242"/>
        <v>41867.652280092596</v>
      </c>
      <c r="T3894" s="8">
        <f t="shared" si="243"/>
        <v>41875.291666666664</v>
      </c>
    </row>
    <row r="3895" spans="1:20" ht="68"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7">
        <f t="shared" si="241"/>
        <v>128.27380952380952</v>
      </c>
      <c r="Q3895" t="s">
        <v>8318</v>
      </c>
      <c r="R3895" t="s">
        <v>8319</v>
      </c>
      <c r="S3895" s="8">
        <f t="shared" si="242"/>
        <v>41779.657870370371</v>
      </c>
      <c r="T3895" s="8">
        <f t="shared" si="243"/>
        <v>41821.25</v>
      </c>
    </row>
    <row r="3896" spans="1:20" ht="68"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7">
        <f t="shared" si="241"/>
        <v>47.272727272727273</v>
      </c>
      <c r="Q3896" t="s">
        <v>8318</v>
      </c>
      <c r="R3896" t="s">
        <v>8319</v>
      </c>
      <c r="S3896" s="8">
        <f t="shared" si="242"/>
        <v>42679.958472222221</v>
      </c>
      <c r="T3896" s="8">
        <f t="shared" si="243"/>
        <v>42710.207638888889</v>
      </c>
    </row>
    <row r="3897" spans="1:20" ht="68"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7">
        <f t="shared" si="241"/>
        <v>50</v>
      </c>
      <c r="Q3897" t="s">
        <v>8318</v>
      </c>
      <c r="R3897" t="s">
        <v>8319</v>
      </c>
      <c r="S3897" s="8">
        <f t="shared" si="242"/>
        <v>42032.250208333338</v>
      </c>
      <c r="T3897" s="8">
        <f t="shared" si="243"/>
        <v>42063.250208333338</v>
      </c>
    </row>
    <row r="3898" spans="1:20" ht="51"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7">
        <f t="shared" si="241"/>
        <v>42.5</v>
      </c>
      <c r="Q3898" t="s">
        <v>8318</v>
      </c>
      <c r="R3898" t="s">
        <v>8319</v>
      </c>
      <c r="S3898" s="8">
        <f t="shared" si="242"/>
        <v>41793.191875000004</v>
      </c>
      <c r="T3898" s="8">
        <f t="shared" si="243"/>
        <v>41807.191875000004</v>
      </c>
    </row>
    <row r="3899" spans="1:20" ht="51"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7">
        <f t="shared" si="241"/>
        <v>44</v>
      </c>
      <c r="Q3899" t="s">
        <v>8318</v>
      </c>
      <c r="R3899" t="s">
        <v>8319</v>
      </c>
      <c r="S3899" s="8">
        <f t="shared" si="242"/>
        <v>41982.87364583333</v>
      </c>
      <c r="T3899" s="8">
        <f t="shared" si="243"/>
        <v>42012.87364583333</v>
      </c>
    </row>
    <row r="3900" spans="1:20" ht="68"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7">
        <f t="shared" si="241"/>
        <v>50.875</v>
      </c>
      <c r="Q3900" t="s">
        <v>8318</v>
      </c>
      <c r="R3900" t="s">
        <v>8319</v>
      </c>
      <c r="S3900" s="8">
        <f t="shared" si="242"/>
        <v>42193.482291666667</v>
      </c>
      <c r="T3900" s="8">
        <f t="shared" si="243"/>
        <v>42233.666666666672</v>
      </c>
    </row>
    <row r="3901" spans="1:20" ht="51"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7">
        <f t="shared" si="241"/>
        <v>62.5</v>
      </c>
      <c r="Q3901" t="s">
        <v>8318</v>
      </c>
      <c r="R3901" t="s">
        <v>8319</v>
      </c>
      <c r="S3901" s="8">
        <f t="shared" si="242"/>
        <v>41843.775011574071</v>
      </c>
      <c r="T3901" s="8">
        <f t="shared" si="243"/>
        <v>41863.775011574071</v>
      </c>
    </row>
    <row r="3902" spans="1:20" ht="51"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7">
        <f t="shared" si="241"/>
        <v>27</v>
      </c>
      <c r="Q3902" t="s">
        <v>8318</v>
      </c>
      <c r="R3902" t="s">
        <v>8319</v>
      </c>
      <c r="S3902" s="8">
        <f t="shared" si="242"/>
        <v>42136.092488425929</v>
      </c>
      <c r="T3902" s="8">
        <f t="shared" si="243"/>
        <v>42166.092488425929</v>
      </c>
    </row>
    <row r="3903" spans="1:20" ht="51"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7">
        <f t="shared" si="241"/>
        <v>25</v>
      </c>
      <c r="Q3903" t="s">
        <v>8318</v>
      </c>
      <c r="R3903" t="s">
        <v>8319</v>
      </c>
      <c r="S3903" s="8">
        <f t="shared" si="242"/>
        <v>42317.826377314821</v>
      </c>
      <c r="T3903" s="8">
        <f t="shared" si="243"/>
        <v>42357.826377314821</v>
      </c>
    </row>
    <row r="3904" spans="1:20" ht="51"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7">
        <f t="shared" si="241"/>
        <v>47.258064516129032</v>
      </c>
      <c r="Q3904" t="s">
        <v>8318</v>
      </c>
      <c r="R3904" t="s">
        <v>8319</v>
      </c>
      <c r="S3904" s="8">
        <f t="shared" si="242"/>
        <v>42663.468078703707</v>
      </c>
      <c r="T3904" s="8">
        <f t="shared" si="243"/>
        <v>42688.509745370371</v>
      </c>
    </row>
    <row r="3905" spans="1:20" ht="68"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t="e">
        <f t="shared" si="241"/>
        <v>#DIV/0!</v>
      </c>
      <c r="Q3905" t="s">
        <v>8318</v>
      </c>
      <c r="R3905" t="s">
        <v>8319</v>
      </c>
      <c r="S3905" s="8">
        <f t="shared" si="242"/>
        <v>42186.01116898148</v>
      </c>
      <c r="T3905" s="8">
        <f t="shared" si="243"/>
        <v>42230.818055555559</v>
      </c>
    </row>
    <row r="3906" spans="1:20" ht="34"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7">
        <f t="shared" si="241"/>
        <v>1.5</v>
      </c>
      <c r="Q3906" t="s">
        <v>8318</v>
      </c>
      <c r="R3906" t="s">
        <v>8319</v>
      </c>
      <c r="S3906" s="8">
        <f t="shared" si="242"/>
        <v>42095.229166666672</v>
      </c>
      <c r="T3906" s="8">
        <f t="shared" si="243"/>
        <v>42109.211111111115</v>
      </c>
    </row>
    <row r="3907" spans="1:20" ht="51"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7">
        <f t="shared" ref="P3907:P3970" si="245">E3907/L3907</f>
        <v>24.714285714285715</v>
      </c>
      <c r="Q3907" t="s">
        <v>8318</v>
      </c>
      <c r="R3907" t="s">
        <v>8319</v>
      </c>
      <c r="S3907" s="8">
        <f t="shared" ref="S3907:S3970" si="246">(((J3907/60)/60)/24)+DATE(1970,1,1)</f>
        <v>42124.623877314814</v>
      </c>
      <c r="T3907" s="8">
        <f t="shared" ref="T3907:T3970" si="247">(((I3907/60)/60)/24)+DATE(1970,1,1)</f>
        <v>42166.958333333328</v>
      </c>
    </row>
    <row r="3908" spans="1:20" ht="51"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7">
        <f t="shared" si="245"/>
        <v>63.125</v>
      </c>
      <c r="Q3908" t="s">
        <v>8318</v>
      </c>
      <c r="R3908" t="s">
        <v>8319</v>
      </c>
      <c r="S3908" s="8">
        <f t="shared" si="246"/>
        <v>42143.917743055557</v>
      </c>
      <c r="T3908" s="8">
        <f t="shared" si="247"/>
        <v>42181.559027777781</v>
      </c>
    </row>
    <row r="3909" spans="1:20" ht="51"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7">
        <f t="shared" si="245"/>
        <v>38.25</v>
      </c>
      <c r="Q3909" t="s">
        <v>8318</v>
      </c>
      <c r="R3909" t="s">
        <v>8319</v>
      </c>
      <c r="S3909" s="8">
        <f t="shared" si="246"/>
        <v>41906.819513888891</v>
      </c>
      <c r="T3909" s="8">
        <f t="shared" si="247"/>
        <v>41938.838888888888</v>
      </c>
    </row>
    <row r="3910" spans="1:20" ht="68"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7">
        <f t="shared" si="245"/>
        <v>16.25</v>
      </c>
      <c r="Q3910" t="s">
        <v>8318</v>
      </c>
      <c r="R3910" t="s">
        <v>8319</v>
      </c>
      <c r="S3910" s="8">
        <f t="shared" si="246"/>
        <v>41834.135370370372</v>
      </c>
      <c r="T3910" s="8">
        <f t="shared" si="247"/>
        <v>41849.135370370372</v>
      </c>
    </row>
    <row r="3911" spans="1:20" ht="51"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7">
        <f t="shared" si="245"/>
        <v>33.75</v>
      </c>
      <c r="Q3911" t="s">
        <v>8318</v>
      </c>
      <c r="R3911" t="s">
        <v>8319</v>
      </c>
      <c r="S3911" s="8">
        <f t="shared" si="246"/>
        <v>41863.359282407408</v>
      </c>
      <c r="T3911" s="8">
        <f t="shared" si="247"/>
        <v>41893.359282407408</v>
      </c>
    </row>
    <row r="3912" spans="1:20" ht="51"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7">
        <f t="shared" si="245"/>
        <v>61.666666666666664</v>
      </c>
      <c r="Q3912" t="s">
        <v>8318</v>
      </c>
      <c r="R3912" t="s">
        <v>8319</v>
      </c>
      <c r="S3912" s="8">
        <f t="shared" si="246"/>
        <v>42224.756909722222</v>
      </c>
      <c r="T3912" s="8">
        <f t="shared" si="247"/>
        <v>42254.756909722222</v>
      </c>
    </row>
    <row r="3913" spans="1:20" ht="51"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7">
        <f t="shared" si="245"/>
        <v>83.138888888888886</v>
      </c>
      <c r="Q3913" t="s">
        <v>8318</v>
      </c>
      <c r="R3913" t="s">
        <v>8319</v>
      </c>
      <c r="S3913" s="8">
        <f t="shared" si="246"/>
        <v>41939.8122337963</v>
      </c>
      <c r="T3913" s="8">
        <f t="shared" si="247"/>
        <v>41969.853900462964</v>
      </c>
    </row>
    <row r="3914" spans="1:20" ht="51"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7">
        <f t="shared" si="245"/>
        <v>1</v>
      </c>
      <c r="Q3914" t="s">
        <v>8318</v>
      </c>
      <c r="R3914" t="s">
        <v>8319</v>
      </c>
      <c r="S3914" s="8">
        <f t="shared" si="246"/>
        <v>42059.270023148143</v>
      </c>
      <c r="T3914" s="8">
        <f t="shared" si="247"/>
        <v>42119.190972222219</v>
      </c>
    </row>
    <row r="3915" spans="1:20" ht="51"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7">
        <f t="shared" si="245"/>
        <v>142.85714285714286</v>
      </c>
      <c r="Q3915" t="s">
        <v>8318</v>
      </c>
      <c r="R3915" t="s">
        <v>8319</v>
      </c>
      <c r="S3915" s="8">
        <f t="shared" si="246"/>
        <v>42308.211215277777</v>
      </c>
      <c r="T3915" s="8">
        <f t="shared" si="247"/>
        <v>42338.252881944441</v>
      </c>
    </row>
    <row r="3916" spans="1:20" ht="51"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7">
        <f t="shared" si="245"/>
        <v>33.666666666666664</v>
      </c>
      <c r="Q3916" t="s">
        <v>8318</v>
      </c>
      <c r="R3916" t="s">
        <v>8319</v>
      </c>
      <c r="S3916" s="8">
        <f t="shared" si="246"/>
        <v>42114.818935185183</v>
      </c>
      <c r="T3916" s="8">
        <f t="shared" si="247"/>
        <v>42134.957638888889</v>
      </c>
    </row>
    <row r="3917" spans="1:20" ht="51"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7">
        <f t="shared" si="245"/>
        <v>5</v>
      </c>
      <c r="Q3917" t="s">
        <v>8318</v>
      </c>
      <c r="R3917" t="s">
        <v>8319</v>
      </c>
      <c r="S3917" s="8">
        <f t="shared" si="246"/>
        <v>42492.98505787037</v>
      </c>
      <c r="T3917" s="8">
        <f t="shared" si="247"/>
        <v>42522.98505787037</v>
      </c>
    </row>
    <row r="3918" spans="1:20" ht="51"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t="e">
        <f t="shared" si="245"/>
        <v>#DIV/0!</v>
      </c>
      <c r="Q3918" t="s">
        <v>8318</v>
      </c>
      <c r="R3918" t="s">
        <v>8319</v>
      </c>
      <c r="S3918" s="8">
        <f t="shared" si="246"/>
        <v>42494.471666666665</v>
      </c>
      <c r="T3918" s="8">
        <f t="shared" si="247"/>
        <v>42524.471666666665</v>
      </c>
    </row>
    <row r="3919" spans="1:20" ht="51"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7">
        <f t="shared" si="245"/>
        <v>10</v>
      </c>
      <c r="Q3919" t="s">
        <v>8318</v>
      </c>
      <c r="R3919" t="s">
        <v>8319</v>
      </c>
      <c r="S3919" s="8">
        <f t="shared" si="246"/>
        <v>41863.527326388888</v>
      </c>
      <c r="T3919" s="8">
        <f t="shared" si="247"/>
        <v>41893.527326388888</v>
      </c>
    </row>
    <row r="3920" spans="1:20" ht="68"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7">
        <f t="shared" si="245"/>
        <v>40</v>
      </c>
      <c r="Q3920" t="s">
        <v>8318</v>
      </c>
      <c r="R3920" t="s">
        <v>8319</v>
      </c>
      <c r="S3920" s="8">
        <f t="shared" si="246"/>
        <v>41843.664618055554</v>
      </c>
      <c r="T3920" s="8">
        <f t="shared" si="247"/>
        <v>41855.666666666664</v>
      </c>
    </row>
    <row r="3921" spans="1:20" ht="51"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7">
        <f t="shared" si="245"/>
        <v>30</v>
      </c>
      <c r="Q3921" t="s">
        <v>8318</v>
      </c>
      <c r="R3921" t="s">
        <v>8319</v>
      </c>
      <c r="S3921" s="8">
        <f t="shared" si="246"/>
        <v>42358.684872685189</v>
      </c>
      <c r="T3921" s="8">
        <f t="shared" si="247"/>
        <v>42387</v>
      </c>
    </row>
    <row r="3922" spans="1:20" ht="51"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7">
        <f t="shared" si="245"/>
        <v>45</v>
      </c>
      <c r="Q3922" t="s">
        <v>8318</v>
      </c>
      <c r="R3922" t="s">
        <v>8319</v>
      </c>
      <c r="S3922" s="8">
        <f t="shared" si="246"/>
        <v>42657.38726851852</v>
      </c>
      <c r="T3922" s="8">
        <f t="shared" si="247"/>
        <v>42687.428935185191</v>
      </c>
    </row>
    <row r="3923" spans="1:20" ht="51"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t="e">
        <f t="shared" si="245"/>
        <v>#DIV/0!</v>
      </c>
      <c r="Q3923" t="s">
        <v>8318</v>
      </c>
      <c r="R3923" t="s">
        <v>8319</v>
      </c>
      <c r="S3923" s="8">
        <f t="shared" si="246"/>
        <v>41926.542303240742</v>
      </c>
      <c r="T3923" s="8">
        <f t="shared" si="247"/>
        <v>41938.75</v>
      </c>
    </row>
    <row r="3924" spans="1:20" ht="68"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7">
        <f t="shared" si="245"/>
        <v>10.166666666666666</v>
      </c>
      <c r="Q3924" t="s">
        <v>8318</v>
      </c>
      <c r="R3924" t="s">
        <v>8319</v>
      </c>
      <c r="S3924" s="8">
        <f t="shared" si="246"/>
        <v>42020.768634259264</v>
      </c>
      <c r="T3924" s="8">
        <f t="shared" si="247"/>
        <v>42065.958333333328</v>
      </c>
    </row>
    <row r="3925" spans="1:20" ht="51"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7">
        <f t="shared" si="245"/>
        <v>81.411764705882348</v>
      </c>
      <c r="Q3925" t="s">
        <v>8318</v>
      </c>
      <c r="R3925" t="s">
        <v>8319</v>
      </c>
      <c r="S3925" s="8">
        <f t="shared" si="246"/>
        <v>42075.979988425926</v>
      </c>
      <c r="T3925" s="8">
        <f t="shared" si="247"/>
        <v>42103.979988425926</v>
      </c>
    </row>
    <row r="3926" spans="1:20" ht="51"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7">
        <f t="shared" si="245"/>
        <v>57.25</v>
      </c>
      <c r="Q3926" t="s">
        <v>8318</v>
      </c>
      <c r="R3926" t="s">
        <v>8319</v>
      </c>
      <c r="S3926" s="8">
        <f t="shared" si="246"/>
        <v>41786.959745370368</v>
      </c>
      <c r="T3926" s="8">
        <f t="shared" si="247"/>
        <v>41816.959745370368</v>
      </c>
    </row>
    <row r="3927" spans="1:20" ht="51"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7">
        <f t="shared" si="245"/>
        <v>5</v>
      </c>
      <c r="Q3927" t="s">
        <v>8318</v>
      </c>
      <c r="R3927" t="s">
        <v>8319</v>
      </c>
      <c r="S3927" s="8">
        <f t="shared" si="246"/>
        <v>41820.870821759258</v>
      </c>
      <c r="T3927" s="8">
        <f t="shared" si="247"/>
        <v>41850.870821759258</v>
      </c>
    </row>
    <row r="3928" spans="1:20" ht="34"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7">
        <f t="shared" si="245"/>
        <v>15</v>
      </c>
      <c r="Q3928" t="s">
        <v>8318</v>
      </c>
      <c r="R3928" t="s">
        <v>8319</v>
      </c>
      <c r="S3928" s="8">
        <f t="shared" si="246"/>
        <v>41970.085046296299</v>
      </c>
      <c r="T3928" s="8">
        <f t="shared" si="247"/>
        <v>42000.085046296299</v>
      </c>
    </row>
    <row r="3929" spans="1:20" ht="51"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7">
        <f t="shared" si="245"/>
        <v>12.5</v>
      </c>
      <c r="Q3929" t="s">
        <v>8318</v>
      </c>
      <c r="R3929" t="s">
        <v>8319</v>
      </c>
      <c r="S3929" s="8">
        <f t="shared" si="246"/>
        <v>41830.267407407409</v>
      </c>
      <c r="T3929" s="8">
        <f t="shared" si="247"/>
        <v>41860.267407407409</v>
      </c>
    </row>
    <row r="3930" spans="1:20" ht="51"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7">
        <f t="shared" si="245"/>
        <v>93</v>
      </c>
      <c r="Q3930" t="s">
        <v>8318</v>
      </c>
      <c r="R3930" t="s">
        <v>8319</v>
      </c>
      <c r="S3930" s="8">
        <f t="shared" si="246"/>
        <v>42265.683182870373</v>
      </c>
      <c r="T3930" s="8">
        <f t="shared" si="247"/>
        <v>42293.207638888889</v>
      </c>
    </row>
    <row r="3931" spans="1:20" ht="51"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7">
        <f t="shared" si="245"/>
        <v>32.357142857142854</v>
      </c>
      <c r="Q3931" t="s">
        <v>8318</v>
      </c>
      <c r="R3931" t="s">
        <v>8319</v>
      </c>
      <c r="S3931" s="8">
        <f t="shared" si="246"/>
        <v>42601.827141203699</v>
      </c>
      <c r="T3931" s="8">
        <f t="shared" si="247"/>
        <v>42631.827141203699</v>
      </c>
    </row>
    <row r="3932" spans="1:20" ht="51"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t="e">
        <f t="shared" si="245"/>
        <v>#DIV/0!</v>
      </c>
      <c r="Q3932" t="s">
        <v>8318</v>
      </c>
      <c r="R3932" t="s">
        <v>8319</v>
      </c>
      <c r="S3932" s="8">
        <f t="shared" si="246"/>
        <v>42433.338749999995</v>
      </c>
      <c r="T3932" s="8">
        <f t="shared" si="247"/>
        <v>42461.25</v>
      </c>
    </row>
    <row r="3933" spans="1:20" ht="51"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t="e">
        <f t="shared" si="245"/>
        <v>#DIV/0!</v>
      </c>
      <c r="Q3933" t="s">
        <v>8318</v>
      </c>
      <c r="R3933" t="s">
        <v>8319</v>
      </c>
      <c r="S3933" s="8">
        <f t="shared" si="246"/>
        <v>42228.151701388888</v>
      </c>
      <c r="T3933" s="8">
        <f t="shared" si="247"/>
        <v>42253.151701388888</v>
      </c>
    </row>
    <row r="3934" spans="1:20" ht="51"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7">
        <f t="shared" si="245"/>
        <v>1</v>
      </c>
      <c r="Q3934" t="s">
        <v>8318</v>
      </c>
      <c r="R3934" t="s">
        <v>8319</v>
      </c>
      <c r="S3934" s="8">
        <f t="shared" si="246"/>
        <v>42415.168564814812</v>
      </c>
      <c r="T3934" s="8">
        <f t="shared" si="247"/>
        <v>42445.126898148148</v>
      </c>
    </row>
    <row r="3935" spans="1:20" ht="51"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7">
        <f t="shared" si="245"/>
        <v>91.833333333333329</v>
      </c>
      <c r="Q3935" t="s">
        <v>8318</v>
      </c>
      <c r="R3935" t="s">
        <v>8319</v>
      </c>
      <c r="S3935" s="8">
        <f t="shared" si="246"/>
        <v>42538.968310185184</v>
      </c>
      <c r="T3935" s="8">
        <f t="shared" si="247"/>
        <v>42568.029861111107</v>
      </c>
    </row>
    <row r="3936" spans="1:20" ht="51"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7">
        <f t="shared" si="245"/>
        <v>45.833333333333336</v>
      </c>
      <c r="Q3936" t="s">
        <v>8318</v>
      </c>
      <c r="R3936" t="s">
        <v>8319</v>
      </c>
      <c r="S3936" s="8">
        <f t="shared" si="246"/>
        <v>42233.671747685185</v>
      </c>
      <c r="T3936" s="8">
        <f t="shared" si="247"/>
        <v>42278.541666666672</v>
      </c>
    </row>
    <row r="3937" spans="1:20" ht="68"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7">
        <f t="shared" si="245"/>
        <v>57.173913043478258</v>
      </c>
      <c r="Q3937" t="s">
        <v>8318</v>
      </c>
      <c r="R3937" t="s">
        <v>8319</v>
      </c>
      <c r="S3937" s="8">
        <f t="shared" si="246"/>
        <v>42221.656782407401</v>
      </c>
      <c r="T3937" s="8">
        <f t="shared" si="247"/>
        <v>42281.656782407401</v>
      </c>
    </row>
    <row r="3938" spans="1:20" ht="51"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t="e">
        <f t="shared" si="245"/>
        <v>#DIV/0!</v>
      </c>
      <c r="Q3938" t="s">
        <v>8318</v>
      </c>
      <c r="R3938" t="s">
        <v>8319</v>
      </c>
      <c r="S3938" s="8">
        <f t="shared" si="246"/>
        <v>42675.262962962966</v>
      </c>
      <c r="T3938" s="8">
        <f t="shared" si="247"/>
        <v>42705.304629629631</v>
      </c>
    </row>
    <row r="3939" spans="1:20" ht="51"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7">
        <f t="shared" si="245"/>
        <v>248.5</v>
      </c>
      <c r="Q3939" t="s">
        <v>8318</v>
      </c>
      <c r="R3939" t="s">
        <v>8319</v>
      </c>
      <c r="S3939" s="8">
        <f t="shared" si="246"/>
        <v>42534.631481481483</v>
      </c>
      <c r="T3939" s="8">
        <f t="shared" si="247"/>
        <v>42562.631481481483</v>
      </c>
    </row>
    <row r="3940" spans="1:20" ht="51"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7">
        <f t="shared" si="245"/>
        <v>79.400000000000006</v>
      </c>
      <c r="Q3940" t="s">
        <v>8318</v>
      </c>
      <c r="R3940" t="s">
        <v>8319</v>
      </c>
      <c r="S3940" s="8">
        <f t="shared" si="246"/>
        <v>42151.905717592599</v>
      </c>
      <c r="T3940" s="8">
        <f t="shared" si="247"/>
        <v>42182.905717592599</v>
      </c>
    </row>
    <row r="3941" spans="1:20" ht="51"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7">
        <f t="shared" si="245"/>
        <v>5</v>
      </c>
      <c r="Q3941" t="s">
        <v>8318</v>
      </c>
      <c r="R3941" t="s">
        <v>8319</v>
      </c>
      <c r="S3941" s="8">
        <f t="shared" si="246"/>
        <v>41915.400219907409</v>
      </c>
      <c r="T3941" s="8">
        <f t="shared" si="247"/>
        <v>41919.1875</v>
      </c>
    </row>
    <row r="3942" spans="1:20" ht="51"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7">
        <f t="shared" si="245"/>
        <v>5.5</v>
      </c>
      <c r="Q3942" t="s">
        <v>8318</v>
      </c>
      <c r="R3942" t="s">
        <v>8319</v>
      </c>
      <c r="S3942" s="8">
        <f t="shared" si="246"/>
        <v>41961.492488425924</v>
      </c>
      <c r="T3942" s="8">
        <f t="shared" si="247"/>
        <v>42006.492488425924</v>
      </c>
    </row>
    <row r="3943" spans="1:20" ht="85"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7">
        <f t="shared" si="245"/>
        <v>25</v>
      </c>
      <c r="Q3943" t="s">
        <v>8318</v>
      </c>
      <c r="R3943" t="s">
        <v>8319</v>
      </c>
      <c r="S3943" s="8">
        <f t="shared" si="246"/>
        <v>41940.587233796294</v>
      </c>
      <c r="T3943" s="8">
        <f t="shared" si="247"/>
        <v>41968.041666666672</v>
      </c>
    </row>
    <row r="3944" spans="1:20" ht="51"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t="e">
        <f t="shared" si="245"/>
        <v>#DIV/0!</v>
      </c>
      <c r="Q3944" t="s">
        <v>8318</v>
      </c>
      <c r="R3944" t="s">
        <v>8319</v>
      </c>
      <c r="S3944" s="8">
        <f t="shared" si="246"/>
        <v>42111.904097222221</v>
      </c>
      <c r="T3944" s="8">
        <f t="shared" si="247"/>
        <v>42171.904097222221</v>
      </c>
    </row>
    <row r="3945" spans="1:20" ht="51"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7">
        <f t="shared" si="245"/>
        <v>137.07692307692307</v>
      </c>
      <c r="Q3945" t="s">
        <v>8318</v>
      </c>
      <c r="R3945" t="s">
        <v>8319</v>
      </c>
      <c r="S3945" s="8">
        <f t="shared" si="246"/>
        <v>42279.778564814813</v>
      </c>
      <c r="T3945" s="8">
        <f t="shared" si="247"/>
        <v>42310.701388888891</v>
      </c>
    </row>
    <row r="3946" spans="1:20" ht="68"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t="e">
        <f t="shared" si="245"/>
        <v>#DIV/0!</v>
      </c>
      <c r="Q3946" t="s">
        <v>8318</v>
      </c>
      <c r="R3946" t="s">
        <v>8319</v>
      </c>
      <c r="S3946" s="8">
        <f t="shared" si="246"/>
        <v>42213.662905092591</v>
      </c>
      <c r="T3946" s="8">
        <f t="shared" si="247"/>
        <v>42243.662905092591</v>
      </c>
    </row>
    <row r="3947" spans="1:20" ht="51"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7">
        <f t="shared" si="245"/>
        <v>5</v>
      </c>
      <c r="Q3947" t="s">
        <v>8318</v>
      </c>
      <c r="R3947" t="s">
        <v>8319</v>
      </c>
      <c r="S3947" s="8">
        <f t="shared" si="246"/>
        <v>42109.801712962959</v>
      </c>
      <c r="T3947" s="8">
        <f t="shared" si="247"/>
        <v>42139.801712962959</v>
      </c>
    </row>
    <row r="3948" spans="1:20" ht="34"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7">
        <f t="shared" si="245"/>
        <v>39</v>
      </c>
      <c r="Q3948" t="s">
        <v>8318</v>
      </c>
      <c r="R3948" t="s">
        <v>8319</v>
      </c>
      <c r="S3948" s="8">
        <f t="shared" si="246"/>
        <v>42031.833587962959</v>
      </c>
      <c r="T3948" s="8">
        <f t="shared" si="247"/>
        <v>42063.333333333328</v>
      </c>
    </row>
    <row r="3949" spans="1:20" ht="68"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7">
        <f t="shared" si="245"/>
        <v>50.5</v>
      </c>
      <c r="Q3949" t="s">
        <v>8318</v>
      </c>
      <c r="R3949" t="s">
        <v>8319</v>
      </c>
      <c r="S3949" s="8">
        <f t="shared" si="246"/>
        <v>42615.142870370371</v>
      </c>
      <c r="T3949" s="8">
        <f t="shared" si="247"/>
        <v>42645.142870370371</v>
      </c>
    </row>
    <row r="3950" spans="1:20" ht="51"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t="e">
        <f t="shared" si="245"/>
        <v>#DIV/0!</v>
      </c>
      <c r="Q3950" t="s">
        <v>8318</v>
      </c>
      <c r="R3950" t="s">
        <v>8319</v>
      </c>
      <c r="S3950" s="8">
        <f t="shared" si="246"/>
        <v>41829.325497685182</v>
      </c>
      <c r="T3950" s="8">
        <f t="shared" si="247"/>
        <v>41889.325497685182</v>
      </c>
    </row>
    <row r="3951" spans="1:20" ht="68"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7">
        <f t="shared" si="245"/>
        <v>49.28125</v>
      </c>
      <c r="Q3951" t="s">
        <v>8318</v>
      </c>
      <c r="R3951" t="s">
        <v>8319</v>
      </c>
      <c r="S3951" s="8">
        <f t="shared" si="246"/>
        <v>42016.120613425926</v>
      </c>
      <c r="T3951" s="8">
        <f t="shared" si="247"/>
        <v>42046.120613425926</v>
      </c>
    </row>
    <row r="3952" spans="1:20" ht="68"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7">
        <f t="shared" si="245"/>
        <v>25</v>
      </c>
      <c r="Q3952" t="s">
        <v>8318</v>
      </c>
      <c r="R3952" t="s">
        <v>8319</v>
      </c>
      <c r="S3952" s="8">
        <f t="shared" si="246"/>
        <v>42439.702314814815</v>
      </c>
      <c r="T3952" s="8">
        <f t="shared" si="247"/>
        <v>42468.774305555555</v>
      </c>
    </row>
    <row r="3953" spans="1:20" ht="51"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7">
        <f t="shared" si="245"/>
        <v>1</v>
      </c>
      <c r="Q3953" t="s">
        <v>8318</v>
      </c>
      <c r="R3953" t="s">
        <v>8319</v>
      </c>
      <c r="S3953" s="8">
        <f t="shared" si="246"/>
        <v>42433.825717592597</v>
      </c>
      <c r="T3953" s="8">
        <f t="shared" si="247"/>
        <v>42493.784050925926</v>
      </c>
    </row>
    <row r="3954" spans="1:20" ht="51"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7">
        <f t="shared" si="245"/>
        <v>25</v>
      </c>
      <c r="Q3954" t="s">
        <v>8318</v>
      </c>
      <c r="R3954" t="s">
        <v>8319</v>
      </c>
      <c r="S3954" s="8">
        <f t="shared" si="246"/>
        <v>42243.790393518517</v>
      </c>
      <c r="T3954" s="8">
        <f t="shared" si="247"/>
        <v>42303.790393518517</v>
      </c>
    </row>
    <row r="3955" spans="1:20" ht="51"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t="e">
        <f t="shared" si="245"/>
        <v>#DIV/0!</v>
      </c>
      <c r="Q3955" t="s">
        <v>8318</v>
      </c>
      <c r="R3955" t="s">
        <v>8319</v>
      </c>
      <c r="S3955" s="8">
        <f t="shared" si="246"/>
        <v>42550.048449074078</v>
      </c>
      <c r="T3955" s="8">
        <f t="shared" si="247"/>
        <v>42580.978472222225</v>
      </c>
    </row>
    <row r="3956" spans="1:20" ht="68"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t="e">
        <f t="shared" si="245"/>
        <v>#DIV/0!</v>
      </c>
      <c r="Q3956" t="s">
        <v>8318</v>
      </c>
      <c r="R3956" t="s">
        <v>8319</v>
      </c>
      <c r="S3956" s="8">
        <f t="shared" si="246"/>
        <v>41774.651203703703</v>
      </c>
      <c r="T3956" s="8">
        <f t="shared" si="247"/>
        <v>41834.651203703703</v>
      </c>
    </row>
    <row r="3957" spans="1:20" ht="51"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7">
        <f t="shared" si="245"/>
        <v>53.125</v>
      </c>
      <c r="Q3957" t="s">
        <v>8318</v>
      </c>
      <c r="R3957" t="s">
        <v>8319</v>
      </c>
      <c r="S3957" s="8">
        <f t="shared" si="246"/>
        <v>42306.848854166667</v>
      </c>
      <c r="T3957" s="8">
        <f t="shared" si="247"/>
        <v>42336.890520833331</v>
      </c>
    </row>
    <row r="3958" spans="1:20" ht="51"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t="e">
        <f t="shared" si="245"/>
        <v>#DIV/0!</v>
      </c>
      <c r="Q3958" t="s">
        <v>8318</v>
      </c>
      <c r="R3958" t="s">
        <v>8319</v>
      </c>
      <c r="S3958" s="8">
        <f t="shared" si="246"/>
        <v>42457.932025462964</v>
      </c>
      <c r="T3958" s="8">
        <f t="shared" si="247"/>
        <v>42485.013888888891</v>
      </c>
    </row>
    <row r="3959" spans="1:20" ht="51"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7">
        <f t="shared" si="245"/>
        <v>7</v>
      </c>
      <c r="Q3959" t="s">
        <v>8318</v>
      </c>
      <c r="R3959" t="s">
        <v>8319</v>
      </c>
      <c r="S3959" s="8">
        <f t="shared" si="246"/>
        <v>42513.976319444439</v>
      </c>
      <c r="T3959" s="8">
        <f t="shared" si="247"/>
        <v>42559.976319444439</v>
      </c>
    </row>
    <row r="3960" spans="1:20" ht="51"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7">
        <f t="shared" si="245"/>
        <v>40.0625</v>
      </c>
      <c r="Q3960" t="s">
        <v>8318</v>
      </c>
      <c r="R3960" t="s">
        <v>8319</v>
      </c>
      <c r="S3960" s="8">
        <f t="shared" si="246"/>
        <v>41816.950370370374</v>
      </c>
      <c r="T3960" s="8">
        <f t="shared" si="247"/>
        <v>41853.583333333336</v>
      </c>
    </row>
    <row r="3961" spans="1:20" ht="51"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7">
        <f t="shared" si="245"/>
        <v>24.333333333333332</v>
      </c>
      <c r="Q3961" t="s">
        <v>8318</v>
      </c>
      <c r="R3961" t="s">
        <v>8319</v>
      </c>
      <c r="S3961" s="8">
        <f t="shared" si="246"/>
        <v>41880.788842592592</v>
      </c>
      <c r="T3961" s="8">
        <f t="shared" si="247"/>
        <v>41910.788842592592</v>
      </c>
    </row>
    <row r="3962" spans="1:20" ht="51"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7">
        <f t="shared" si="245"/>
        <v>11.25</v>
      </c>
      <c r="Q3962" t="s">
        <v>8318</v>
      </c>
      <c r="R3962" t="s">
        <v>8319</v>
      </c>
      <c r="S3962" s="8">
        <f t="shared" si="246"/>
        <v>42342.845555555556</v>
      </c>
      <c r="T3962" s="8">
        <f t="shared" si="247"/>
        <v>42372.845555555556</v>
      </c>
    </row>
    <row r="3963" spans="1:20" ht="68"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7">
        <f t="shared" si="245"/>
        <v>10.5</v>
      </c>
      <c r="Q3963" t="s">
        <v>8318</v>
      </c>
      <c r="R3963" t="s">
        <v>8319</v>
      </c>
      <c r="S3963" s="8">
        <f t="shared" si="246"/>
        <v>41745.891319444447</v>
      </c>
      <c r="T3963" s="8">
        <f t="shared" si="247"/>
        <v>41767.891319444447</v>
      </c>
    </row>
    <row r="3964" spans="1:20" ht="68"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7">
        <f t="shared" si="245"/>
        <v>15</v>
      </c>
      <c r="Q3964" t="s">
        <v>8318</v>
      </c>
      <c r="R3964" t="s">
        <v>8319</v>
      </c>
      <c r="S3964" s="8">
        <f t="shared" si="246"/>
        <v>42311.621458333335</v>
      </c>
      <c r="T3964" s="8">
        <f t="shared" si="247"/>
        <v>42336.621458333335</v>
      </c>
    </row>
    <row r="3965" spans="1:20" ht="68"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t="e">
        <f t="shared" si="245"/>
        <v>#DIV/0!</v>
      </c>
      <c r="Q3965" t="s">
        <v>8318</v>
      </c>
      <c r="R3965" t="s">
        <v>8319</v>
      </c>
      <c r="S3965" s="8">
        <f t="shared" si="246"/>
        <v>42296.154131944444</v>
      </c>
      <c r="T3965" s="8">
        <f t="shared" si="247"/>
        <v>42326.195798611108</v>
      </c>
    </row>
    <row r="3966" spans="1:20" ht="51"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7">
        <f t="shared" si="245"/>
        <v>42</v>
      </c>
      <c r="Q3966" t="s">
        <v>8318</v>
      </c>
      <c r="R3966" t="s">
        <v>8319</v>
      </c>
      <c r="S3966" s="8">
        <f t="shared" si="246"/>
        <v>42053.722060185188</v>
      </c>
      <c r="T3966" s="8">
        <f t="shared" si="247"/>
        <v>42113.680393518516</v>
      </c>
    </row>
    <row r="3967" spans="1:20" ht="68"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7">
        <f t="shared" si="245"/>
        <v>71.25</v>
      </c>
      <c r="Q3967" t="s">
        <v>8318</v>
      </c>
      <c r="R3967" t="s">
        <v>8319</v>
      </c>
      <c r="S3967" s="8">
        <f t="shared" si="246"/>
        <v>42414.235879629632</v>
      </c>
      <c r="T3967" s="8">
        <f t="shared" si="247"/>
        <v>42474.194212962961</v>
      </c>
    </row>
    <row r="3968" spans="1:20" ht="51"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7">
        <f t="shared" si="245"/>
        <v>22.5</v>
      </c>
      <c r="Q3968" t="s">
        <v>8318</v>
      </c>
      <c r="R3968" t="s">
        <v>8319</v>
      </c>
      <c r="S3968" s="8">
        <f t="shared" si="246"/>
        <v>41801.711550925924</v>
      </c>
      <c r="T3968" s="8">
        <f t="shared" si="247"/>
        <v>41844.124305555553</v>
      </c>
    </row>
    <row r="3969" spans="1:20" ht="51"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7">
        <f t="shared" si="245"/>
        <v>41</v>
      </c>
      <c r="Q3969" t="s">
        <v>8318</v>
      </c>
      <c r="R3969" t="s">
        <v>8319</v>
      </c>
      <c r="S3969" s="8">
        <f t="shared" si="246"/>
        <v>42770.290590277778</v>
      </c>
      <c r="T3969" s="8">
        <f t="shared" si="247"/>
        <v>42800.290590277778</v>
      </c>
    </row>
    <row r="3970" spans="1:20" ht="51"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7">
        <f t="shared" si="245"/>
        <v>47.909090909090907</v>
      </c>
      <c r="Q3970" t="s">
        <v>8318</v>
      </c>
      <c r="R3970" t="s">
        <v>8319</v>
      </c>
      <c r="S3970" s="8">
        <f t="shared" si="246"/>
        <v>42452.815659722226</v>
      </c>
      <c r="T3970" s="8">
        <f t="shared" si="247"/>
        <v>42512.815659722226</v>
      </c>
    </row>
    <row r="3971" spans="1:20" ht="68"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7">
        <f t="shared" ref="P3971:P4034" si="249">E3971/L3971</f>
        <v>35.166666666666664</v>
      </c>
      <c r="Q3971" t="s">
        <v>8318</v>
      </c>
      <c r="R3971" t="s">
        <v>8319</v>
      </c>
      <c r="S3971" s="8">
        <f t="shared" ref="S3971:S4034" si="250">(((J3971/60)/60)/24)+DATE(1970,1,1)</f>
        <v>42601.854699074072</v>
      </c>
      <c r="T3971" s="8">
        <f t="shared" ref="T3971:T4034" si="251">(((I3971/60)/60)/24)+DATE(1970,1,1)</f>
        <v>42611.163194444445</v>
      </c>
    </row>
    <row r="3972" spans="1:20" ht="68"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7">
        <f t="shared" si="249"/>
        <v>5.5</v>
      </c>
      <c r="Q3972" t="s">
        <v>8318</v>
      </c>
      <c r="R3972" t="s">
        <v>8319</v>
      </c>
      <c r="S3972" s="8">
        <f t="shared" si="250"/>
        <v>42447.863553240735</v>
      </c>
      <c r="T3972" s="8">
        <f t="shared" si="251"/>
        <v>42477.863553240735</v>
      </c>
    </row>
    <row r="3973" spans="1:20" ht="51"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7">
        <f t="shared" si="249"/>
        <v>22.666666666666668</v>
      </c>
      <c r="Q3973" t="s">
        <v>8318</v>
      </c>
      <c r="R3973" t="s">
        <v>8319</v>
      </c>
      <c r="S3973" s="8">
        <f t="shared" si="250"/>
        <v>41811.536180555559</v>
      </c>
      <c r="T3973" s="8">
        <f t="shared" si="251"/>
        <v>41841.536180555559</v>
      </c>
    </row>
    <row r="3974" spans="1:20" ht="51"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7">
        <f t="shared" si="249"/>
        <v>26.375</v>
      </c>
      <c r="Q3974" t="s">
        <v>8318</v>
      </c>
      <c r="R3974" t="s">
        <v>8319</v>
      </c>
      <c r="S3974" s="8">
        <f t="shared" si="250"/>
        <v>41981.067523148144</v>
      </c>
      <c r="T3974" s="8">
        <f t="shared" si="251"/>
        <v>42041.067523148144</v>
      </c>
    </row>
    <row r="3975" spans="1:20" ht="51"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7">
        <f t="shared" si="249"/>
        <v>105.54054054054055</v>
      </c>
      <c r="Q3975" t="s">
        <v>8318</v>
      </c>
      <c r="R3975" t="s">
        <v>8319</v>
      </c>
      <c r="S3975" s="8">
        <f t="shared" si="250"/>
        <v>42469.68414351852</v>
      </c>
      <c r="T3975" s="8">
        <f t="shared" si="251"/>
        <v>42499.166666666672</v>
      </c>
    </row>
    <row r="3976" spans="1:20" ht="51"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7">
        <f t="shared" si="249"/>
        <v>29.09090909090909</v>
      </c>
      <c r="Q3976" t="s">
        <v>8318</v>
      </c>
      <c r="R3976" t="s">
        <v>8319</v>
      </c>
      <c r="S3976" s="8">
        <f t="shared" si="250"/>
        <v>42493.546851851846</v>
      </c>
      <c r="T3976" s="8">
        <f t="shared" si="251"/>
        <v>42523.546851851846</v>
      </c>
    </row>
    <row r="3977" spans="1:20" ht="51"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t="e">
        <f t="shared" si="249"/>
        <v>#DIV/0!</v>
      </c>
      <c r="Q3977" t="s">
        <v>8318</v>
      </c>
      <c r="R3977" t="s">
        <v>8319</v>
      </c>
      <c r="S3977" s="8">
        <f t="shared" si="250"/>
        <v>42534.866875</v>
      </c>
      <c r="T3977" s="8">
        <f t="shared" si="251"/>
        <v>42564.866875</v>
      </c>
    </row>
    <row r="3978" spans="1:20" ht="68"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7">
        <f t="shared" si="249"/>
        <v>62</v>
      </c>
      <c r="Q3978" t="s">
        <v>8318</v>
      </c>
      <c r="R3978" t="s">
        <v>8319</v>
      </c>
      <c r="S3978" s="8">
        <f t="shared" si="250"/>
        <v>41830.858344907407</v>
      </c>
      <c r="T3978" s="8">
        <f t="shared" si="251"/>
        <v>41852.291666666664</v>
      </c>
    </row>
    <row r="3979" spans="1:20" ht="51"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7">
        <f t="shared" si="249"/>
        <v>217.5</v>
      </c>
      <c r="Q3979" t="s">
        <v>8318</v>
      </c>
      <c r="R3979" t="s">
        <v>8319</v>
      </c>
      <c r="S3979" s="8">
        <f t="shared" si="250"/>
        <v>42543.788564814815</v>
      </c>
      <c r="T3979" s="8">
        <f t="shared" si="251"/>
        <v>42573.788564814815</v>
      </c>
    </row>
    <row r="3980" spans="1:20" ht="51"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7">
        <f t="shared" si="249"/>
        <v>26.75</v>
      </c>
      <c r="Q3980" t="s">
        <v>8318</v>
      </c>
      <c r="R3980" t="s">
        <v>8319</v>
      </c>
      <c r="S3980" s="8">
        <f t="shared" si="250"/>
        <v>41975.642974537041</v>
      </c>
      <c r="T3980" s="8">
        <f t="shared" si="251"/>
        <v>42035.642974537041</v>
      </c>
    </row>
    <row r="3981" spans="1:20" ht="51"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7">
        <f t="shared" si="249"/>
        <v>18.333333333333332</v>
      </c>
      <c r="Q3981" t="s">
        <v>8318</v>
      </c>
      <c r="R3981" t="s">
        <v>8319</v>
      </c>
      <c r="S3981" s="8">
        <f t="shared" si="250"/>
        <v>42069.903437500005</v>
      </c>
      <c r="T3981" s="8">
        <f t="shared" si="251"/>
        <v>42092.833333333328</v>
      </c>
    </row>
    <row r="3982" spans="1:20" ht="68"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7">
        <f t="shared" si="249"/>
        <v>64.285714285714292</v>
      </c>
      <c r="Q3982" t="s">
        <v>8318</v>
      </c>
      <c r="R3982" t="s">
        <v>8319</v>
      </c>
      <c r="S3982" s="8">
        <f t="shared" si="250"/>
        <v>41795.598923611113</v>
      </c>
      <c r="T3982" s="8">
        <f t="shared" si="251"/>
        <v>41825.598923611113</v>
      </c>
    </row>
    <row r="3983" spans="1:20" ht="51"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7">
        <f t="shared" si="249"/>
        <v>175</v>
      </c>
      <c r="Q3983" t="s">
        <v>8318</v>
      </c>
      <c r="R3983" t="s">
        <v>8319</v>
      </c>
      <c r="S3983" s="8">
        <f t="shared" si="250"/>
        <v>42508.179965277777</v>
      </c>
      <c r="T3983" s="8">
        <f t="shared" si="251"/>
        <v>42568.179965277777</v>
      </c>
    </row>
    <row r="3984" spans="1:20" ht="68"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7">
        <f t="shared" si="249"/>
        <v>34</v>
      </c>
      <c r="Q3984" t="s">
        <v>8318</v>
      </c>
      <c r="R3984" t="s">
        <v>8319</v>
      </c>
      <c r="S3984" s="8">
        <f t="shared" si="250"/>
        <v>42132.809953703705</v>
      </c>
      <c r="T3984" s="8">
        <f t="shared" si="251"/>
        <v>42192.809953703705</v>
      </c>
    </row>
    <row r="3985" spans="1:20" ht="51"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7">
        <f t="shared" si="249"/>
        <v>84.282608695652172</v>
      </c>
      <c r="Q3985" t="s">
        <v>8318</v>
      </c>
      <c r="R3985" t="s">
        <v>8319</v>
      </c>
      <c r="S3985" s="8">
        <f t="shared" si="250"/>
        <v>41747.86986111111</v>
      </c>
      <c r="T3985" s="8">
        <f t="shared" si="251"/>
        <v>41779.290972222225</v>
      </c>
    </row>
    <row r="3986" spans="1:20" ht="51"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7">
        <f t="shared" si="249"/>
        <v>9.5</v>
      </c>
      <c r="Q3986" t="s">
        <v>8318</v>
      </c>
      <c r="R3986" t="s">
        <v>8319</v>
      </c>
      <c r="S3986" s="8">
        <f t="shared" si="250"/>
        <v>41920.963472222218</v>
      </c>
      <c r="T3986" s="8">
        <f t="shared" si="251"/>
        <v>41951</v>
      </c>
    </row>
    <row r="3987" spans="1:20" ht="51"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7">
        <f t="shared" si="249"/>
        <v>33.736842105263158</v>
      </c>
      <c r="Q3987" t="s">
        <v>8318</v>
      </c>
      <c r="R3987" t="s">
        <v>8319</v>
      </c>
      <c r="S3987" s="8">
        <f t="shared" si="250"/>
        <v>42399.707407407404</v>
      </c>
      <c r="T3987" s="8">
        <f t="shared" si="251"/>
        <v>42420.878472222219</v>
      </c>
    </row>
    <row r="3988" spans="1:20" ht="68"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7">
        <f t="shared" si="249"/>
        <v>37.53846153846154</v>
      </c>
      <c r="Q3988" t="s">
        <v>8318</v>
      </c>
      <c r="R3988" t="s">
        <v>8319</v>
      </c>
      <c r="S3988" s="8">
        <f t="shared" si="250"/>
        <v>42467.548541666663</v>
      </c>
      <c r="T3988" s="8">
        <f t="shared" si="251"/>
        <v>42496.544444444444</v>
      </c>
    </row>
    <row r="3989" spans="1:20" ht="51"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7">
        <f t="shared" si="249"/>
        <v>11.615384615384615</v>
      </c>
      <c r="Q3989" t="s">
        <v>8318</v>
      </c>
      <c r="R3989" t="s">
        <v>8319</v>
      </c>
      <c r="S3989" s="8">
        <f t="shared" si="250"/>
        <v>41765.92465277778</v>
      </c>
      <c r="T3989" s="8">
        <f t="shared" si="251"/>
        <v>41775.92465277778</v>
      </c>
    </row>
    <row r="3990" spans="1:20" ht="34"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7">
        <f t="shared" si="249"/>
        <v>8</v>
      </c>
      <c r="Q3990" t="s">
        <v>8318</v>
      </c>
      <c r="R3990" t="s">
        <v>8319</v>
      </c>
      <c r="S3990" s="8">
        <f t="shared" si="250"/>
        <v>42230.08116898148</v>
      </c>
      <c r="T3990" s="8">
        <f t="shared" si="251"/>
        <v>42245.08116898148</v>
      </c>
    </row>
    <row r="3991" spans="1:20" ht="68"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t="e">
        <f t="shared" si="249"/>
        <v>#DIV/0!</v>
      </c>
      <c r="Q3991" t="s">
        <v>8318</v>
      </c>
      <c r="R3991" t="s">
        <v>8319</v>
      </c>
      <c r="S3991" s="8">
        <f t="shared" si="250"/>
        <v>42286.749780092592</v>
      </c>
      <c r="T3991" s="8">
        <f t="shared" si="251"/>
        <v>42316.791446759264</v>
      </c>
    </row>
    <row r="3992" spans="1:20" ht="51"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7">
        <f t="shared" si="249"/>
        <v>23</v>
      </c>
      <c r="Q3992" t="s">
        <v>8318</v>
      </c>
      <c r="R3992" t="s">
        <v>8319</v>
      </c>
      <c r="S3992" s="8">
        <f t="shared" si="250"/>
        <v>42401.672372685185</v>
      </c>
      <c r="T3992" s="8">
        <f t="shared" si="251"/>
        <v>42431.672372685185</v>
      </c>
    </row>
    <row r="3993" spans="1:20" ht="34"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7">
        <f t="shared" si="249"/>
        <v>100</v>
      </c>
      <c r="Q3993" t="s">
        <v>8318</v>
      </c>
      <c r="R3993" t="s">
        <v>8319</v>
      </c>
      <c r="S3993" s="8">
        <f t="shared" si="250"/>
        <v>42125.644467592589</v>
      </c>
      <c r="T3993" s="8">
        <f t="shared" si="251"/>
        <v>42155.644467592589</v>
      </c>
    </row>
    <row r="3994" spans="1:20" ht="51"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7">
        <f t="shared" si="249"/>
        <v>60.111111111111114</v>
      </c>
      <c r="Q3994" t="s">
        <v>8318</v>
      </c>
      <c r="R3994" t="s">
        <v>8319</v>
      </c>
      <c r="S3994" s="8">
        <f t="shared" si="250"/>
        <v>42289.94049768518</v>
      </c>
      <c r="T3994" s="8">
        <f t="shared" si="251"/>
        <v>42349.982164351852</v>
      </c>
    </row>
    <row r="3995" spans="1:20" ht="51"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7">
        <f t="shared" si="249"/>
        <v>3</v>
      </c>
      <c r="Q3995" t="s">
        <v>8318</v>
      </c>
      <c r="R3995" t="s">
        <v>8319</v>
      </c>
      <c r="S3995" s="8">
        <f t="shared" si="250"/>
        <v>42107.864722222221</v>
      </c>
      <c r="T3995" s="8">
        <f t="shared" si="251"/>
        <v>42137.864722222221</v>
      </c>
    </row>
    <row r="3996" spans="1:20" ht="51"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7">
        <f t="shared" si="249"/>
        <v>5</v>
      </c>
      <c r="Q3996" t="s">
        <v>8318</v>
      </c>
      <c r="R3996" t="s">
        <v>8319</v>
      </c>
      <c r="S3996" s="8">
        <f t="shared" si="250"/>
        <v>41809.389930555553</v>
      </c>
      <c r="T3996" s="8">
        <f t="shared" si="251"/>
        <v>41839.389930555553</v>
      </c>
    </row>
    <row r="3997" spans="1:20" ht="51"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7">
        <f t="shared" si="249"/>
        <v>17.5</v>
      </c>
      <c r="Q3997" t="s">
        <v>8318</v>
      </c>
      <c r="R3997" t="s">
        <v>8319</v>
      </c>
      <c r="S3997" s="8">
        <f t="shared" si="250"/>
        <v>42019.683761574073</v>
      </c>
      <c r="T3997" s="8">
        <f t="shared" si="251"/>
        <v>42049.477083333331</v>
      </c>
    </row>
    <row r="3998" spans="1:20" ht="51"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7">
        <f t="shared" si="249"/>
        <v>29.235294117647058</v>
      </c>
      <c r="Q3998" t="s">
        <v>8318</v>
      </c>
      <c r="R3998" t="s">
        <v>8319</v>
      </c>
      <c r="S3998" s="8">
        <f t="shared" si="250"/>
        <v>41950.26694444444</v>
      </c>
      <c r="T3998" s="8">
        <f t="shared" si="251"/>
        <v>41963.669444444444</v>
      </c>
    </row>
    <row r="3999" spans="1:20" ht="51"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t="e">
        <f t="shared" si="249"/>
        <v>#DIV/0!</v>
      </c>
      <c r="Q3999" t="s">
        <v>8318</v>
      </c>
      <c r="R3999" t="s">
        <v>8319</v>
      </c>
      <c r="S3999" s="8">
        <f t="shared" si="250"/>
        <v>42069.391446759255</v>
      </c>
      <c r="T3999" s="8">
        <f t="shared" si="251"/>
        <v>42099.349780092598</v>
      </c>
    </row>
    <row r="4000" spans="1:20" ht="51"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7">
        <f t="shared" si="249"/>
        <v>59.583333333333336</v>
      </c>
      <c r="Q4000" t="s">
        <v>8318</v>
      </c>
      <c r="R4000" t="s">
        <v>8319</v>
      </c>
      <c r="S4000" s="8">
        <f t="shared" si="250"/>
        <v>42061.963263888887</v>
      </c>
      <c r="T4000" s="8">
        <f t="shared" si="251"/>
        <v>42091.921597222223</v>
      </c>
    </row>
    <row r="4001" spans="1:20" ht="51"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7">
        <f t="shared" si="249"/>
        <v>82.571428571428569</v>
      </c>
      <c r="Q4001" t="s">
        <v>8318</v>
      </c>
      <c r="R4001" t="s">
        <v>8319</v>
      </c>
      <c r="S4001" s="8">
        <f t="shared" si="250"/>
        <v>41842.828680555554</v>
      </c>
      <c r="T4001" s="8">
        <f t="shared" si="251"/>
        <v>41882.827650462961</v>
      </c>
    </row>
    <row r="4002" spans="1:20" ht="34"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7">
        <f t="shared" si="249"/>
        <v>10</v>
      </c>
      <c r="Q4002" t="s">
        <v>8318</v>
      </c>
      <c r="R4002" t="s">
        <v>8319</v>
      </c>
      <c r="S4002" s="8">
        <f t="shared" si="250"/>
        <v>42437.64534722222</v>
      </c>
      <c r="T4002" s="8">
        <f t="shared" si="251"/>
        <v>42497.603680555556</v>
      </c>
    </row>
    <row r="4003" spans="1:20" ht="68"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7">
        <f t="shared" si="249"/>
        <v>32.357142857142854</v>
      </c>
      <c r="Q4003" t="s">
        <v>8318</v>
      </c>
      <c r="R4003" t="s">
        <v>8319</v>
      </c>
      <c r="S4003" s="8">
        <f t="shared" si="250"/>
        <v>42775.964212962965</v>
      </c>
      <c r="T4003" s="8">
        <f t="shared" si="251"/>
        <v>42795.791666666672</v>
      </c>
    </row>
    <row r="4004" spans="1:20" ht="68"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7">
        <f t="shared" si="249"/>
        <v>5.75</v>
      </c>
      <c r="Q4004" t="s">
        <v>8318</v>
      </c>
      <c r="R4004" t="s">
        <v>8319</v>
      </c>
      <c r="S4004" s="8">
        <f t="shared" si="250"/>
        <v>41879.043530092589</v>
      </c>
      <c r="T4004" s="8">
        <f t="shared" si="251"/>
        <v>41909.043530092589</v>
      </c>
    </row>
    <row r="4005" spans="1:20" ht="51"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7">
        <f t="shared" si="249"/>
        <v>100.5</v>
      </c>
      <c r="Q4005" t="s">
        <v>8318</v>
      </c>
      <c r="R4005" t="s">
        <v>8319</v>
      </c>
      <c r="S4005" s="8">
        <f t="shared" si="250"/>
        <v>42020.587349537032</v>
      </c>
      <c r="T4005" s="8">
        <f t="shared" si="251"/>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7">
        <f t="shared" si="249"/>
        <v>1</v>
      </c>
      <c r="Q4006" t="s">
        <v>8318</v>
      </c>
      <c r="R4006" t="s">
        <v>8319</v>
      </c>
      <c r="S4006" s="8">
        <f t="shared" si="250"/>
        <v>41890.16269675926</v>
      </c>
      <c r="T4006" s="8">
        <f t="shared" si="251"/>
        <v>41920.16269675926</v>
      </c>
    </row>
    <row r="4007" spans="1:20" ht="51"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7">
        <f t="shared" si="249"/>
        <v>20</v>
      </c>
      <c r="Q4007" t="s">
        <v>8318</v>
      </c>
      <c r="R4007" t="s">
        <v>8319</v>
      </c>
      <c r="S4007" s="8">
        <f t="shared" si="250"/>
        <v>41872.807696759257</v>
      </c>
      <c r="T4007" s="8">
        <f t="shared" si="251"/>
        <v>41932.807696759257</v>
      </c>
    </row>
    <row r="4008" spans="1:20" ht="51"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7">
        <f t="shared" si="249"/>
        <v>2</v>
      </c>
      <c r="Q4008" t="s">
        <v>8318</v>
      </c>
      <c r="R4008" t="s">
        <v>8319</v>
      </c>
      <c r="S4008" s="8">
        <f t="shared" si="250"/>
        <v>42391.772997685184</v>
      </c>
      <c r="T4008" s="8">
        <f t="shared" si="251"/>
        <v>42416.772997685184</v>
      </c>
    </row>
    <row r="4009" spans="1:20" ht="51"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7">
        <f t="shared" si="249"/>
        <v>5</v>
      </c>
      <c r="Q4009" t="s">
        <v>8318</v>
      </c>
      <c r="R4009" t="s">
        <v>8319</v>
      </c>
      <c r="S4009" s="8">
        <f t="shared" si="250"/>
        <v>41848.772928240738</v>
      </c>
      <c r="T4009" s="8">
        <f t="shared" si="251"/>
        <v>41877.686111111114</v>
      </c>
    </row>
    <row r="4010" spans="1:20" ht="68"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7">
        <f t="shared" si="249"/>
        <v>15</v>
      </c>
      <c r="Q4010" t="s">
        <v>8318</v>
      </c>
      <c r="R4010" t="s">
        <v>8319</v>
      </c>
      <c r="S4010" s="8">
        <f t="shared" si="250"/>
        <v>42177.964201388888</v>
      </c>
      <c r="T4010" s="8">
        <f t="shared" si="251"/>
        <v>42207.964201388888</v>
      </c>
    </row>
    <row r="4011" spans="1:20" ht="51"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7">
        <f t="shared" si="249"/>
        <v>25</v>
      </c>
      <c r="Q4011" t="s">
        <v>8318</v>
      </c>
      <c r="R4011" t="s">
        <v>8319</v>
      </c>
      <c r="S4011" s="8">
        <f t="shared" si="250"/>
        <v>41851.700925925928</v>
      </c>
      <c r="T4011" s="8">
        <f t="shared" si="251"/>
        <v>41891.700925925928</v>
      </c>
    </row>
    <row r="4012" spans="1:20" ht="51"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7">
        <f t="shared" si="249"/>
        <v>45.842105263157897</v>
      </c>
      <c r="Q4012" t="s">
        <v>8318</v>
      </c>
      <c r="R4012" t="s">
        <v>8319</v>
      </c>
      <c r="S4012" s="8">
        <f t="shared" si="250"/>
        <v>41921.770439814813</v>
      </c>
      <c r="T4012" s="8">
        <f t="shared" si="251"/>
        <v>41938.770439814813</v>
      </c>
    </row>
    <row r="4013" spans="1:20" ht="51"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7">
        <f t="shared" si="249"/>
        <v>4.75</v>
      </c>
      <c r="Q4013" t="s">
        <v>8318</v>
      </c>
      <c r="R4013" t="s">
        <v>8319</v>
      </c>
      <c r="S4013" s="8">
        <f t="shared" si="250"/>
        <v>42002.54488425926</v>
      </c>
      <c r="T4013" s="8">
        <f t="shared" si="251"/>
        <v>42032.54488425926</v>
      </c>
    </row>
    <row r="4014" spans="1:20" ht="68"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t="e">
        <f t="shared" si="249"/>
        <v>#DIV/0!</v>
      </c>
      <c r="Q4014" t="s">
        <v>8318</v>
      </c>
      <c r="R4014" t="s">
        <v>8319</v>
      </c>
      <c r="S4014" s="8">
        <f t="shared" si="250"/>
        <v>42096.544548611113</v>
      </c>
      <c r="T4014" s="8">
        <f t="shared" si="251"/>
        <v>42126.544548611113</v>
      </c>
    </row>
    <row r="4015" spans="1:20" ht="68"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7">
        <f t="shared" si="249"/>
        <v>13</v>
      </c>
      <c r="Q4015" t="s">
        <v>8318</v>
      </c>
      <c r="R4015" t="s">
        <v>8319</v>
      </c>
      <c r="S4015" s="8">
        <f t="shared" si="250"/>
        <v>42021.301192129627</v>
      </c>
      <c r="T4015" s="8">
        <f t="shared" si="251"/>
        <v>42051.301192129627</v>
      </c>
    </row>
    <row r="4016" spans="1:20" ht="51"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t="e">
        <f t="shared" si="249"/>
        <v>#DIV/0!</v>
      </c>
      <c r="Q4016" t="s">
        <v>8318</v>
      </c>
      <c r="R4016" t="s">
        <v>8319</v>
      </c>
      <c r="S4016" s="8">
        <f t="shared" si="250"/>
        <v>42419.246168981481</v>
      </c>
      <c r="T4016" s="8">
        <f t="shared" si="251"/>
        <v>42434.246168981481</v>
      </c>
    </row>
    <row r="4017" spans="1:20" ht="68"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7">
        <f t="shared" si="249"/>
        <v>1</v>
      </c>
      <c r="Q4017" t="s">
        <v>8318</v>
      </c>
      <c r="R4017" t="s">
        <v>8319</v>
      </c>
      <c r="S4017" s="8">
        <f t="shared" si="250"/>
        <v>42174.780821759254</v>
      </c>
      <c r="T4017" s="8">
        <f t="shared" si="251"/>
        <v>42204.780821759254</v>
      </c>
    </row>
    <row r="4018" spans="1:20" ht="51"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7">
        <f t="shared" si="249"/>
        <v>10</v>
      </c>
      <c r="Q4018" t="s">
        <v>8318</v>
      </c>
      <c r="R4018" t="s">
        <v>8319</v>
      </c>
      <c r="S4018" s="8">
        <f t="shared" si="250"/>
        <v>41869.872685185182</v>
      </c>
      <c r="T4018" s="8">
        <f t="shared" si="251"/>
        <v>41899.872685185182</v>
      </c>
    </row>
    <row r="4019" spans="1:20" ht="51"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7">
        <f t="shared" si="249"/>
        <v>52.5</v>
      </c>
      <c r="Q4019" t="s">
        <v>8318</v>
      </c>
      <c r="R4019" t="s">
        <v>8319</v>
      </c>
      <c r="S4019" s="8">
        <f t="shared" si="250"/>
        <v>41856.672152777777</v>
      </c>
      <c r="T4019" s="8">
        <f t="shared" si="251"/>
        <v>41886.672152777777</v>
      </c>
    </row>
    <row r="4020" spans="1:20" ht="34"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7">
        <f t="shared" si="249"/>
        <v>32.5</v>
      </c>
      <c r="Q4020" t="s">
        <v>8318</v>
      </c>
      <c r="R4020" t="s">
        <v>8319</v>
      </c>
      <c r="S4020" s="8">
        <f t="shared" si="250"/>
        <v>42620.91097222222</v>
      </c>
      <c r="T4020" s="8">
        <f t="shared" si="251"/>
        <v>42650.91097222222</v>
      </c>
    </row>
    <row r="4021" spans="1:20" ht="51"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7">
        <f t="shared" si="249"/>
        <v>7.25</v>
      </c>
      <c r="Q4021" t="s">
        <v>8318</v>
      </c>
      <c r="R4021" t="s">
        <v>8319</v>
      </c>
      <c r="S4021" s="8">
        <f t="shared" si="250"/>
        <v>42417.675879629634</v>
      </c>
      <c r="T4021" s="8">
        <f t="shared" si="251"/>
        <v>42475.686111111107</v>
      </c>
    </row>
    <row r="4022" spans="1:20" ht="51"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7">
        <f t="shared" si="249"/>
        <v>33.333333333333336</v>
      </c>
      <c r="Q4022" t="s">
        <v>8318</v>
      </c>
      <c r="R4022" t="s">
        <v>8319</v>
      </c>
      <c r="S4022" s="8">
        <f t="shared" si="250"/>
        <v>42057.190960648149</v>
      </c>
      <c r="T4022" s="8">
        <f t="shared" si="251"/>
        <v>42087.149293981478</v>
      </c>
    </row>
    <row r="4023" spans="1:20" ht="51"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7">
        <f t="shared" si="249"/>
        <v>62.5</v>
      </c>
      <c r="Q4023" t="s">
        <v>8318</v>
      </c>
      <c r="R4023" t="s">
        <v>8319</v>
      </c>
      <c r="S4023" s="8">
        <f t="shared" si="250"/>
        <v>41878.911550925928</v>
      </c>
      <c r="T4023" s="8">
        <f t="shared" si="251"/>
        <v>41938.911550925928</v>
      </c>
    </row>
    <row r="4024" spans="1:20" ht="34"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7">
        <f t="shared" si="249"/>
        <v>63.558375634517766</v>
      </c>
      <c r="Q4024" t="s">
        <v>8318</v>
      </c>
      <c r="R4024" t="s">
        <v>8319</v>
      </c>
      <c r="S4024" s="8">
        <f t="shared" si="250"/>
        <v>41990.584108796291</v>
      </c>
      <c r="T4024" s="8">
        <f t="shared" si="251"/>
        <v>42036.120833333334</v>
      </c>
    </row>
    <row r="4025" spans="1:20" ht="51"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t="e">
        <f t="shared" si="249"/>
        <v>#DIV/0!</v>
      </c>
      <c r="Q4025" t="s">
        <v>8318</v>
      </c>
      <c r="R4025" t="s">
        <v>8319</v>
      </c>
      <c r="S4025" s="8">
        <f t="shared" si="250"/>
        <v>42408.999571759254</v>
      </c>
      <c r="T4025" s="8">
        <f t="shared" si="251"/>
        <v>42453.957905092597</v>
      </c>
    </row>
    <row r="4026" spans="1:20" ht="51"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7">
        <f t="shared" si="249"/>
        <v>10</v>
      </c>
      <c r="Q4026" t="s">
        <v>8318</v>
      </c>
      <c r="R4026" t="s">
        <v>8319</v>
      </c>
      <c r="S4026" s="8">
        <f t="shared" si="250"/>
        <v>42217.670104166667</v>
      </c>
      <c r="T4026" s="8">
        <f t="shared" si="251"/>
        <v>42247.670104166667</v>
      </c>
    </row>
    <row r="4027" spans="1:20" ht="68"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7">
        <f t="shared" si="249"/>
        <v>62.5</v>
      </c>
      <c r="Q4027" t="s">
        <v>8318</v>
      </c>
      <c r="R4027" t="s">
        <v>8319</v>
      </c>
      <c r="S4027" s="8">
        <f t="shared" si="250"/>
        <v>42151.237685185188</v>
      </c>
      <c r="T4027" s="8">
        <f t="shared" si="251"/>
        <v>42211.237685185188</v>
      </c>
    </row>
    <row r="4028" spans="1:20" ht="51"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t="e">
        <f t="shared" si="249"/>
        <v>#DIV/0!</v>
      </c>
      <c r="Q4028" t="s">
        <v>8318</v>
      </c>
      <c r="R4028" t="s">
        <v>8319</v>
      </c>
      <c r="S4028" s="8">
        <f t="shared" si="250"/>
        <v>42282.655543981484</v>
      </c>
      <c r="T4028" s="8">
        <f t="shared" si="251"/>
        <v>42342.697210648148</v>
      </c>
    </row>
    <row r="4029" spans="1:20" ht="68"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7">
        <f t="shared" si="249"/>
        <v>30.714285714285715</v>
      </c>
      <c r="Q4029" t="s">
        <v>8318</v>
      </c>
      <c r="R4029" t="s">
        <v>8319</v>
      </c>
      <c r="S4029" s="8">
        <f t="shared" si="250"/>
        <v>42768.97084490741</v>
      </c>
      <c r="T4029" s="8">
        <f t="shared" si="251"/>
        <v>42789.041666666672</v>
      </c>
    </row>
    <row r="4030" spans="1:20" ht="51"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7">
        <f t="shared" si="249"/>
        <v>51</v>
      </c>
      <c r="Q4030" t="s">
        <v>8318</v>
      </c>
      <c r="R4030" t="s">
        <v>8319</v>
      </c>
      <c r="S4030" s="8">
        <f t="shared" si="250"/>
        <v>41765.938657407409</v>
      </c>
      <c r="T4030" s="8">
        <f t="shared" si="251"/>
        <v>41795.938657407409</v>
      </c>
    </row>
    <row r="4031" spans="1:20" ht="51"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t="e">
        <f t="shared" si="249"/>
        <v>#DIV/0!</v>
      </c>
      <c r="Q4031" t="s">
        <v>8318</v>
      </c>
      <c r="R4031" t="s">
        <v>8319</v>
      </c>
      <c r="S4031" s="8">
        <f t="shared" si="250"/>
        <v>42322.025115740747</v>
      </c>
      <c r="T4031" s="8">
        <f t="shared" si="251"/>
        <v>42352.025115740747</v>
      </c>
    </row>
    <row r="4032" spans="1:20" ht="68"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7">
        <f t="shared" si="249"/>
        <v>66.666666666666671</v>
      </c>
      <c r="Q4032" t="s">
        <v>8318</v>
      </c>
      <c r="R4032" t="s">
        <v>8319</v>
      </c>
      <c r="S4032" s="8">
        <f t="shared" si="250"/>
        <v>42374.655081018514</v>
      </c>
      <c r="T4032" s="8">
        <f t="shared" si="251"/>
        <v>42403.784027777772</v>
      </c>
    </row>
    <row r="4033" spans="1:20" ht="51"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t="e">
        <f t="shared" si="249"/>
        <v>#DIV/0!</v>
      </c>
      <c r="Q4033" t="s">
        <v>8318</v>
      </c>
      <c r="R4033" t="s">
        <v>8319</v>
      </c>
      <c r="S4033" s="8">
        <f t="shared" si="250"/>
        <v>41941.585231481484</v>
      </c>
      <c r="T4033" s="8">
        <f t="shared" si="251"/>
        <v>41991.626898148148</v>
      </c>
    </row>
    <row r="4034" spans="1:20" ht="51"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7">
        <f t="shared" si="249"/>
        <v>59</v>
      </c>
      <c r="Q4034" t="s">
        <v>8318</v>
      </c>
      <c r="R4034" t="s">
        <v>8319</v>
      </c>
      <c r="S4034" s="8">
        <f t="shared" si="250"/>
        <v>42293.809212962966</v>
      </c>
      <c r="T4034" s="8">
        <f t="shared" si="251"/>
        <v>42353.85087962963</v>
      </c>
    </row>
    <row r="4035" spans="1:20" ht="51"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7">
        <f t="shared" ref="P4035:P4098" si="253">E4035/L4035</f>
        <v>65.340319148936175</v>
      </c>
      <c r="Q4035" t="s">
        <v>8318</v>
      </c>
      <c r="R4035" t="s">
        <v>8319</v>
      </c>
      <c r="S4035" s="8">
        <f t="shared" ref="S4035:S4098" si="254">(((J4035/60)/60)/24)+DATE(1970,1,1)</f>
        <v>42614.268796296295</v>
      </c>
      <c r="T4035" s="8">
        <f t="shared" ref="T4035:T4098" si="255">(((I4035/60)/60)/24)+DATE(1970,1,1)</f>
        <v>42645.375</v>
      </c>
    </row>
    <row r="4036" spans="1:20" ht="51"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7">
        <f t="shared" si="253"/>
        <v>100</v>
      </c>
      <c r="Q4036" t="s">
        <v>8318</v>
      </c>
      <c r="R4036" t="s">
        <v>8319</v>
      </c>
      <c r="S4036" s="8">
        <f t="shared" si="254"/>
        <v>42067.947337962964</v>
      </c>
      <c r="T4036" s="8">
        <f t="shared" si="255"/>
        <v>42097.905671296292</v>
      </c>
    </row>
    <row r="4037" spans="1:20" ht="34"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7">
        <f t="shared" si="253"/>
        <v>147.4</v>
      </c>
      <c r="Q4037" t="s">
        <v>8318</v>
      </c>
      <c r="R4037" t="s">
        <v>8319</v>
      </c>
      <c r="S4037" s="8">
        <f t="shared" si="254"/>
        <v>41903.882951388885</v>
      </c>
      <c r="T4037" s="8">
        <f t="shared" si="255"/>
        <v>41933.882951388885</v>
      </c>
    </row>
    <row r="4038" spans="1:20" ht="51"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7">
        <f t="shared" si="253"/>
        <v>166.05882352941177</v>
      </c>
      <c r="Q4038" t="s">
        <v>8318</v>
      </c>
      <c r="R4038" t="s">
        <v>8319</v>
      </c>
      <c r="S4038" s="8">
        <f t="shared" si="254"/>
        <v>41804.937083333331</v>
      </c>
      <c r="T4038" s="8">
        <f t="shared" si="255"/>
        <v>41821.9375</v>
      </c>
    </row>
    <row r="4039" spans="1:20" ht="68"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7">
        <f t="shared" si="253"/>
        <v>40</v>
      </c>
      <c r="Q4039" t="s">
        <v>8318</v>
      </c>
      <c r="R4039" t="s">
        <v>8319</v>
      </c>
      <c r="S4039" s="8">
        <f t="shared" si="254"/>
        <v>42497.070775462969</v>
      </c>
      <c r="T4039" s="8">
        <f t="shared" si="255"/>
        <v>42514.600694444445</v>
      </c>
    </row>
    <row r="4040" spans="1:20" ht="51"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7">
        <f t="shared" si="253"/>
        <v>75.25</v>
      </c>
      <c r="Q4040" t="s">
        <v>8318</v>
      </c>
      <c r="R4040" t="s">
        <v>8319</v>
      </c>
      <c r="S4040" s="8">
        <f t="shared" si="254"/>
        <v>41869.798726851855</v>
      </c>
      <c r="T4040" s="8">
        <f t="shared" si="255"/>
        <v>41929.798726851855</v>
      </c>
    </row>
    <row r="4041" spans="1:20" ht="51"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7">
        <f t="shared" si="253"/>
        <v>60</v>
      </c>
      <c r="Q4041" t="s">
        <v>8318</v>
      </c>
      <c r="R4041" t="s">
        <v>8319</v>
      </c>
      <c r="S4041" s="8">
        <f t="shared" si="254"/>
        <v>42305.670914351853</v>
      </c>
      <c r="T4041" s="8">
        <f t="shared" si="255"/>
        <v>42339.249305555553</v>
      </c>
    </row>
    <row r="4042" spans="1:20" ht="51"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7">
        <f t="shared" si="253"/>
        <v>1250</v>
      </c>
      <c r="Q4042" t="s">
        <v>8318</v>
      </c>
      <c r="R4042" t="s">
        <v>8319</v>
      </c>
      <c r="S4042" s="8">
        <f t="shared" si="254"/>
        <v>42144.231527777782</v>
      </c>
      <c r="T4042" s="8">
        <f t="shared" si="255"/>
        <v>42203.125</v>
      </c>
    </row>
    <row r="4043" spans="1:20" ht="34"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7">
        <f t="shared" si="253"/>
        <v>10.5</v>
      </c>
      <c r="Q4043" t="s">
        <v>8318</v>
      </c>
      <c r="R4043" t="s">
        <v>8319</v>
      </c>
      <c r="S4043" s="8">
        <f t="shared" si="254"/>
        <v>42559.474004629628</v>
      </c>
      <c r="T4043" s="8">
        <f t="shared" si="255"/>
        <v>42619.474004629628</v>
      </c>
    </row>
    <row r="4044" spans="1:20" ht="51"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7">
        <f t="shared" si="253"/>
        <v>7</v>
      </c>
      <c r="Q4044" t="s">
        <v>8318</v>
      </c>
      <c r="R4044" t="s">
        <v>8319</v>
      </c>
      <c r="S4044" s="8">
        <f t="shared" si="254"/>
        <v>41995.084074074075</v>
      </c>
      <c r="T4044" s="8">
        <f t="shared" si="255"/>
        <v>42024.802777777775</v>
      </c>
    </row>
    <row r="4045" spans="1:20" ht="51"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t="e">
        <f t="shared" si="253"/>
        <v>#DIV/0!</v>
      </c>
      <c r="Q4045" t="s">
        <v>8318</v>
      </c>
      <c r="R4045" t="s">
        <v>8319</v>
      </c>
      <c r="S4045" s="8">
        <f t="shared" si="254"/>
        <v>41948.957465277781</v>
      </c>
      <c r="T4045" s="8">
        <f t="shared" si="255"/>
        <v>41963.957465277781</v>
      </c>
    </row>
    <row r="4046" spans="1:20" ht="51"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7">
        <f t="shared" si="253"/>
        <v>56.25</v>
      </c>
      <c r="Q4046" t="s">
        <v>8318</v>
      </c>
      <c r="R4046" t="s">
        <v>8319</v>
      </c>
      <c r="S4046" s="8">
        <f t="shared" si="254"/>
        <v>42074.219699074078</v>
      </c>
      <c r="T4046" s="8">
        <f t="shared" si="255"/>
        <v>42104.208333333328</v>
      </c>
    </row>
    <row r="4047" spans="1:20" ht="68"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7">
        <f t="shared" si="253"/>
        <v>1</v>
      </c>
      <c r="Q4047" t="s">
        <v>8318</v>
      </c>
      <c r="R4047" t="s">
        <v>8319</v>
      </c>
      <c r="S4047" s="8">
        <f t="shared" si="254"/>
        <v>41842.201261574075</v>
      </c>
      <c r="T4047" s="8">
        <f t="shared" si="255"/>
        <v>41872.201261574075</v>
      </c>
    </row>
    <row r="4048" spans="1:20" ht="68"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7">
        <f t="shared" si="253"/>
        <v>38.333333333333336</v>
      </c>
      <c r="Q4048" t="s">
        <v>8318</v>
      </c>
      <c r="R4048" t="s">
        <v>8319</v>
      </c>
      <c r="S4048" s="8">
        <f t="shared" si="254"/>
        <v>41904.650578703702</v>
      </c>
      <c r="T4048" s="8">
        <f t="shared" si="255"/>
        <v>41934.650578703702</v>
      </c>
    </row>
    <row r="4049" spans="1:20" ht="51"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7">
        <f t="shared" si="253"/>
        <v>27.5</v>
      </c>
      <c r="Q4049" t="s">
        <v>8318</v>
      </c>
      <c r="R4049" t="s">
        <v>8319</v>
      </c>
      <c r="S4049" s="8">
        <f t="shared" si="254"/>
        <v>41991.022488425922</v>
      </c>
      <c r="T4049" s="8">
        <f t="shared" si="255"/>
        <v>42015.041666666672</v>
      </c>
    </row>
    <row r="4050" spans="1:20" ht="68"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7">
        <f t="shared" si="253"/>
        <v>32.978021978021978</v>
      </c>
      <c r="Q4050" t="s">
        <v>8318</v>
      </c>
      <c r="R4050" t="s">
        <v>8319</v>
      </c>
      <c r="S4050" s="8">
        <f t="shared" si="254"/>
        <v>42436.509108796294</v>
      </c>
      <c r="T4050" s="8">
        <f t="shared" si="255"/>
        <v>42471.467442129629</v>
      </c>
    </row>
    <row r="4051" spans="1:20" ht="51"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7">
        <f t="shared" si="253"/>
        <v>16</v>
      </c>
      <c r="Q4051" t="s">
        <v>8318</v>
      </c>
      <c r="R4051" t="s">
        <v>8319</v>
      </c>
      <c r="S4051" s="8">
        <f t="shared" si="254"/>
        <v>42169.958506944444</v>
      </c>
      <c r="T4051" s="8">
        <f t="shared" si="255"/>
        <v>42199.958506944444</v>
      </c>
    </row>
    <row r="4052" spans="1:20" ht="68"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7">
        <f t="shared" si="253"/>
        <v>1</v>
      </c>
      <c r="Q4052" t="s">
        <v>8318</v>
      </c>
      <c r="R4052" t="s">
        <v>8319</v>
      </c>
      <c r="S4052" s="8">
        <f t="shared" si="254"/>
        <v>41905.636469907404</v>
      </c>
      <c r="T4052" s="8">
        <f t="shared" si="255"/>
        <v>41935.636469907404</v>
      </c>
    </row>
    <row r="4053" spans="1:20" ht="51"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t="e">
        <f t="shared" si="253"/>
        <v>#DIV/0!</v>
      </c>
      <c r="Q4053" t="s">
        <v>8318</v>
      </c>
      <c r="R4053" t="s">
        <v>8319</v>
      </c>
      <c r="S4053" s="8">
        <f t="shared" si="254"/>
        <v>41761.810150462967</v>
      </c>
      <c r="T4053" s="8">
        <f t="shared" si="255"/>
        <v>41768.286805555559</v>
      </c>
    </row>
    <row r="4054" spans="1:20" ht="68"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7">
        <f t="shared" si="253"/>
        <v>86.615384615384613</v>
      </c>
      <c r="Q4054" t="s">
        <v>8318</v>
      </c>
      <c r="R4054" t="s">
        <v>8319</v>
      </c>
      <c r="S4054" s="8">
        <f t="shared" si="254"/>
        <v>41865.878657407404</v>
      </c>
      <c r="T4054" s="8">
        <f t="shared" si="255"/>
        <v>41925.878657407404</v>
      </c>
    </row>
    <row r="4055" spans="1:20" ht="51"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7">
        <f t="shared" si="253"/>
        <v>55</v>
      </c>
      <c r="Q4055" t="s">
        <v>8318</v>
      </c>
      <c r="R4055" t="s">
        <v>8319</v>
      </c>
      <c r="S4055" s="8">
        <f t="shared" si="254"/>
        <v>41928.690138888887</v>
      </c>
      <c r="T4055" s="8">
        <f t="shared" si="255"/>
        <v>41958.833333333328</v>
      </c>
    </row>
    <row r="4056" spans="1:20" ht="51"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t="e">
        <f t="shared" si="253"/>
        <v>#DIV/0!</v>
      </c>
      <c r="Q4056" t="s">
        <v>8318</v>
      </c>
      <c r="R4056" t="s">
        <v>8319</v>
      </c>
      <c r="S4056" s="8">
        <f t="shared" si="254"/>
        <v>42613.841261574074</v>
      </c>
      <c r="T4056" s="8">
        <f t="shared" si="255"/>
        <v>42644.166666666672</v>
      </c>
    </row>
    <row r="4057" spans="1:20" ht="51"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7">
        <f t="shared" si="253"/>
        <v>41.952380952380949</v>
      </c>
      <c r="Q4057" t="s">
        <v>8318</v>
      </c>
      <c r="R4057" t="s">
        <v>8319</v>
      </c>
      <c r="S4057" s="8">
        <f t="shared" si="254"/>
        <v>41779.648506944446</v>
      </c>
      <c r="T4057" s="8">
        <f t="shared" si="255"/>
        <v>41809.648506944446</v>
      </c>
    </row>
    <row r="4058" spans="1:20" ht="51"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7">
        <f t="shared" si="253"/>
        <v>88.333333333333329</v>
      </c>
      <c r="Q4058" t="s">
        <v>8318</v>
      </c>
      <c r="R4058" t="s">
        <v>8319</v>
      </c>
      <c r="S4058" s="8">
        <f t="shared" si="254"/>
        <v>42534.933321759265</v>
      </c>
      <c r="T4058" s="8">
        <f t="shared" si="255"/>
        <v>42554.832638888889</v>
      </c>
    </row>
    <row r="4059" spans="1:20" ht="68"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7">
        <f t="shared" si="253"/>
        <v>129.16666666666666</v>
      </c>
      <c r="Q4059" t="s">
        <v>8318</v>
      </c>
      <c r="R4059" t="s">
        <v>8319</v>
      </c>
      <c r="S4059" s="8">
        <f t="shared" si="254"/>
        <v>42310.968518518523</v>
      </c>
      <c r="T4059" s="8">
        <f t="shared" si="255"/>
        <v>42333.958333333328</v>
      </c>
    </row>
    <row r="4060" spans="1:20" ht="51"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7">
        <f t="shared" si="253"/>
        <v>23.75</v>
      </c>
      <c r="Q4060" t="s">
        <v>8318</v>
      </c>
      <c r="R4060" t="s">
        <v>8319</v>
      </c>
      <c r="S4060" s="8">
        <f t="shared" si="254"/>
        <v>42446.060694444444</v>
      </c>
      <c r="T4060" s="8">
        <f t="shared" si="255"/>
        <v>42461.165972222225</v>
      </c>
    </row>
    <row r="4061" spans="1:20" ht="51"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7">
        <f t="shared" si="253"/>
        <v>35.714285714285715</v>
      </c>
      <c r="Q4061" t="s">
        <v>8318</v>
      </c>
      <c r="R4061" t="s">
        <v>8319</v>
      </c>
      <c r="S4061" s="8">
        <f t="shared" si="254"/>
        <v>41866.640648148146</v>
      </c>
      <c r="T4061" s="8">
        <f t="shared" si="255"/>
        <v>41898.125</v>
      </c>
    </row>
    <row r="4062" spans="1:20" ht="68"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7">
        <f t="shared" si="253"/>
        <v>57</v>
      </c>
      <c r="Q4062" t="s">
        <v>8318</v>
      </c>
      <c r="R4062" t="s">
        <v>8319</v>
      </c>
      <c r="S4062" s="8">
        <f t="shared" si="254"/>
        <v>41779.695092592592</v>
      </c>
      <c r="T4062" s="8">
        <f t="shared" si="255"/>
        <v>41813.666666666664</v>
      </c>
    </row>
    <row r="4063" spans="1:20" ht="51"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t="e">
        <f t="shared" si="253"/>
        <v>#DIV/0!</v>
      </c>
      <c r="Q4063" t="s">
        <v>8318</v>
      </c>
      <c r="R4063" t="s">
        <v>8319</v>
      </c>
      <c r="S4063" s="8">
        <f t="shared" si="254"/>
        <v>42421.141469907408</v>
      </c>
      <c r="T4063" s="8">
        <f t="shared" si="255"/>
        <v>42481.099803240737</v>
      </c>
    </row>
    <row r="4064" spans="1:20" ht="51"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7">
        <f t="shared" si="253"/>
        <v>163.33333333333334</v>
      </c>
      <c r="Q4064" t="s">
        <v>8318</v>
      </c>
      <c r="R4064" t="s">
        <v>8319</v>
      </c>
      <c r="S4064" s="8">
        <f t="shared" si="254"/>
        <v>42523.739212962959</v>
      </c>
      <c r="T4064" s="8">
        <f t="shared" si="255"/>
        <v>42553.739212962959</v>
      </c>
    </row>
    <row r="4065" spans="1:20" ht="51"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7">
        <f t="shared" si="253"/>
        <v>15</v>
      </c>
      <c r="Q4065" t="s">
        <v>8318</v>
      </c>
      <c r="R4065" t="s">
        <v>8319</v>
      </c>
      <c r="S4065" s="8">
        <f t="shared" si="254"/>
        <v>41787.681527777779</v>
      </c>
      <c r="T4065" s="8">
        <f t="shared" si="255"/>
        <v>41817.681527777779</v>
      </c>
    </row>
    <row r="4066" spans="1:20" ht="51"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7">
        <f t="shared" si="253"/>
        <v>64.166666666666671</v>
      </c>
      <c r="Q4066" t="s">
        <v>8318</v>
      </c>
      <c r="R4066" t="s">
        <v>8319</v>
      </c>
      <c r="S4066" s="8">
        <f t="shared" si="254"/>
        <v>42093.588263888887</v>
      </c>
      <c r="T4066" s="8">
        <f t="shared" si="255"/>
        <v>42123.588263888887</v>
      </c>
    </row>
    <row r="4067" spans="1:20" ht="34"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7">
        <f t="shared" si="253"/>
        <v>6.75</v>
      </c>
      <c r="Q4067" t="s">
        <v>8318</v>
      </c>
      <c r="R4067" t="s">
        <v>8319</v>
      </c>
      <c r="S4067" s="8">
        <f t="shared" si="254"/>
        <v>41833.951516203706</v>
      </c>
      <c r="T4067" s="8">
        <f t="shared" si="255"/>
        <v>41863.951516203706</v>
      </c>
    </row>
    <row r="4068" spans="1:20" ht="68"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7">
        <f t="shared" si="253"/>
        <v>25</v>
      </c>
      <c r="Q4068" t="s">
        <v>8318</v>
      </c>
      <c r="R4068" t="s">
        <v>8319</v>
      </c>
      <c r="S4068" s="8">
        <f t="shared" si="254"/>
        <v>42479.039212962962</v>
      </c>
      <c r="T4068" s="8">
        <f t="shared" si="255"/>
        <v>42509.039212962962</v>
      </c>
    </row>
    <row r="4069" spans="1:20" ht="68"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7">
        <f t="shared" si="253"/>
        <v>179.11764705882354</v>
      </c>
      <c r="Q4069" t="s">
        <v>8318</v>
      </c>
      <c r="R4069" t="s">
        <v>8319</v>
      </c>
      <c r="S4069" s="8">
        <f t="shared" si="254"/>
        <v>42235.117476851854</v>
      </c>
      <c r="T4069" s="8">
        <f t="shared" si="255"/>
        <v>42275.117476851854</v>
      </c>
    </row>
    <row r="4070" spans="1:20" ht="51"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7">
        <f t="shared" si="253"/>
        <v>34.950000000000003</v>
      </c>
      <c r="Q4070" t="s">
        <v>8318</v>
      </c>
      <c r="R4070" t="s">
        <v>8319</v>
      </c>
      <c r="S4070" s="8">
        <f t="shared" si="254"/>
        <v>42718.963599537034</v>
      </c>
      <c r="T4070" s="8">
        <f t="shared" si="255"/>
        <v>42748.961805555555</v>
      </c>
    </row>
    <row r="4071" spans="1:20" ht="51"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7">
        <f t="shared" si="253"/>
        <v>33.07692307692308</v>
      </c>
      <c r="Q4071" t="s">
        <v>8318</v>
      </c>
      <c r="R4071" t="s">
        <v>8319</v>
      </c>
      <c r="S4071" s="8">
        <f t="shared" si="254"/>
        <v>42022.661527777775</v>
      </c>
      <c r="T4071" s="8">
        <f t="shared" si="255"/>
        <v>42063.5</v>
      </c>
    </row>
    <row r="4072" spans="1:20" ht="51"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7">
        <f t="shared" si="253"/>
        <v>27.5</v>
      </c>
      <c r="Q4072" t="s">
        <v>8318</v>
      </c>
      <c r="R4072" t="s">
        <v>8319</v>
      </c>
      <c r="S4072" s="8">
        <f t="shared" si="254"/>
        <v>42031.666898148149</v>
      </c>
      <c r="T4072" s="8">
        <f t="shared" si="255"/>
        <v>42064.125</v>
      </c>
    </row>
    <row r="4073" spans="1:20" ht="68"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t="e">
        <f t="shared" si="253"/>
        <v>#DIV/0!</v>
      </c>
      <c r="Q4073" t="s">
        <v>8318</v>
      </c>
      <c r="R4073" t="s">
        <v>8319</v>
      </c>
      <c r="S4073" s="8">
        <f t="shared" si="254"/>
        <v>42700.804756944446</v>
      </c>
      <c r="T4073" s="8">
        <f t="shared" si="255"/>
        <v>42730.804756944446</v>
      </c>
    </row>
    <row r="4074" spans="1:20" ht="68"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7">
        <f t="shared" si="253"/>
        <v>2</v>
      </c>
      <c r="Q4074" t="s">
        <v>8318</v>
      </c>
      <c r="R4074" t="s">
        <v>8319</v>
      </c>
      <c r="S4074" s="8">
        <f t="shared" si="254"/>
        <v>41812.77443287037</v>
      </c>
      <c r="T4074" s="8">
        <f t="shared" si="255"/>
        <v>41872.77443287037</v>
      </c>
    </row>
    <row r="4075" spans="1:20" ht="51"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7">
        <f t="shared" si="253"/>
        <v>18.5</v>
      </c>
      <c r="Q4075" t="s">
        <v>8318</v>
      </c>
      <c r="R4075" t="s">
        <v>8319</v>
      </c>
      <c r="S4075" s="8">
        <f t="shared" si="254"/>
        <v>42078.34520833334</v>
      </c>
      <c r="T4075" s="8">
        <f t="shared" si="255"/>
        <v>42133.166666666672</v>
      </c>
    </row>
    <row r="4076" spans="1:20" ht="51"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7">
        <f t="shared" si="253"/>
        <v>35</v>
      </c>
      <c r="Q4076" t="s">
        <v>8318</v>
      </c>
      <c r="R4076" t="s">
        <v>8319</v>
      </c>
      <c r="S4076" s="8">
        <f t="shared" si="254"/>
        <v>42283.552951388891</v>
      </c>
      <c r="T4076" s="8">
        <f t="shared" si="255"/>
        <v>42313.594618055555</v>
      </c>
    </row>
    <row r="4077" spans="1:20" ht="51"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7">
        <f t="shared" si="253"/>
        <v>44.307692307692307</v>
      </c>
      <c r="Q4077" t="s">
        <v>8318</v>
      </c>
      <c r="R4077" t="s">
        <v>8319</v>
      </c>
      <c r="S4077" s="8">
        <f t="shared" si="254"/>
        <v>41779.045937499999</v>
      </c>
      <c r="T4077" s="8">
        <f t="shared" si="255"/>
        <v>41820.727777777778</v>
      </c>
    </row>
    <row r="4078" spans="1:20" ht="51"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t="e">
        <f t="shared" si="253"/>
        <v>#DIV/0!</v>
      </c>
      <c r="Q4078" t="s">
        <v>8318</v>
      </c>
      <c r="R4078" t="s">
        <v>8319</v>
      </c>
      <c r="S4078" s="8">
        <f t="shared" si="254"/>
        <v>41905.795706018522</v>
      </c>
      <c r="T4078" s="8">
        <f t="shared" si="255"/>
        <v>41933.82708333333</v>
      </c>
    </row>
    <row r="4079" spans="1:20" ht="51"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7">
        <f t="shared" si="253"/>
        <v>222.5</v>
      </c>
      <c r="Q4079" t="s">
        <v>8318</v>
      </c>
      <c r="R4079" t="s">
        <v>8319</v>
      </c>
      <c r="S4079" s="8">
        <f t="shared" si="254"/>
        <v>42695.7105787037</v>
      </c>
      <c r="T4079" s="8">
        <f t="shared" si="255"/>
        <v>42725.7105787037</v>
      </c>
    </row>
    <row r="4080" spans="1:20" ht="51"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t="e">
        <f t="shared" si="253"/>
        <v>#DIV/0!</v>
      </c>
      <c r="Q4080" t="s">
        <v>8318</v>
      </c>
      <c r="R4080" t="s">
        <v>8319</v>
      </c>
      <c r="S4080" s="8">
        <f t="shared" si="254"/>
        <v>42732.787523148145</v>
      </c>
      <c r="T4080" s="8">
        <f t="shared" si="255"/>
        <v>42762.787523148145</v>
      </c>
    </row>
    <row r="4081" spans="1:20" ht="51"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7">
        <f t="shared" si="253"/>
        <v>5</v>
      </c>
      <c r="Q4081" t="s">
        <v>8318</v>
      </c>
      <c r="R4081" t="s">
        <v>8319</v>
      </c>
      <c r="S4081" s="8">
        <f t="shared" si="254"/>
        <v>42510.938900462963</v>
      </c>
      <c r="T4081" s="8">
        <f t="shared" si="255"/>
        <v>42540.938900462963</v>
      </c>
    </row>
    <row r="4082" spans="1:20" ht="51"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t="e">
        <f t="shared" si="253"/>
        <v>#DIV/0!</v>
      </c>
      <c r="Q4082" t="s">
        <v>8318</v>
      </c>
      <c r="R4082" t="s">
        <v>8319</v>
      </c>
      <c r="S4082" s="8">
        <f t="shared" si="254"/>
        <v>42511.698101851856</v>
      </c>
      <c r="T4082" s="8">
        <f t="shared" si="255"/>
        <v>42535.787500000006</v>
      </c>
    </row>
    <row r="4083" spans="1:20" ht="51"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7">
        <f t="shared" si="253"/>
        <v>29.166666666666668</v>
      </c>
      <c r="Q4083" t="s">
        <v>8318</v>
      </c>
      <c r="R4083" t="s">
        <v>8319</v>
      </c>
      <c r="S4083" s="8">
        <f t="shared" si="254"/>
        <v>42041.581307870365</v>
      </c>
      <c r="T4083" s="8">
        <f t="shared" si="255"/>
        <v>42071.539641203708</v>
      </c>
    </row>
    <row r="4084" spans="1:20" ht="68"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7">
        <f t="shared" si="253"/>
        <v>1.5</v>
      </c>
      <c r="Q4084" t="s">
        <v>8318</v>
      </c>
      <c r="R4084" t="s">
        <v>8319</v>
      </c>
      <c r="S4084" s="8">
        <f t="shared" si="254"/>
        <v>42307.189270833333</v>
      </c>
      <c r="T4084" s="8">
        <f t="shared" si="255"/>
        <v>42322.958333333328</v>
      </c>
    </row>
    <row r="4085" spans="1:20" ht="51"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7">
        <f t="shared" si="253"/>
        <v>126.5</v>
      </c>
      <c r="Q4085" t="s">
        <v>8318</v>
      </c>
      <c r="R4085" t="s">
        <v>8319</v>
      </c>
      <c r="S4085" s="8">
        <f t="shared" si="254"/>
        <v>42353.761759259258</v>
      </c>
      <c r="T4085" s="8">
        <f t="shared" si="255"/>
        <v>42383.761759259258</v>
      </c>
    </row>
    <row r="4086" spans="1:20" ht="68"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7">
        <f t="shared" si="253"/>
        <v>10</v>
      </c>
      <c r="Q4086" t="s">
        <v>8318</v>
      </c>
      <c r="R4086" t="s">
        <v>8319</v>
      </c>
      <c r="S4086" s="8">
        <f t="shared" si="254"/>
        <v>42622.436412037037</v>
      </c>
      <c r="T4086" s="8">
        <f t="shared" si="255"/>
        <v>42652.436412037037</v>
      </c>
    </row>
    <row r="4087" spans="1:20" ht="51"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7">
        <f t="shared" si="253"/>
        <v>10</v>
      </c>
      <c r="Q4087" t="s">
        <v>8318</v>
      </c>
      <c r="R4087" t="s">
        <v>8319</v>
      </c>
      <c r="S4087" s="8">
        <f t="shared" si="254"/>
        <v>42058.603877314818</v>
      </c>
      <c r="T4087" s="8">
        <f t="shared" si="255"/>
        <v>42087.165972222225</v>
      </c>
    </row>
    <row r="4088" spans="1:20" ht="51"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7">
        <f t="shared" si="253"/>
        <v>9.4</v>
      </c>
      <c r="Q4088" t="s">
        <v>8318</v>
      </c>
      <c r="R4088" t="s">
        <v>8319</v>
      </c>
      <c r="S4088" s="8">
        <f t="shared" si="254"/>
        <v>42304.940960648149</v>
      </c>
      <c r="T4088" s="8">
        <f t="shared" si="255"/>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t="e">
        <f t="shared" si="253"/>
        <v>#DIV/0!</v>
      </c>
      <c r="Q4089" t="s">
        <v>8318</v>
      </c>
      <c r="R4089" t="s">
        <v>8319</v>
      </c>
      <c r="S4089" s="8">
        <f t="shared" si="254"/>
        <v>42538.742893518516</v>
      </c>
      <c r="T4089" s="8">
        <f t="shared" si="255"/>
        <v>42568.742893518516</v>
      </c>
    </row>
    <row r="4090" spans="1:20" ht="51"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7">
        <f t="shared" si="253"/>
        <v>72</v>
      </c>
      <c r="Q4090" t="s">
        <v>8318</v>
      </c>
      <c r="R4090" t="s">
        <v>8319</v>
      </c>
      <c r="S4090" s="8">
        <f t="shared" si="254"/>
        <v>41990.612546296295</v>
      </c>
      <c r="T4090" s="8">
        <f t="shared" si="255"/>
        <v>42020.434722222228</v>
      </c>
    </row>
    <row r="4091" spans="1:20" ht="68"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7">
        <f t="shared" si="253"/>
        <v>30</v>
      </c>
      <c r="Q4091" t="s">
        <v>8318</v>
      </c>
      <c r="R4091" t="s">
        <v>8319</v>
      </c>
      <c r="S4091" s="8">
        <f t="shared" si="254"/>
        <v>42122.732499999998</v>
      </c>
      <c r="T4091" s="8">
        <f t="shared" si="255"/>
        <v>42155.732638888891</v>
      </c>
    </row>
    <row r="4092" spans="1:20" ht="51"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7">
        <f t="shared" si="253"/>
        <v>10.666666666666666</v>
      </c>
      <c r="Q4092" t="s">
        <v>8318</v>
      </c>
      <c r="R4092" t="s">
        <v>8319</v>
      </c>
      <c r="S4092" s="8">
        <f t="shared" si="254"/>
        <v>42209.67288194444</v>
      </c>
      <c r="T4092" s="8">
        <f t="shared" si="255"/>
        <v>42223.625</v>
      </c>
    </row>
    <row r="4093" spans="1:20" ht="51"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7">
        <f t="shared" si="253"/>
        <v>25.5</v>
      </c>
      <c r="Q4093" t="s">
        <v>8318</v>
      </c>
      <c r="R4093" t="s">
        <v>8319</v>
      </c>
      <c r="S4093" s="8">
        <f t="shared" si="254"/>
        <v>41990.506377314814</v>
      </c>
      <c r="T4093" s="8">
        <f t="shared" si="255"/>
        <v>42020.506377314814</v>
      </c>
    </row>
    <row r="4094" spans="1:20" ht="51"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7">
        <f t="shared" si="253"/>
        <v>20</v>
      </c>
      <c r="Q4094" t="s">
        <v>8318</v>
      </c>
      <c r="R4094" t="s">
        <v>8319</v>
      </c>
      <c r="S4094" s="8">
        <f t="shared" si="254"/>
        <v>42039.194988425923</v>
      </c>
      <c r="T4094" s="8">
        <f t="shared" si="255"/>
        <v>42099.153321759266</v>
      </c>
    </row>
    <row r="4095" spans="1:20" ht="51"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7">
        <f t="shared" si="253"/>
        <v>15</v>
      </c>
      <c r="Q4095" t="s">
        <v>8318</v>
      </c>
      <c r="R4095" t="s">
        <v>8319</v>
      </c>
      <c r="S4095" s="8">
        <f t="shared" si="254"/>
        <v>42178.815891203703</v>
      </c>
      <c r="T4095" s="8">
        <f t="shared" si="255"/>
        <v>42238.815891203703</v>
      </c>
    </row>
    <row r="4096" spans="1:20" ht="51"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7">
        <f t="shared" si="253"/>
        <v>91.25</v>
      </c>
      <c r="Q4096" t="s">
        <v>8318</v>
      </c>
      <c r="R4096" t="s">
        <v>8319</v>
      </c>
      <c r="S4096" s="8">
        <f t="shared" si="254"/>
        <v>41890.086805555555</v>
      </c>
      <c r="T4096" s="8">
        <f t="shared" si="255"/>
        <v>41934.207638888889</v>
      </c>
    </row>
    <row r="4097" spans="1:20" ht="51"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7">
        <f t="shared" si="253"/>
        <v>800</v>
      </c>
      <c r="Q4097" t="s">
        <v>8318</v>
      </c>
      <c r="R4097" t="s">
        <v>8319</v>
      </c>
      <c r="S4097" s="8">
        <f t="shared" si="254"/>
        <v>42693.031828703708</v>
      </c>
      <c r="T4097" s="8">
        <f t="shared" si="255"/>
        <v>42723.031828703708</v>
      </c>
    </row>
    <row r="4098" spans="1:20" ht="51"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7">
        <f t="shared" si="253"/>
        <v>80</v>
      </c>
      <c r="Q4098" t="s">
        <v>8318</v>
      </c>
      <c r="R4098" t="s">
        <v>8319</v>
      </c>
      <c r="S4098" s="8">
        <f t="shared" si="254"/>
        <v>42750.530312499999</v>
      </c>
      <c r="T4098" s="8">
        <f t="shared" si="255"/>
        <v>42794.368749999994</v>
      </c>
    </row>
    <row r="4099" spans="1:20" ht="51"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7" t="e">
        <f t="shared" ref="P4099:P4115" si="257">E4099/L4099</f>
        <v>#DIV/0!</v>
      </c>
      <c r="Q4099" t="s">
        <v>8318</v>
      </c>
      <c r="R4099" t="s">
        <v>8319</v>
      </c>
      <c r="S4099" s="8">
        <f t="shared" ref="S4099:S4115" si="258">(((J4099/60)/60)/24)+DATE(1970,1,1)</f>
        <v>42344.824502314819</v>
      </c>
      <c r="T4099" s="8">
        <f t="shared" ref="T4099:T4115" si="259">(((I4099/60)/60)/24)+DATE(1970,1,1)</f>
        <v>42400.996527777781</v>
      </c>
    </row>
    <row r="4100" spans="1:20" ht="51"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t="e">
        <f t="shared" si="257"/>
        <v>#DIV/0!</v>
      </c>
      <c r="Q4100" t="s">
        <v>8318</v>
      </c>
      <c r="R4100" t="s">
        <v>8319</v>
      </c>
      <c r="S4100" s="8">
        <f t="shared" si="258"/>
        <v>42495.722187499996</v>
      </c>
      <c r="T4100" s="8">
        <f t="shared" si="259"/>
        <v>42525.722187499996</v>
      </c>
    </row>
    <row r="4101" spans="1:20" ht="68"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7">
        <f t="shared" si="257"/>
        <v>50</v>
      </c>
      <c r="Q4101" t="s">
        <v>8318</v>
      </c>
      <c r="R4101" t="s">
        <v>8319</v>
      </c>
      <c r="S4101" s="8">
        <f t="shared" si="258"/>
        <v>42570.850381944445</v>
      </c>
      <c r="T4101" s="8">
        <f t="shared" si="259"/>
        <v>42615.850381944445</v>
      </c>
    </row>
    <row r="4102" spans="1:20" ht="51"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t="e">
        <f t="shared" si="257"/>
        <v>#DIV/0!</v>
      </c>
      <c r="Q4102" t="s">
        <v>8318</v>
      </c>
      <c r="R4102" t="s">
        <v>8319</v>
      </c>
      <c r="S4102" s="8">
        <f t="shared" si="258"/>
        <v>41927.124884259261</v>
      </c>
      <c r="T4102" s="8">
        <f t="shared" si="259"/>
        <v>41937.124884259261</v>
      </c>
    </row>
    <row r="4103" spans="1:20" ht="51"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t="e">
        <f t="shared" si="257"/>
        <v>#DIV/0!</v>
      </c>
      <c r="Q4103" t="s">
        <v>8318</v>
      </c>
      <c r="R4103" t="s">
        <v>8319</v>
      </c>
      <c r="S4103" s="8">
        <f t="shared" si="258"/>
        <v>42730.903726851851</v>
      </c>
      <c r="T4103" s="8">
        <f t="shared" si="259"/>
        <v>42760.903726851851</v>
      </c>
    </row>
    <row r="4104" spans="1:20" ht="51"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7">
        <f t="shared" si="257"/>
        <v>22.833333333333332</v>
      </c>
      <c r="Q4104" t="s">
        <v>8318</v>
      </c>
      <c r="R4104" t="s">
        <v>8319</v>
      </c>
      <c r="S4104" s="8">
        <f t="shared" si="258"/>
        <v>42475.848067129627</v>
      </c>
      <c r="T4104" s="8">
        <f t="shared" si="259"/>
        <v>42505.848067129627</v>
      </c>
    </row>
    <row r="4105" spans="1:20" ht="51"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7">
        <f t="shared" si="257"/>
        <v>16.666666666666668</v>
      </c>
      <c r="Q4105" t="s">
        <v>8318</v>
      </c>
      <c r="R4105" t="s">
        <v>8319</v>
      </c>
      <c r="S4105" s="8">
        <f t="shared" si="258"/>
        <v>42188.83293981482</v>
      </c>
      <c r="T4105" s="8">
        <f t="shared" si="259"/>
        <v>42242.772222222222</v>
      </c>
    </row>
    <row r="4106" spans="1:20" ht="51"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7">
        <f t="shared" si="257"/>
        <v>45.785714285714285</v>
      </c>
      <c r="Q4106" t="s">
        <v>8318</v>
      </c>
      <c r="R4106" t="s">
        <v>8319</v>
      </c>
      <c r="S4106" s="8">
        <f t="shared" si="258"/>
        <v>42640.278171296297</v>
      </c>
      <c r="T4106" s="8">
        <f t="shared" si="259"/>
        <v>42670.278171296297</v>
      </c>
    </row>
    <row r="4107" spans="1:20" ht="68"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7">
        <f t="shared" si="257"/>
        <v>383.33333333333331</v>
      </c>
      <c r="Q4107" t="s">
        <v>8318</v>
      </c>
      <c r="R4107" t="s">
        <v>8319</v>
      </c>
      <c r="S4107" s="8">
        <f t="shared" si="258"/>
        <v>42697.010520833333</v>
      </c>
      <c r="T4107" s="8">
        <f t="shared" si="259"/>
        <v>42730.010520833333</v>
      </c>
    </row>
    <row r="4108" spans="1:20" ht="51"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7">
        <f t="shared" si="257"/>
        <v>106.96969696969697</v>
      </c>
      <c r="Q4108" t="s">
        <v>8318</v>
      </c>
      <c r="R4108" t="s">
        <v>8319</v>
      </c>
      <c r="S4108" s="8">
        <f t="shared" si="258"/>
        <v>42053.049375000002</v>
      </c>
      <c r="T4108" s="8">
        <f t="shared" si="259"/>
        <v>42096.041666666672</v>
      </c>
    </row>
    <row r="4109" spans="1:20" ht="51"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7">
        <f t="shared" si="257"/>
        <v>10.25</v>
      </c>
      <c r="Q4109" t="s">
        <v>8318</v>
      </c>
      <c r="R4109" t="s">
        <v>8319</v>
      </c>
      <c r="S4109" s="8">
        <f t="shared" si="258"/>
        <v>41883.916678240741</v>
      </c>
      <c r="T4109" s="8">
        <f t="shared" si="259"/>
        <v>41906.916678240741</v>
      </c>
    </row>
    <row r="4110" spans="1:20" ht="51"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7">
        <f t="shared" si="257"/>
        <v>59</v>
      </c>
      <c r="Q4110" t="s">
        <v>8318</v>
      </c>
      <c r="R4110" t="s">
        <v>8319</v>
      </c>
      <c r="S4110" s="8">
        <f t="shared" si="258"/>
        <v>42767.031678240746</v>
      </c>
      <c r="T4110" s="8">
        <f t="shared" si="259"/>
        <v>42797.208333333328</v>
      </c>
    </row>
    <row r="4111" spans="1:20" ht="51"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t="e">
        <f t="shared" si="257"/>
        <v>#DIV/0!</v>
      </c>
      <c r="Q4111" t="s">
        <v>8318</v>
      </c>
      <c r="R4111" t="s">
        <v>8319</v>
      </c>
      <c r="S4111" s="8">
        <f t="shared" si="258"/>
        <v>42307.539398148147</v>
      </c>
      <c r="T4111" s="8">
        <f t="shared" si="259"/>
        <v>42337.581064814818</v>
      </c>
    </row>
    <row r="4112" spans="1:20" ht="51"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7">
        <f t="shared" si="257"/>
        <v>14.333333333333334</v>
      </c>
      <c r="Q4112" t="s">
        <v>8318</v>
      </c>
      <c r="R4112" t="s">
        <v>8319</v>
      </c>
      <c r="S4112" s="8">
        <f t="shared" si="258"/>
        <v>42512.626747685179</v>
      </c>
      <c r="T4112" s="8">
        <f t="shared" si="259"/>
        <v>42572.626747685179</v>
      </c>
    </row>
    <row r="4113" spans="1:20" ht="51"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7">
        <f t="shared" si="257"/>
        <v>15.666666666666666</v>
      </c>
      <c r="Q4113" t="s">
        <v>8318</v>
      </c>
      <c r="R4113" t="s">
        <v>8319</v>
      </c>
      <c r="S4113" s="8">
        <f t="shared" si="258"/>
        <v>42029.135879629626</v>
      </c>
      <c r="T4113" s="8">
        <f t="shared" si="259"/>
        <v>42059.135879629626</v>
      </c>
    </row>
    <row r="4114" spans="1:20" ht="51"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7">
        <f t="shared" si="257"/>
        <v>1</v>
      </c>
      <c r="Q4114" t="s">
        <v>8318</v>
      </c>
      <c r="R4114" t="s">
        <v>8319</v>
      </c>
      <c r="S4114" s="8">
        <f t="shared" si="258"/>
        <v>42400.946597222224</v>
      </c>
      <c r="T4114" s="8">
        <f t="shared" si="259"/>
        <v>42428</v>
      </c>
    </row>
    <row r="4115" spans="1:20" ht="51"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7">
        <f t="shared" si="257"/>
        <v>1</v>
      </c>
      <c r="Q4115" t="s">
        <v>8318</v>
      </c>
      <c r="R4115" t="s">
        <v>8319</v>
      </c>
      <c r="S4115" s="8">
        <f t="shared" si="258"/>
        <v>42358.573182870372</v>
      </c>
      <c r="T4115" s="8">
        <f t="shared" si="259"/>
        <v>42377.273611111115</v>
      </c>
    </row>
  </sheetData>
  <phoneticPr fontId="2" type="noConversion"/>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2019A652-A2D5-481D-BF29-3D0781BE2105}">
            <xm:f>NOT(ISERROR(SEARCH($F$1683,F1)))</xm:f>
            <xm:f>$F$1683</xm:f>
            <x14:dxf>
              <fill>
                <patternFill>
                  <bgColor rgb="FF00B0F0"/>
                </patternFill>
              </fill>
            </x14:dxf>
          </x14:cfRule>
          <x14:cfRule type="containsText" priority="3" operator="containsText" id="{09D7F97B-E631-4382-9025-D9A790A36832}">
            <xm:f>NOT(ISERROR(SEARCH($F$163,F1)))</xm:f>
            <xm:f>$F$163</xm:f>
            <x14:dxf>
              <fill>
                <patternFill patternType="solid">
                  <bgColor rgb="FFFF5050"/>
                </patternFill>
              </fill>
            </x14:dxf>
          </x14:cfRule>
          <x14:cfRule type="containsText" priority="4" operator="containsText" id="{5533509F-80FE-4CE7-8715-CF7A1B8462C1}">
            <xm:f>NOT(ISERROR(SEARCH($F$126,F1)))</xm:f>
            <xm:f>$F$126</xm:f>
            <x14:dxf>
              <fill>
                <patternFill>
                  <bgColor rgb="FFFFC000"/>
                </patternFill>
              </fill>
            </x14:dxf>
          </x14:cfRule>
          <x14:cfRule type="containsText" priority="5" operator="containsText" id="{D75B2BBF-A3AE-42C4-B02C-4D5846314CCF}">
            <xm:f>NOT(ISERROR(SEARCH($F$2,F1)))</xm:f>
            <xm:f>$F$2</xm:f>
            <x14:dxf>
              <fill>
                <patternFill>
                  <bgColor rgb="FF92D050"/>
                </patternFill>
              </fill>
            </x14:dxf>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A11DA-E0C4-4FEC-9C46-7BAD629996EC}">
  <sheetPr codeName="Sheet2"/>
  <dimension ref="A1:F14"/>
  <sheetViews>
    <sheetView zoomScale="70" zoomScaleNormal="70" workbookViewId="0">
      <selection activeCell="I36" sqref="I36"/>
    </sheetView>
  </sheetViews>
  <sheetFormatPr defaultRowHeight="17" x14ac:dyDescent="0.45"/>
  <cols>
    <col min="1" max="1" width="18.1640625" bestFit="1" customWidth="1"/>
    <col min="2" max="2" width="17.5" bestFit="1" customWidth="1"/>
    <col min="3" max="3" width="4.5" bestFit="1" customWidth="1"/>
    <col min="4" max="4" width="6.25" bestFit="1" customWidth="1"/>
    <col min="5" max="5" width="8.9140625" bestFit="1" customWidth="1"/>
    <col min="6" max="6" width="11.9140625" bestFit="1" customWidth="1"/>
  </cols>
  <sheetData>
    <row r="1" spans="1:6" x14ac:dyDescent="0.45">
      <c r="A1" s="9" t="s">
        <v>8223</v>
      </c>
      <c r="B1" t="s">
        <v>8363</v>
      </c>
    </row>
    <row r="3" spans="1:6" x14ac:dyDescent="0.45">
      <c r="A3" s="9" t="s">
        <v>8367</v>
      </c>
      <c r="B3" s="9" t="s">
        <v>8364</v>
      </c>
    </row>
    <row r="4" spans="1:6" x14ac:dyDescent="0.45">
      <c r="A4" s="9" t="s">
        <v>8366</v>
      </c>
      <c r="B4" t="s">
        <v>8219</v>
      </c>
      <c r="C4" t="s">
        <v>8222</v>
      </c>
      <c r="D4" t="s">
        <v>8221</v>
      </c>
      <c r="E4" t="s">
        <v>8220</v>
      </c>
      <c r="F4" t="s">
        <v>8365</v>
      </c>
    </row>
    <row r="5" spans="1:6" x14ac:dyDescent="0.45">
      <c r="A5" s="10" t="s">
        <v>8311</v>
      </c>
      <c r="B5" s="11">
        <v>300</v>
      </c>
      <c r="C5" s="11"/>
      <c r="D5" s="11">
        <v>180</v>
      </c>
      <c r="E5" s="11">
        <v>40</v>
      </c>
      <c r="F5" s="11">
        <v>520</v>
      </c>
    </row>
    <row r="6" spans="1:6" x14ac:dyDescent="0.45">
      <c r="A6" s="10" t="s">
        <v>8337</v>
      </c>
      <c r="B6" s="11">
        <v>34</v>
      </c>
      <c r="C6" s="11">
        <v>6</v>
      </c>
      <c r="D6" s="11">
        <v>140</v>
      </c>
      <c r="E6" s="11">
        <v>20</v>
      </c>
      <c r="F6" s="11">
        <v>200</v>
      </c>
    </row>
    <row r="7" spans="1:6" x14ac:dyDescent="0.45">
      <c r="A7" s="10" t="s">
        <v>8334</v>
      </c>
      <c r="B7" s="11">
        <v>80</v>
      </c>
      <c r="C7" s="11"/>
      <c r="D7" s="11">
        <v>140</v>
      </c>
      <c r="E7" s="11"/>
      <c r="F7" s="11">
        <v>220</v>
      </c>
    </row>
    <row r="8" spans="1:6" x14ac:dyDescent="0.45">
      <c r="A8" s="10" t="s">
        <v>8332</v>
      </c>
      <c r="B8" s="11"/>
      <c r="C8" s="11"/>
      <c r="D8" s="11"/>
      <c r="E8" s="11">
        <v>24</v>
      </c>
      <c r="F8" s="11">
        <v>24</v>
      </c>
    </row>
    <row r="9" spans="1:6" x14ac:dyDescent="0.45">
      <c r="A9" s="10" t="s">
        <v>8326</v>
      </c>
      <c r="B9" s="11">
        <v>540</v>
      </c>
      <c r="C9" s="11">
        <v>20</v>
      </c>
      <c r="D9" s="11">
        <v>120</v>
      </c>
      <c r="E9" s="11">
        <v>20</v>
      </c>
      <c r="F9" s="11">
        <v>700</v>
      </c>
    </row>
    <row r="10" spans="1:6" x14ac:dyDescent="0.45">
      <c r="A10" s="10" t="s">
        <v>8339</v>
      </c>
      <c r="B10" s="11">
        <v>103</v>
      </c>
      <c r="C10" s="11"/>
      <c r="D10" s="11">
        <v>117</v>
      </c>
      <c r="E10" s="11"/>
      <c r="F10" s="11">
        <v>220</v>
      </c>
    </row>
    <row r="11" spans="1:6" x14ac:dyDescent="0.45">
      <c r="A11" s="10" t="s">
        <v>8323</v>
      </c>
      <c r="B11" s="11">
        <v>80</v>
      </c>
      <c r="C11" s="11"/>
      <c r="D11" s="11">
        <v>127</v>
      </c>
      <c r="E11" s="11">
        <v>30</v>
      </c>
      <c r="F11" s="11">
        <v>237</v>
      </c>
    </row>
    <row r="12" spans="1:6" x14ac:dyDescent="0.45">
      <c r="A12" s="10" t="s">
        <v>8320</v>
      </c>
      <c r="B12" s="11">
        <v>209</v>
      </c>
      <c r="C12" s="11"/>
      <c r="D12" s="11">
        <v>213</v>
      </c>
      <c r="E12" s="11">
        <v>178</v>
      </c>
      <c r="F12" s="11">
        <v>600</v>
      </c>
    </row>
    <row r="13" spans="1:6" x14ac:dyDescent="0.45">
      <c r="A13" s="10" t="s">
        <v>8318</v>
      </c>
      <c r="B13" s="11">
        <v>839</v>
      </c>
      <c r="C13" s="11">
        <v>24</v>
      </c>
      <c r="D13" s="11">
        <v>493</v>
      </c>
      <c r="E13" s="11">
        <v>37</v>
      </c>
      <c r="F13" s="11">
        <v>1393</v>
      </c>
    </row>
    <row r="14" spans="1:6" x14ac:dyDescent="0.45">
      <c r="A14" s="10" t="s">
        <v>8365</v>
      </c>
      <c r="B14" s="11">
        <v>2185</v>
      </c>
      <c r="C14" s="11">
        <v>50</v>
      </c>
      <c r="D14" s="11">
        <v>1530</v>
      </c>
      <c r="E14" s="11">
        <v>349</v>
      </c>
      <c r="F14" s="11">
        <v>4114</v>
      </c>
    </row>
  </sheetData>
  <phoneticPr fontId="2"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9207-6766-4DA0-BADE-5819DBBFF8B9}">
  <sheetPr codeName="Sheet3"/>
  <dimension ref="A1:F46"/>
  <sheetViews>
    <sheetView zoomScale="85" zoomScaleNormal="85" workbookViewId="0">
      <selection activeCell="V17" sqref="V17"/>
    </sheetView>
  </sheetViews>
  <sheetFormatPr defaultRowHeight="17" x14ac:dyDescent="0.45"/>
  <cols>
    <col min="1" max="1" width="23.08203125" bestFit="1" customWidth="1"/>
    <col min="2" max="2" width="17.33203125" bestFit="1" customWidth="1"/>
    <col min="3" max="3" width="4.33203125" bestFit="1" customWidth="1"/>
    <col min="4" max="4" width="6.1640625" bestFit="1" customWidth="1"/>
    <col min="5" max="5" width="8.9140625" bestFit="1" customWidth="1"/>
    <col min="6" max="6" width="12.08203125" bestFit="1" customWidth="1"/>
  </cols>
  <sheetData>
    <row r="1" spans="1:6" x14ac:dyDescent="0.45">
      <c r="A1" s="9" t="s">
        <v>8223</v>
      </c>
      <c r="B1" t="s">
        <v>8363</v>
      </c>
    </row>
    <row r="3" spans="1:6" x14ac:dyDescent="0.45">
      <c r="A3" s="9" t="s">
        <v>8368</v>
      </c>
      <c r="B3" s="9" t="s">
        <v>8364</v>
      </c>
    </row>
    <row r="4" spans="1:6" x14ac:dyDescent="0.45">
      <c r="A4" s="9" t="s">
        <v>8366</v>
      </c>
      <c r="B4" t="s">
        <v>8219</v>
      </c>
      <c r="C4" t="s">
        <v>8222</v>
      </c>
      <c r="D4" t="s">
        <v>8221</v>
      </c>
      <c r="E4" t="s">
        <v>8220</v>
      </c>
      <c r="F4" t="s">
        <v>8365</v>
      </c>
    </row>
    <row r="5" spans="1:6" x14ac:dyDescent="0.45">
      <c r="A5" s="10" t="s">
        <v>8317</v>
      </c>
      <c r="B5" s="11"/>
      <c r="C5" s="11"/>
      <c r="D5" s="11">
        <v>100</v>
      </c>
      <c r="E5" s="11"/>
      <c r="F5" s="11">
        <v>100</v>
      </c>
    </row>
    <row r="6" spans="1:6" x14ac:dyDescent="0.45">
      <c r="A6" s="10" t="s">
        <v>8345</v>
      </c>
      <c r="B6" s="11"/>
      <c r="C6" s="11"/>
      <c r="D6" s="11"/>
      <c r="E6" s="11">
        <v>20</v>
      </c>
      <c r="F6" s="11">
        <v>20</v>
      </c>
    </row>
    <row r="7" spans="1:6" x14ac:dyDescent="0.45">
      <c r="A7" s="10" t="s">
        <v>8333</v>
      </c>
      <c r="B7" s="11"/>
      <c r="C7" s="11"/>
      <c r="D7" s="11"/>
      <c r="E7" s="11">
        <v>24</v>
      </c>
      <c r="F7" s="11">
        <v>24</v>
      </c>
    </row>
    <row r="8" spans="1:6" x14ac:dyDescent="0.45">
      <c r="A8" s="10" t="s">
        <v>8359</v>
      </c>
      <c r="B8" s="11"/>
      <c r="C8" s="11"/>
      <c r="D8" s="11">
        <v>40</v>
      </c>
      <c r="E8" s="11"/>
      <c r="F8" s="11">
        <v>40</v>
      </c>
    </row>
    <row r="9" spans="1:6" x14ac:dyDescent="0.45">
      <c r="A9" s="10" t="s">
        <v>8355</v>
      </c>
      <c r="B9" s="11">
        <v>40</v>
      </c>
      <c r="C9" s="11"/>
      <c r="D9" s="11"/>
      <c r="E9" s="11"/>
      <c r="F9" s="11">
        <v>40</v>
      </c>
    </row>
    <row r="10" spans="1:6" x14ac:dyDescent="0.45">
      <c r="A10" s="10" t="s">
        <v>8316</v>
      </c>
      <c r="B10" s="11">
        <v>180</v>
      </c>
      <c r="C10" s="11"/>
      <c r="D10" s="11"/>
      <c r="E10" s="11"/>
      <c r="F10" s="11">
        <v>180</v>
      </c>
    </row>
    <row r="11" spans="1:6" x14ac:dyDescent="0.45">
      <c r="A11" s="10" t="s">
        <v>8315</v>
      </c>
      <c r="B11" s="11"/>
      <c r="C11" s="11"/>
      <c r="D11" s="11">
        <v>80</v>
      </c>
      <c r="E11" s="11"/>
      <c r="F11" s="11">
        <v>80</v>
      </c>
    </row>
    <row r="12" spans="1:6" x14ac:dyDescent="0.45">
      <c r="A12" s="10" t="s">
        <v>8331</v>
      </c>
      <c r="B12" s="11">
        <v>40</v>
      </c>
      <c r="C12" s="11"/>
      <c r="D12" s="11"/>
      <c r="E12" s="11"/>
      <c r="F12" s="11">
        <v>40</v>
      </c>
    </row>
    <row r="13" spans="1:6" x14ac:dyDescent="0.45">
      <c r="A13" s="10" t="s">
        <v>8348</v>
      </c>
      <c r="B13" s="11"/>
      <c r="C13" s="11">
        <v>20</v>
      </c>
      <c r="D13" s="11">
        <v>40</v>
      </c>
      <c r="E13" s="11"/>
      <c r="F13" s="11">
        <v>60</v>
      </c>
    </row>
    <row r="14" spans="1:6" x14ac:dyDescent="0.45">
      <c r="A14" s="10" t="s">
        <v>8325</v>
      </c>
      <c r="B14" s="11"/>
      <c r="C14" s="11"/>
      <c r="D14" s="11">
        <v>40</v>
      </c>
      <c r="E14" s="11"/>
      <c r="F14" s="11">
        <v>40</v>
      </c>
    </row>
    <row r="15" spans="1:6" x14ac:dyDescent="0.45">
      <c r="A15" s="10" t="s">
        <v>8338</v>
      </c>
      <c r="B15" s="11"/>
      <c r="C15" s="11"/>
      <c r="D15" s="11">
        <v>120</v>
      </c>
      <c r="E15" s="11">
        <v>20</v>
      </c>
      <c r="F15" s="11">
        <v>140</v>
      </c>
    </row>
    <row r="16" spans="1:6" x14ac:dyDescent="0.45">
      <c r="A16" s="10" t="s">
        <v>8349</v>
      </c>
      <c r="B16" s="11"/>
      <c r="C16" s="11"/>
      <c r="D16" s="11">
        <v>20</v>
      </c>
      <c r="E16" s="11"/>
      <c r="F16" s="11">
        <v>20</v>
      </c>
    </row>
    <row r="17" spans="1:6" x14ac:dyDescent="0.45">
      <c r="A17" s="10" t="s">
        <v>8350</v>
      </c>
      <c r="B17" s="11">
        <v>140</v>
      </c>
      <c r="C17" s="11"/>
      <c r="D17" s="11"/>
      <c r="E17" s="11"/>
      <c r="F17" s="11">
        <v>140</v>
      </c>
    </row>
    <row r="18" spans="1:6" x14ac:dyDescent="0.45">
      <c r="A18" s="10" t="s">
        <v>8330</v>
      </c>
      <c r="B18" s="11">
        <v>140</v>
      </c>
      <c r="C18" s="11"/>
      <c r="D18" s="11">
        <v>20</v>
      </c>
      <c r="E18" s="11"/>
      <c r="F18" s="11">
        <v>160</v>
      </c>
    </row>
    <row r="19" spans="1:6" x14ac:dyDescent="0.45">
      <c r="A19" s="10" t="s">
        <v>8329</v>
      </c>
      <c r="B19" s="11"/>
      <c r="C19" s="11"/>
      <c r="D19" s="11">
        <v>60</v>
      </c>
      <c r="E19" s="11"/>
      <c r="F19" s="11">
        <v>60</v>
      </c>
    </row>
    <row r="20" spans="1:6" x14ac:dyDescent="0.45">
      <c r="A20" s="10" t="s">
        <v>8357</v>
      </c>
      <c r="B20" s="11">
        <v>9</v>
      </c>
      <c r="C20" s="11"/>
      <c r="D20" s="11">
        <v>11</v>
      </c>
      <c r="E20" s="11"/>
      <c r="F20" s="11">
        <v>20</v>
      </c>
    </row>
    <row r="21" spans="1:6" x14ac:dyDescent="0.45">
      <c r="A21" s="10" t="s">
        <v>8328</v>
      </c>
      <c r="B21" s="11">
        <v>20</v>
      </c>
      <c r="C21" s="11"/>
      <c r="D21" s="11"/>
      <c r="E21" s="11"/>
      <c r="F21" s="11">
        <v>20</v>
      </c>
    </row>
    <row r="22" spans="1:6" x14ac:dyDescent="0.45">
      <c r="A22" s="10" t="s">
        <v>8336</v>
      </c>
      <c r="B22" s="11"/>
      <c r="C22" s="11"/>
      <c r="D22" s="11">
        <v>40</v>
      </c>
      <c r="E22" s="11"/>
      <c r="F22" s="11">
        <v>40</v>
      </c>
    </row>
    <row r="23" spans="1:6" x14ac:dyDescent="0.45">
      <c r="A23" s="10" t="s">
        <v>8360</v>
      </c>
      <c r="B23" s="11">
        <v>60</v>
      </c>
      <c r="C23" s="11"/>
      <c r="D23" s="11">
        <v>60</v>
      </c>
      <c r="E23" s="11">
        <v>20</v>
      </c>
      <c r="F23" s="11">
        <v>140</v>
      </c>
    </row>
    <row r="24" spans="1:6" x14ac:dyDescent="0.45">
      <c r="A24" s="10" t="s">
        <v>8344</v>
      </c>
      <c r="B24" s="11"/>
      <c r="C24" s="11"/>
      <c r="D24" s="11">
        <v>20</v>
      </c>
      <c r="E24" s="11"/>
      <c r="F24" s="11">
        <v>20</v>
      </c>
    </row>
    <row r="25" spans="1:6" x14ac:dyDescent="0.45">
      <c r="A25" s="10" t="s">
        <v>8324</v>
      </c>
      <c r="B25" s="11">
        <v>60</v>
      </c>
      <c r="C25" s="11"/>
      <c r="D25" s="11"/>
      <c r="E25" s="11"/>
      <c r="F25" s="11">
        <v>60</v>
      </c>
    </row>
    <row r="26" spans="1:6" x14ac:dyDescent="0.45">
      <c r="A26" s="10" t="s">
        <v>8351</v>
      </c>
      <c r="B26" s="11"/>
      <c r="C26" s="11"/>
      <c r="D26" s="11">
        <v>20</v>
      </c>
      <c r="E26" s="11"/>
      <c r="F26" s="11">
        <v>20</v>
      </c>
    </row>
    <row r="27" spans="1:6" x14ac:dyDescent="0.45">
      <c r="A27" s="10" t="s">
        <v>8340</v>
      </c>
      <c r="B27" s="11">
        <v>103</v>
      </c>
      <c r="C27" s="11"/>
      <c r="D27" s="11">
        <v>57</v>
      </c>
      <c r="E27" s="11"/>
      <c r="F27" s="11">
        <v>160</v>
      </c>
    </row>
    <row r="28" spans="1:6" x14ac:dyDescent="0.45">
      <c r="A28" s="10" t="s">
        <v>8346</v>
      </c>
      <c r="B28" s="11"/>
      <c r="C28" s="11"/>
      <c r="D28" s="11">
        <v>20</v>
      </c>
      <c r="E28" s="11"/>
      <c r="F28" s="11">
        <v>20</v>
      </c>
    </row>
    <row r="29" spans="1:6" x14ac:dyDescent="0.45">
      <c r="A29" s="10" t="s">
        <v>8319</v>
      </c>
      <c r="B29" s="11">
        <v>694</v>
      </c>
      <c r="C29" s="11">
        <v>19</v>
      </c>
      <c r="D29" s="11">
        <v>353</v>
      </c>
      <c r="E29" s="11"/>
      <c r="F29" s="11">
        <v>1066</v>
      </c>
    </row>
    <row r="30" spans="1:6" x14ac:dyDescent="0.45">
      <c r="A30" s="10" t="s">
        <v>8347</v>
      </c>
      <c r="B30" s="11">
        <v>40</v>
      </c>
      <c r="C30" s="11"/>
      <c r="D30" s="11"/>
      <c r="E30" s="11"/>
      <c r="F30" s="11">
        <v>40</v>
      </c>
    </row>
    <row r="31" spans="1:6" x14ac:dyDescent="0.45">
      <c r="A31" s="10" t="s">
        <v>8343</v>
      </c>
      <c r="B31" s="11">
        <v>20</v>
      </c>
      <c r="C31" s="11"/>
      <c r="D31" s="11"/>
      <c r="E31" s="11"/>
      <c r="F31" s="11">
        <v>20</v>
      </c>
    </row>
    <row r="32" spans="1:6" x14ac:dyDescent="0.45">
      <c r="A32" s="10" t="s">
        <v>8354</v>
      </c>
      <c r="B32" s="11"/>
      <c r="C32" s="11"/>
      <c r="D32" s="11">
        <v>20</v>
      </c>
      <c r="E32" s="11"/>
      <c r="F32" s="11">
        <v>20</v>
      </c>
    </row>
    <row r="33" spans="1:6" x14ac:dyDescent="0.45">
      <c r="A33" s="10" t="s">
        <v>8327</v>
      </c>
      <c r="B33" s="11">
        <v>260</v>
      </c>
      <c r="C33" s="11"/>
      <c r="D33" s="11"/>
      <c r="E33" s="11"/>
      <c r="F33" s="11">
        <v>260</v>
      </c>
    </row>
    <row r="34" spans="1:6" x14ac:dyDescent="0.45">
      <c r="A34" s="10" t="s">
        <v>8314</v>
      </c>
      <c r="B34" s="11"/>
      <c r="C34" s="11"/>
      <c r="D34" s="11"/>
      <c r="E34" s="11">
        <v>40</v>
      </c>
      <c r="F34" s="11">
        <v>40</v>
      </c>
    </row>
    <row r="35" spans="1:6" x14ac:dyDescent="0.45">
      <c r="A35" s="10" t="s">
        <v>8313</v>
      </c>
      <c r="B35" s="11">
        <v>60</v>
      </c>
      <c r="C35" s="11"/>
      <c r="D35" s="11"/>
      <c r="E35" s="11"/>
      <c r="F35" s="11">
        <v>60</v>
      </c>
    </row>
    <row r="36" spans="1:6" x14ac:dyDescent="0.45">
      <c r="A36" s="10" t="s">
        <v>8353</v>
      </c>
      <c r="B36" s="11">
        <v>34</v>
      </c>
      <c r="C36" s="11">
        <v>6</v>
      </c>
      <c r="D36" s="11"/>
      <c r="E36" s="11"/>
      <c r="F36" s="11">
        <v>40</v>
      </c>
    </row>
    <row r="37" spans="1:6" x14ac:dyDescent="0.45">
      <c r="A37" s="10" t="s">
        <v>8356</v>
      </c>
      <c r="B37" s="11">
        <v>40</v>
      </c>
      <c r="C37" s="11"/>
      <c r="D37" s="11">
        <v>2</v>
      </c>
      <c r="E37" s="11">
        <v>18</v>
      </c>
      <c r="F37" s="11">
        <v>60</v>
      </c>
    </row>
    <row r="38" spans="1:6" x14ac:dyDescent="0.45">
      <c r="A38" s="10" t="s">
        <v>8358</v>
      </c>
      <c r="B38" s="11">
        <v>85</v>
      </c>
      <c r="C38" s="11">
        <v>5</v>
      </c>
      <c r="D38" s="11">
        <v>80</v>
      </c>
      <c r="E38" s="11">
        <v>17</v>
      </c>
      <c r="F38" s="11">
        <v>187</v>
      </c>
    </row>
    <row r="39" spans="1:6" x14ac:dyDescent="0.45">
      <c r="A39" s="10" t="s">
        <v>8352</v>
      </c>
      <c r="B39" s="11">
        <v>80</v>
      </c>
      <c r="C39" s="11"/>
      <c r="D39" s="11"/>
      <c r="E39" s="11"/>
      <c r="F39" s="11">
        <v>80</v>
      </c>
    </row>
    <row r="40" spans="1:6" x14ac:dyDescent="0.45">
      <c r="A40" s="10" t="s">
        <v>8312</v>
      </c>
      <c r="B40" s="11">
        <v>60</v>
      </c>
      <c r="C40" s="11"/>
      <c r="D40" s="11"/>
      <c r="E40" s="11"/>
      <c r="F40" s="11">
        <v>60</v>
      </c>
    </row>
    <row r="41" spans="1:6" x14ac:dyDescent="0.45">
      <c r="A41" s="10" t="s">
        <v>8342</v>
      </c>
      <c r="B41" s="11"/>
      <c r="C41" s="11"/>
      <c r="D41" s="11">
        <v>47</v>
      </c>
      <c r="E41" s="11">
        <v>10</v>
      </c>
      <c r="F41" s="11">
        <v>57</v>
      </c>
    </row>
    <row r="42" spans="1:6" x14ac:dyDescent="0.45">
      <c r="A42" s="10" t="s">
        <v>8335</v>
      </c>
      <c r="B42" s="11"/>
      <c r="C42" s="11"/>
      <c r="D42" s="11">
        <v>100</v>
      </c>
      <c r="E42" s="11"/>
      <c r="F42" s="11">
        <v>100</v>
      </c>
    </row>
    <row r="43" spans="1:6" x14ac:dyDescent="0.45">
      <c r="A43" s="10" t="s">
        <v>8322</v>
      </c>
      <c r="B43" s="11">
        <v>20</v>
      </c>
      <c r="C43" s="11"/>
      <c r="D43" s="11">
        <v>120</v>
      </c>
      <c r="E43" s="11">
        <v>60</v>
      </c>
      <c r="F43" s="11">
        <v>200</v>
      </c>
    </row>
    <row r="44" spans="1:6" x14ac:dyDescent="0.45">
      <c r="A44" s="10" t="s">
        <v>8321</v>
      </c>
      <c r="B44" s="11"/>
      <c r="C44" s="11"/>
      <c r="D44" s="11">
        <v>60</v>
      </c>
      <c r="E44" s="11">
        <v>100</v>
      </c>
      <c r="F44" s="11">
        <v>160</v>
      </c>
    </row>
    <row r="45" spans="1:6" x14ac:dyDescent="0.45">
      <c r="A45" s="10" t="s">
        <v>8341</v>
      </c>
      <c r="B45" s="11"/>
      <c r="C45" s="11"/>
      <c r="D45" s="11"/>
      <c r="E45" s="11">
        <v>20</v>
      </c>
      <c r="F45" s="11">
        <v>20</v>
      </c>
    </row>
    <row r="46" spans="1:6" x14ac:dyDescent="0.45">
      <c r="A46" s="10" t="s">
        <v>8365</v>
      </c>
      <c r="B46" s="11">
        <v>2185</v>
      </c>
      <c r="C46" s="11">
        <v>50</v>
      </c>
      <c r="D46" s="11">
        <v>1530</v>
      </c>
      <c r="E46" s="11">
        <v>349</v>
      </c>
      <c r="F46" s="11">
        <v>4114</v>
      </c>
    </row>
  </sheetData>
  <phoneticPr fontId="2"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FEBD6-ACFE-4E67-8520-0476B263106C}">
  <sheetPr codeName="Sheet4"/>
  <dimension ref="A1:E18"/>
  <sheetViews>
    <sheetView workbookViewId="0">
      <selection activeCell="E4" sqref="E4"/>
    </sheetView>
  </sheetViews>
  <sheetFormatPr defaultRowHeight="17" x14ac:dyDescent="0.45"/>
  <cols>
    <col min="1" max="1" width="14.08203125" bestFit="1" customWidth="1"/>
    <col min="2" max="2" width="16.5" bestFit="1" customWidth="1"/>
    <col min="3" max="3" width="6.1640625" bestFit="1" customWidth="1"/>
    <col min="4" max="4" width="8.9140625" bestFit="1" customWidth="1"/>
    <col min="5" max="6" width="11.9140625" bestFit="1" customWidth="1"/>
  </cols>
  <sheetData>
    <row r="1" spans="1:5" x14ac:dyDescent="0.45">
      <c r="A1" s="9" t="s">
        <v>8308</v>
      </c>
      <c r="B1" t="s">
        <v>8363</v>
      </c>
    </row>
    <row r="2" spans="1:5" x14ac:dyDescent="0.45">
      <c r="A2" s="9" t="s">
        <v>8370</v>
      </c>
      <c r="B2" t="s">
        <v>8363</v>
      </c>
    </row>
    <row r="4" spans="1:5" x14ac:dyDescent="0.45">
      <c r="A4" s="9" t="s">
        <v>8369</v>
      </c>
      <c r="B4" s="9" t="s">
        <v>8364</v>
      </c>
    </row>
    <row r="5" spans="1:5" x14ac:dyDescent="0.45">
      <c r="A5" s="9" t="s">
        <v>8366</v>
      </c>
      <c r="B5" t="s">
        <v>8219</v>
      </c>
      <c r="C5" t="s">
        <v>8221</v>
      </c>
      <c r="D5" t="s">
        <v>8220</v>
      </c>
      <c r="E5" t="s">
        <v>8365</v>
      </c>
    </row>
    <row r="6" spans="1:5" x14ac:dyDescent="0.45">
      <c r="A6" s="12" t="s">
        <v>8371</v>
      </c>
      <c r="B6" s="11">
        <v>182</v>
      </c>
      <c r="C6" s="11">
        <v>149</v>
      </c>
      <c r="D6" s="11">
        <v>34</v>
      </c>
      <c r="E6" s="11">
        <v>365</v>
      </c>
    </row>
    <row r="7" spans="1:5" x14ac:dyDescent="0.45">
      <c r="A7" s="12" t="s">
        <v>8372</v>
      </c>
      <c r="B7" s="11">
        <v>202</v>
      </c>
      <c r="C7" s="11">
        <v>106</v>
      </c>
      <c r="D7" s="11">
        <v>27</v>
      </c>
      <c r="E7" s="11">
        <v>335</v>
      </c>
    </row>
    <row r="8" spans="1:5" x14ac:dyDescent="0.45">
      <c r="A8" s="12" t="s">
        <v>8373</v>
      </c>
      <c r="B8" s="11">
        <v>180</v>
      </c>
      <c r="C8" s="11">
        <v>108</v>
      </c>
      <c r="D8" s="11">
        <v>28</v>
      </c>
      <c r="E8" s="11">
        <v>316</v>
      </c>
    </row>
    <row r="9" spans="1:5" x14ac:dyDescent="0.45">
      <c r="A9" s="12" t="s">
        <v>8374</v>
      </c>
      <c r="B9" s="11">
        <v>192</v>
      </c>
      <c r="C9" s="11">
        <v>102</v>
      </c>
      <c r="D9" s="11">
        <v>27</v>
      </c>
      <c r="E9" s="11">
        <v>321</v>
      </c>
    </row>
    <row r="10" spans="1:5" x14ac:dyDescent="0.45">
      <c r="A10" s="12" t="s">
        <v>8375</v>
      </c>
      <c r="B10" s="11">
        <v>234</v>
      </c>
      <c r="C10" s="11">
        <v>126</v>
      </c>
      <c r="D10" s="11">
        <v>26</v>
      </c>
      <c r="E10" s="11">
        <v>386</v>
      </c>
    </row>
    <row r="11" spans="1:5" x14ac:dyDescent="0.45">
      <c r="A11" s="12" t="s">
        <v>8376</v>
      </c>
      <c r="B11" s="11">
        <v>211</v>
      </c>
      <c r="C11" s="11">
        <v>147</v>
      </c>
      <c r="D11" s="11">
        <v>27</v>
      </c>
      <c r="E11" s="11">
        <v>385</v>
      </c>
    </row>
    <row r="12" spans="1:5" x14ac:dyDescent="0.45">
      <c r="A12" s="12" t="s">
        <v>8377</v>
      </c>
      <c r="B12" s="11">
        <v>194</v>
      </c>
      <c r="C12" s="11">
        <v>150</v>
      </c>
      <c r="D12" s="11">
        <v>43</v>
      </c>
      <c r="E12" s="11">
        <v>387</v>
      </c>
    </row>
    <row r="13" spans="1:5" x14ac:dyDescent="0.45">
      <c r="A13" s="12" t="s">
        <v>8378</v>
      </c>
      <c r="B13" s="11">
        <v>166</v>
      </c>
      <c r="C13" s="11">
        <v>134</v>
      </c>
      <c r="D13" s="11">
        <v>33</v>
      </c>
      <c r="E13" s="11">
        <v>333</v>
      </c>
    </row>
    <row r="14" spans="1:5" x14ac:dyDescent="0.45">
      <c r="A14" s="12" t="s">
        <v>8379</v>
      </c>
      <c r="B14" s="11">
        <v>147</v>
      </c>
      <c r="C14" s="11">
        <v>127</v>
      </c>
      <c r="D14" s="11">
        <v>24</v>
      </c>
      <c r="E14" s="11">
        <v>298</v>
      </c>
    </row>
    <row r="15" spans="1:5" x14ac:dyDescent="0.45">
      <c r="A15" s="12" t="s">
        <v>8380</v>
      </c>
      <c r="B15" s="11">
        <v>183</v>
      </c>
      <c r="C15" s="11">
        <v>149</v>
      </c>
      <c r="D15" s="11">
        <v>20</v>
      </c>
      <c r="E15" s="11">
        <v>352</v>
      </c>
    </row>
    <row r="16" spans="1:5" x14ac:dyDescent="0.45">
      <c r="A16" s="12" t="s">
        <v>8381</v>
      </c>
      <c r="B16" s="11">
        <v>183</v>
      </c>
      <c r="C16" s="11">
        <v>114</v>
      </c>
      <c r="D16" s="11">
        <v>37</v>
      </c>
      <c r="E16" s="11">
        <v>334</v>
      </c>
    </row>
    <row r="17" spans="1:5" x14ac:dyDescent="0.45">
      <c r="A17" s="12" t="s">
        <v>8382</v>
      </c>
      <c r="B17" s="11">
        <v>111</v>
      </c>
      <c r="C17" s="11">
        <v>118</v>
      </c>
      <c r="D17" s="11">
        <v>23</v>
      </c>
      <c r="E17" s="11">
        <v>252</v>
      </c>
    </row>
    <row r="18" spans="1:5" x14ac:dyDescent="0.45">
      <c r="A18" s="12" t="s">
        <v>8365</v>
      </c>
      <c r="B18" s="11">
        <v>2185</v>
      </c>
      <c r="C18" s="11">
        <v>1530</v>
      </c>
      <c r="D18" s="11">
        <v>349</v>
      </c>
      <c r="E18" s="11">
        <v>4064</v>
      </c>
    </row>
  </sheetData>
  <phoneticPr fontId="2"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C4DA9-286C-4C67-A601-13C224A4DFBE}">
  <sheetPr codeName="Sheet5"/>
  <dimension ref="A1:H13"/>
  <sheetViews>
    <sheetView topLeftCell="A7" workbookViewId="0">
      <selection activeCell="B7" sqref="B7"/>
    </sheetView>
  </sheetViews>
  <sheetFormatPr defaultRowHeight="17" x14ac:dyDescent="0.45"/>
  <cols>
    <col min="1" max="1" width="28.08203125" customWidth="1"/>
    <col min="2" max="2" width="19.25" customWidth="1"/>
    <col min="3" max="3" width="21.33203125" customWidth="1"/>
    <col min="4" max="4" width="18.6640625" customWidth="1"/>
    <col min="5" max="5" width="16.4140625" customWidth="1"/>
    <col min="6" max="6" width="21.83203125" style="14" customWidth="1"/>
    <col min="7" max="7" width="21.4140625" customWidth="1"/>
    <col min="8" max="8" width="18.75" customWidth="1"/>
  </cols>
  <sheetData>
    <row r="1" spans="1:8" x14ac:dyDescent="0.45">
      <c r="A1" s="13" t="s">
        <v>8383</v>
      </c>
      <c r="B1" s="13" t="s">
        <v>8384</v>
      </c>
      <c r="C1" s="13" t="s">
        <v>8385</v>
      </c>
      <c r="D1" s="13" t="s">
        <v>8386</v>
      </c>
      <c r="E1" s="13" t="s">
        <v>8387</v>
      </c>
      <c r="F1" s="15" t="s">
        <v>8388</v>
      </c>
      <c r="G1" s="13" t="s">
        <v>8389</v>
      </c>
      <c r="H1" s="13" t="s">
        <v>8390</v>
      </c>
    </row>
    <row r="2" spans="1:8" x14ac:dyDescent="0.45">
      <c r="A2" t="s">
        <v>8391</v>
      </c>
      <c r="B2">
        <f>COUNTIFS(Sheet1!D:D,"&lt;1000",Sheet1!F:F,"=successful")</f>
        <v>322</v>
      </c>
      <c r="C2">
        <f>COUNTIFS(Sheet1!$D:$D,"&lt;1000",Sheet1!$F:$F,"=failed")</f>
        <v>113</v>
      </c>
      <c r="D2">
        <f>COUNTIFS(Sheet1!$D:$D,"&lt;1000",Sheet1!$F:$F,"=canceled")</f>
        <v>18</v>
      </c>
      <c r="E2">
        <f>SUM(B2:D2)</f>
        <v>453</v>
      </c>
      <c r="F2" s="14">
        <f>B2/E2</f>
        <v>0.71081677704194257</v>
      </c>
      <c r="G2" s="14">
        <f>C2/E2</f>
        <v>0.24944812362030905</v>
      </c>
      <c r="H2" s="14">
        <f>D2/E2</f>
        <v>3.9735099337748346E-2</v>
      </c>
    </row>
    <row r="3" spans="1:8" x14ac:dyDescent="0.45">
      <c r="A3" t="s">
        <v>8392</v>
      </c>
      <c r="B3">
        <f>COUNTIFS(Sheet1!$D:$D,"&gt;=1000",Sheet1!$D:$D,"&lt;=4999",Sheet1!$F:$F,"=successful")</f>
        <v>932</v>
      </c>
      <c r="C3">
        <f>COUNTIFS(Sheet1!$D:$D,"&gt;=1000",Sheet1!$D:$D,"&lt;=4999",Sheet1!$F:$F,"=failed")</f>
        <v>420</v>
      </c>
      <c r="D3">
        <f>COUNTIFS(Sheet1!$D:$D,"&gt;=1000",Sheet1!$D:$D,"&lt;=4999",Sheet1!$F:$F,"=canceled")</f>
        <v>60</v>
      </c>
      <c r="E3">
        <f t="shared" ref="E3:E13" si="0">SUM(B3:D3)</f>
        <v>1412</v>
      </c>
      <c r="F3" s="14">
        <f t="shared" ref="F3:F13" si="1">B3/E3</f>
        <v>0.66005665722379603</v>
      </c>
      <c r="G3" s="14">
        <f t="shared" ref="G3:G13" si="2">C3/E3</f>
        <v>0.29745042492917845</v>
      </c>
      <c r="H3" s="14">
        <f t="shared" ref="H3:H13" si="3">D3/E3</f>
        <v>4.2492917847025496E-2</v>
      </c>
    </row>
    <row r="4" spans="1:8" x14ac:dyDescent="0.45">
      <c r="A4" t="s">
        <v>8393</v>
      </c>
      <c r="B4">
        <f>COUNTIFS(Sheet1!$D:$D,"&gt;=5000",Sheet1!$D:$D,"&lt;=9999",Sheet1!$F:$F,"=successful")</f>
        <v>381</v>
      </c>
      <c r="C4">
        <f>COUNTIFS(Sheet1!$D:$D,"&gt;=5000",Sheet1!$D:$D,"&lt;=9999",Sheet1!$F:$F,"=failed")</f>
        <v>283</v>
      </c>
      <c r="D4">
        <f>COUNTIFS(Sheet1!$D:$D,"&gt;=5000",Sheet1!$D:$D,"&lt;=9999",Sheet1!$F:$F,"=canceled")</f>
        <v>52</v>
      </c>
      <c r="E4">
        <f t="shared" si="0"/>
        <v>716</v>
      </c>
      <c r="F4" s="14">
        <f t="shared" si="1"/>
        <v>0.53212290502793291</v>
      </c>
      <c r="G4" s="14">
        <f t="shared" si="2"/>
        <v>0.39525139664804471</v>
      </c>
      <c r="H4" s="14">
        <f t="shared" si="3"/>
        <v>7.2625698324022353E-2</v>
      </c>
    </row>
    <row r="5" spans="1:8" x14ac:dyDescent="0.45">
      <c r="A5" t="s">
        <v>8394</v>
      </c>
      <c r="B5">
        <f>COUNTIFS(Sheet1!$D:$D,"&gt;=10000",Sheet1!$D:$D,"&lt;=14999",Sheet1!$F:$F,"=successful")</f>
        <v>168</v>
      </c>
      <c r="C5">
        <f>COUNTIFS(Sheet1!$D:$D,"&gt;=10000",Sheet1!$D:$D,"&lt;=14999",Sheet1!$F:$F,"=failed")</f>
        <v>144</v>
      </c>
      <c r="D5">
        <f>COUNTIFS(Sheet1!$D:$D,"&gt;=10000",Sheet1!$D:$D,"&lt;=14999",Sheet1!$F:$F,"=canceled")</f>
        <v>40</v>
      </c>
      <c r="E5">
        <f t="shared" si="0"/>
        <v>352</v>
      </c>
      <c r="F5" s="14">
        <f t="shared" si="1"/>
        <v>0.47727272727272729</v>
      </c>
      <c r="G5" s="14">
        <f t="shared" si="2"/>
        <v>0.40909090909090912</v>
      </c>
      <c r="H5" s="14">
        <f t="shared" si="3"/>
        <v>0.11363636363636363</v>
      </c>
    </row>
    <row r="6" spans="1:8" x14ac:dyDescent="0.45">
      <c r="A6" t="s">
        <v>8395</v>
      </c>
      <c r="B6">
        <f>COUNTIFS(Sheet1!$D:$D,"&gt;=15000",Sheet1!$D:$D,"&lt;=19999",Sheet1!$F:$F,"=successful")</f>
        <v>94</v>
      </c>
      <c r="C6">
        <f>COUNTIFS(Sheet1!$D:$D,"&gt;=15000",Sheet1!$D:$D,"&lt;=19999",Sheet1!$F:$F,"=failed")</f>
        <v>90</v>
      </c>
      <c r="D6">
        <f>COUNTIFS(Sheet1!$D:$D,"&gt;=15000",Sheet1!$D:$D,"&lt;=19999",Sheet1!$F:$F,"=canceled")</f>
        <v>17</v>
      </c>
      <c r="E6">
        <f t="shared" si="0"/>
        <v>201</v>
      </c>
      <c r="F6" s="14">
        <f t="shared" si="1"/>
        <v>0.46766169154228854</v>
      </c>
      <c r="G6" s="14">
        <f t="shared" si="2"/>
        <v>0.44776119402985076</v>
      </c>
      <c r="H6" s="14">
        <f t="shared" si="3"/>
        <v>8.45771144278607E-2</v>
      </c>
    </row>
    <row r="7" spans="1:8" x14ac:dyDescent="0.45">
      <c r="A7" t="s">
        <v>8396</v>
      </c>
      <c r="B7">
        <f>COUNTIFS(Sheet1!$D:$D,"&gt;=20000",Sheet1!$D:$D,"&lt;=24999",Sheet1!$F:$F,"=successful")</f>
        <v>62</v>
      </c>
      <c r="C7">
        <f>COUNTIFS(Sheet1!$D:$D,"&gt;=20000",Sheet1!$D:$D,"&lt;=24999",Sheet1!$F:$F,"=failed")</f>
        <v>72</v>
      </c>
      <c r="D7">
        <f>COUNTIFS(Sheet1!$D:$D,"&gt;=20000",Sheet1!$D:$D,"&lt;=24999",Sheet1!$F:$F,"=canceled")</f>
        <v>14</v>
      </c>
      <c r="E7">
        <f t="shared" si="0"/>
        <v>148</v>
      </c>
      <c r="F7" s="14">
        <f t="shared" si="1"/>
        <v>0.41891891891891891</v>
      </c>
      <c r="G7" s="14">
        <f t="shared" si="2"/>
        <v>0.48648648648648651</v>
      </c>
      <c r="H7" s="14">
        <f t="shared" si="3"/>
        <v>9.45945945945946E-2</v>
      </c>
    </row>
    <row r="8" spans="1:8" x14ac:dyDescent="0.45">
      <c r="A8" t="s">
        <v>8397</v>
      </c>
      <c r="B8">
        <f>COUNTIFS(Sheet1!D:D,"&gt;=25000",Sheet1!D:D,"&lt;=29999",Sheet1!F:F,"=successful")</f>
        <v>55</v>
      </c>
      <c r="C8">
        <f>COUNTIFS(Sheet1!$D:$D,"&gt;=25000",Sheet1!$D:$D,"&lt;=29999",Sheet1!$F:$F,"=failed")</f>
        <v>64</v>
      </c>
      <c r="D8">
        <f>COUNTIFS(Sheet1!$D:$D,"&gt;=25000",Sheet1!$D:$D,"&lt;=29999",Sheet1!$F:$F,"=canceled")</f>
        <v>18</v>
      </c>
      <c r="E8">
        <f t="shared" si="0"/>
        <v>137</v>
      </c>
      <c r="F8" s="14">
        <f t="shared" si="1"/>
        <v>0.40145985401459855</v>
      </c>
      <c r="G8" s="14">
        <f t="shared" si="2"/>
        <v>0.46715328467153283</v>
      </c>
      <c r="H8" s="14">
        <f t="shared" si="3"/>
        <v>0.13138686131386862</v>
      </c>
    </row>
    <row r="9" spans="1:8" x14ac:dyDescent="0.45">
      <c r="A9" t="s">
        <v>8398</v>
      </c>
      <c r="B9">
        <f>COUNTIFS(Sheet1!$D:$D,"&gt;=30000",Sheet1!$D:$D,"&lt;=34999",Sheet1!$F:$F,"=successful")</f>
        <v>32</v>
      </c>
      <c r="C9">
        <f>COUNTIFS(Sheet1!$D:$D,"&gt;=30000",Sheet1!$D:$D,"&lt;=34999",Sheet1!$F:$F,"=failed")</f>
        <v>37</v>
      </c>
      <c r="D9">
        <f>COUNTIFS(Sheet1!$D:$D,"&gt;=30000",Sheet1!$D:$D,"&lt;=34999",Sheet1!$F:$F,"=canceled")</f>
        <v>13</v>
      </c>
      <c r="E9">
        <f t="shared" si="0"/>
        <v>82</v>
      </c>
      <c r="F9" s="14">
        <f t="shared" si="1"/>
        <v>0.3902439024390244</v>
      </c>
      <c r="G9" s="14">
        <f t="shared" si="2"/>
        <v>0.45121951219512196</v>
      </c>
      <c r="H9" s="14">
        <f t="shared" si="3"/>
        <v>0.15853658536585366</v>
      </c>
    </row>
    <row r="10" spans="1:8" x14ac:dyDescent="0.45">
      <c r="A10" t="s">
        <v>8399</v>
      </c>
      <c r="B10">
        <f>COUNTIFS(Sheet1!$D:$D,"&gt;=35000",Sheet1!$D:$D,"&lt;=39999",Sheet1!$F:$F,"=successful")</f>
        <v>26</v>
      </c>
      <c r="C10">
        <f>COUNTIFS(Sheet1!$D:$D,"&gt;=35000",Sheet1!$D:$D,"&lt;=39999",Sheet1!$F:$F,"=failed")</f>
        <v>22</v>
      </c>
      <c r="D10">
        <f>COUNTIFS(Sheet1!$D:$D,"&gt;=35000",Sheet1!$D:$D,"&lt;=39999",Sheet1!$F:$F,"=canceled")</f>
        <v>7</v>
      </c>
      <c r="E10">
        <f t="shared" si="0"/>
        <v>55</v>
      </c>
      <c r="F10" s="14">
        <f t="shared" si="1"/>
        <v>0.47272727272727272</v>
      </c>
      <c r="G10" s="14">
        <f t="shared" si="2"/>
        <v>0.4</v>
      </c>
      <c r="H10" s="14">
        <f t="shared" si="3"/>
        <v>0.12727272727272726</v>
      </c>
    </row>
    <row r="11" spans="1:8" x14ac:dyDescent="0.45">
      <c r="A11" t="s">
        <v>8400</v>
      </c>
      <c r="B11">
        <f>COUNTIFS(Sheet1!$D:$D,"&gt;=40000",Sheet1!$D:$D,"&lt;=44999",Sheet1!$F:$F,"=successful")</f>
        <v>21</v>
      </c>
      <c r="C11">
        <f>COUNTIFS(Sheet1!$D:$D,"&gt;=40000",Sheet1!$D:$D,"&lt;=44999",Sheet1!$F:$F,"=failed")</f>
        <v>16</v>
      </c>
      <c r="D11">
        <f>COUNTIFS(Sheet1!$D:$D,"&gt;=40000",Sheet1!$D:$D,"&lt;=44999",Sheet1!$F:$F,"=canceled")</f>
        <v>6</v>
      </c>
      <c r="E11">
        <f t="shared" si="0"/>
        <v>43</v>
      </c>
      <c r="F11" s="14">
        <f t="shared" si="1"/>
        <v>0.48837209302325579</v>
      </c>
      <c r="G11" s="14">
        <f t="shared" si="2"/>
        <v>0.37209302325581395</v>
      </c>
      <c r="H11" s="14">
        <f t="shared" si="3"/>
        <v>0.13953488372093023</v>
      </c>
    </row>
    <row r="12" spans="1:8" x14ac:dyDescent="0.45">
      <c r="A12" t="s">
        <v>8401</v>
      </c>
      <c r="B12">
        <f>COUNTIFS(Sheet1!$D:$D,"&gt;=45000",Sheet1!$D:$D,"&lt;=49999",Sheet1!$F:$F,"=successful")</f>
        <v>6</v>
      </c>
      <c r="C12">
        <f>COUNTIFS(Sheet1!$D:$D,"&gt;=45000",Sheet1!$D:$D,"&lt;=49999",Sheet1!$F:$F,"=failed")</f>
        <v>11</v>
      </c>
      <c r="D12">
        <f>COUNTIFS(Sheet1!$D:$D,"&gt;=45000",Sheet1!$D:$D,"&lt;=49999",Sheet1!$F:$F,"=canceled")</f>
        <v>4</v>
      </c>
      <c r="E12">
        <f t="shared" si="0"/>
        <v>21</v>
      </c>
      <c r="F12" s="14">
        <f t="shared" si="1"/>
        <v>0.2857142857142857</v>
      </c>
      <c r="G12" s="14">
        <f t="shared" si="2"/>
        <v>0.52380952380952384</v>
      </c>
      <c r="H12" s="14">
        <f t="shared" si="3"/>
        <v>0.19047619047619047</v>
      </c>
    </row>
    <row r="13" spans="1:8" x14ac:dyDescent="0.45">
      <c r="A13" t="s">
        <v>8402</v>
      </c>
      <c r="B13">
        <f>COUNTIFS(Sheet1!$D:$D,"&gt;=50000",Sheet1!$F:$F,"=successful")</f>
        <v>86</v>
      </c>
      <c r="C13">
        <f>COUNTIFS(Sheet1!$D:$D,"&gt;=50000",Sheet1!$F:$F,"=failed")</f>
        <v>258</v>
      </c>
      <c r="D13">
        <f>COUNTIFS(Sheet1!$D:$D,"&gt;=50000",Sheet1!$F:$F,"=canceled")</f>
        <v>100</v>
      </c>
      <c r="E13">
        <f t="shared" si="0"/>
        <v>444</v>
      </c>
      <c r="F13" s="14">
        <f t="shared" si="1"/>
        <v>0.19369369369369369</v>
      </c>
      <c r="G13" s="14">
        <f t="shared" si="2"/>
        <v>0.58108108108108103</v>
      </c>
      <c r="H13" s="14">
        <f t="shared" si="3"/>
        <v>0.22522522522522523</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039A5-19C8-4CCA-9857-185E508A4A3A}">
  <sheetPr codeName="Sheet6"/>
  <dimension ref="A1:I2186"/>
  <sheetViews>
    <sheetView topLeftCell="D7" zoomScale="130" zoomScaleNormal="130" workbookViewId="0">
      <selection activeCell="G10" sqref="G10:I16"/>
    </sheetView>
  </sheetViews>
  <sheetFormatPr defaultRowHeight="17" x14ac:dyDescent="0.45"/>
  <cols>
    <col min="1" max="1" width="16.33203125" customWidth="1"/>
    <col min="2" max="2" width="17" customWidth="1"/>
    <col min="3" max="3" width="13.83203125" customWidth="1"/>
    <col min="4" max="4" width="19.83203125" customWidth="1"/>
    <col min="5" max="5" width="17.1640625" customWidth="1"/>
    <col min="7" max="7" width="44.9140625" customWidth="1"/>
    <col min="8" max="8" width="28.9140625" customWidth="1"/>
    <col min="9" max="9" width="21.58203125" customWidth="1"/>
  </cols>
  <sheetData>
    <row r="1" spans="1:9" x14ac:dyDescent="0.45">
      <c r="A1" s="17" t="s">
        <v>8403</v>
      </c>
      <c r="B1" s="17" t="s">
        <v>8404</v>
      </c>
      <c r="C1" s="17"/>
      <c r="D1" s="17" t="s">
        <v>8403</v>
      </c>
      <c r="E1" s="17" t="s">
        <v>8404</v>
      </c>
      <c r="G1" s="24"/>
      <c r="H1" s="25" t="s">
        <v>8412</v>
      </c>
      <c r="I1" s="26" t="s">
        <v>8413</v>
      </c>
    </row>
    <row r="2" spans="1:9" x14ac:dyDescent="0.45">
      <c r="A2" s="16" t="s">
        <v>8219</v>
      </c>
      <c r="B2">
        <v>182</v>
      </c>
      <c r="D2" s="16" t="s">
        <v>8221</v>
      </c>
      <c r="E2">
        <v>0</v>
      </c>
      <c r="G2" s="24" t="s">
        <v>8406</v>
      </c>
      <c r="H2" s="18">
        <f>AVERAGE(B2:B2186)</f>
        <v>194.42517162471395</v>
      </c>
      <c r="I2" s="21">
        <f>AVERAGE(E2:E1531)</f>
        <v>17.709803921568628</v>
      </c>
    </row>
    <row r="3" spans="1:9" x14ac:dyDescent="0.45">
      <c r="A3" s="16" t="s">
        <v>8219</v>
      </c>
      <c r="B3">
        <v>79</v>
      </c>
      <c r="D3" s="16" t="s">
        <v>8221</v>
      </c>
      <c r="E3">
        <v>1</v>
      </c>
      <c r="G3" s="24" t="s">
        <v>8407</v>
      </c>
      <c r="H3" s="18">
        <f>MEDIAN(B2:B2186)</f>
        <v>62</v>
      </c>
      <c r="I3" s="22">
        <f>MEDIAN(E2:E1531)</f>
        <v>4</v>
      </c>
    </row>
    <row r="4" spans="1:9" x14ac:dyDescent="0.45">
      <c r="A4" s="16" t="s">
        <v>8219</v>
      </c>
      <c r="B4">
        <v>35</v>
      </c>
      <c r="D4" s="16" t="s">
        <v>8221</v>
      </c>
      <c r="E4">
        <v>10</v>
      </c>
      <c r="G4" s="24" t="s">
        <v>8408</v>
      </c>
      <c r="H4" s="19">
        <f>MIN(B2:B2186)</f>
        <v>1</v>
      </c>
      <c r="I4" s="22">
        <f>MIN(E2:E1531)</f>
        <v>0</v>
      </c>
    </row>
    <row r="5" spans="1:9" x14ac:dyDescent="0.45">
      <c r="A5" s="16" t="s">
        <v>8219</v>
      </c>
      <c r="B5">
        <v>150</v>
      </c>
      <c r="D5" s="16" t="s">
        <v>8221</v>
      </c>
      <c r="E5">
        <v>0</v>
      </c>
      <c r="G5" s="24" t="s">
        <v>8409</v>
      </c>
      <c r="H5" s="18">
        <f>MAX(B2:B2186)</f>
        <v>26457</v>
      </c>
      <c r="I5" s="22">
        <f>MAX(E2:E1531)</f>
        <v>1293</v>
      </c>
    </row>
    <row r="6" spans="1:9" x14ac:dyDescent="0.45">
      <c r="A6" s="16" t="s">
        <v>8219</v>
      </c>
      <c r="B6">
        <v>284</v>
      </c>
      <c r="D6" s="16" t="s">
        <v>8221</v>
      </c>
      <c r="E6">
        <v>7</v>
      </c>
      <c r="G6" s="24" t="s">
        <v>8410</v>
      </c>
      <c r="H6" s="18">
        <f>_xlfn.VAR.P(B2:B2186)</f>
        <v>712840.9867348104</v>
      </c>
      <c r="I6" s="23">
        <f>_xlfn.VAR.P(E2:E1531)</f>
        <v>3773.2216685890044</v>
      </c>
    </row>
    <row r="7" spans="1:9" x14ac:dyDescent="0.45">
      <c r="A7" s="16" t="s">
        <v>8219</v>
      </c>
      <c r="B7">
        <v>47</v>
      </c>
      <c r="D7" s="16" t="s">
        <v>8221</v>
      </c>
      <c r="E7">
        <v>0</v>
      </c>
      <c r="G7" s="24" t="s">
        <v>8411</v>
      </c>
      <c r="H7" s="20">
        <f>_xlfn.STDEV.P(B2:B2186)</f>
        <v>844.29910975602149</v>
      </c>
      <c r="I7" s="23">
        <f>_xlfn.STDEV.P(E2:E1531)</f>
        <v>61.426555076684906</v>
      </c>
    </row>
    <row r="8" spans="1:9" x14ac:dyDescent="0.45">
      <c r="A8" s="16" t="s">
        <v>8219</v>
      </c>
      <c r="B8">
        <v>58</v>
      </c>
      <c r="D8" s="16" t="s">
        <v>8221</v>
      </c>
      <c r="E8">
        <v>1</v>
      </c>
    </row>
    <row r="9" spans="1:9" x14ac:dyDescent="0.45">
      <c r="A9" s="16" t="s">
        <v>8219</v>
      </c>
      <c r="B9">
        <v>57</v>
      </c>
      <c r="D9" s="16" t="s">
        <v>8221</v>
      </c>
      <c r="E9">
        <v>2</v>
      </c>
      <c r="G9" s="27" t="s">
        <v>8414</v>
      </c>
      <c r="H9" s="27"/>
      <c r="I9" s="27"/>
    </row>
    <row r="10" spans="1:9" ht="17" customHeight="1" x14ac:dyDescent="0.45">
      <c r="A10" s="16" t="s">
        <v>8219</v>
      </c>
      <c r="B10">
        <v>12</v>
      </c>
      <c r="D10" s="16" t="s">
        <v>8221</v>
      </c>
      <c r="E10">
        <v>3</v>
      </c>
      <c r="G10" s="29" t="s">
        <v>8416</v>
      </c>
      <c r="H10" s="29"/>
      <c r="I10" s="29"/>
    </row>
    <row r="11" spans="1:9" x14ac:dyDescent="0.45">
      <c r="A11" s="16" t="s">
        <v>8219</v>
      </c>
      <c r="B11">
        <v>20</v>
      </c>
      <c r="D11" s="16" t="s">
        <v>8221</v>
      </c>
      <c r="E11">
        <v>10</v>
      </c>
      <c r="G11" s="29"/>
      <c r="H11" s="29"/>
      <c r="I11" s="29"/>
    </row>
    <row r="12" spans="1:9" ht="17" customHeight="1" x14ac:dyDescent="0.45">
      <c r="A12" s="16" t="s">
        <v>8219</v>
      </c>
      <c r="B12">
        <v>19</v>
      </c>
      <c r="D12" s="16" t="s">
        <v>8221</v>
      </c>
      <c r="E12">
        <v>10</v>
      </c>
      <c r="G12" s="29"/>
      <c r="H12" s="29"/>
      <c r="I12" s="29"/>
    </row>
    <row r="13" spans="1:9" x14ac:dyDescent="0.45">
      <c r="A13" s="16" t="s">
        <v>8219</v>
      </c>
      <c r="B13">
        <v>75</v>
      </c>
      <c r="D13" s="16" t="s">
        <v>8221</v>
      </c>
      <c r="E13">
        <v>1</v>
      </c>
      <c r="G13" s="29"/>
      <c r="H13" s="29"/>
      <c r="I13" s="29"/>
    </row>
    <row r="14" spans="1:9" x14ac:dyDescent="0.45">
      <c r="A14" s="16" t="s">
        <v>8219</v>
      </c>
      <c r="B14">
        <v>827</v>
      </c>
      <c r="D14" s="16" t="s">
        <v>8221</v>
      </c>
      <c r="E14">
        <v>0</v>
      </c>
      <c r="G14" s="29"/>
      <c r="H14" s="29"/>
      <c r="I14" s="29"/>
    </row>
    <row r="15" spans="1:9" x14ac:dyDescent="0.45">
      <c r="A15" s="16" t="s">
        <v>8219</v>
      </c>
      <c r="B15">
        <v>51</v>
      </c>
      <c r="D15" s="16" t="s">
        <v>8221</v>
      </c>
      <c r="E15">
        <v>0</v>
      </c>
      <c r="G15" s="29"/>
      <c r="H15" s="29"/>
      <c r="I15" s="29"/>
    </row>
    <row r="16" spans="1:9" x14ac:dyDescent="0.45">
      <c r="A16" s="16" t="s">
        <v>8219</v>
      </c>
      <c r="B16">
        <v>41</v>
      </c>
      <c r="D16" s="16" t="s">
        <v>8221</v>
      </c>
      <c r="E16">
        <v>0</v>
      </c>
      <c r="G16" s="29"/>
      <c r="H16" s="29"/>
      <c r="I16" s="29"/>
    </row>
    <row r="17" spans="1:9" x14ac:dyDescent="0.45">
      <c r="A17" s="16" t="s">
        <v>8219</v>
      </c>
      <c r="B17">
        <v>98</v>
      </c>
      <c r="D17" s="16" t="s">
        <v>8221</v>
      </c>
      <c r="E17">
        <v>26</v>
      </c>
    </row>
    <row r="18" spans="1:9" x14ac:dyDescent="0.45">
      <c r="A18" s="16" t="s">
        <v>8219</v>
      </c>
      <c r="B18">
        <v>70</v>
      </c>
      <c r="D18" s="16" t="s">
        <v>8221</v>
      </c>
      <c r="E18">
        <v>0</v>
      </c>
      <c r="G18" s="28" t="s">
        <v>8415</v>
      </c>
      <c r="H18" s="28"/>
      <c r="I18" s="28"/>
    </row>
    <row r="19" spans="1:9" x14ac:dyDescent="0.45">
      <c r="A19" s="16" t="s">
        <v>8219</v>
      </c>
      <c r="B19">
        <v>36</v>
      </c>
      <c r="D19" s="16" t="s">
        <v>8221</v>
      </c>
      <c r="E19">
        <v>7</v>
      </c>
      <c r="G19" s="28"/>
      <c r="H19" s="28"/>
      <c r="I19" s="28"/>
    </row>
    <row r="20" spans="1:9" ht="17" customHeight="1" x14ac:dyDescent="0.45">
      <c r="A20" s="16" t="s">
        <v>8219</v>
      </c>
      <c r="B20">
        <v>342</v>
      </c>
      <c r="D20" s="16" t="s">
        <v>8221</v>
      </c>
      <c r="E20">
        <v>0</v>
      </c>
      <c r="G20" s="29" t="s">
        <v>8417</v>
      </c>
      <c r="H20" s="29"/>
      <c r="I20" s="29"/>
    </row>
    <row r="21" spans="1:9" x14ac:dyDescent="0.45">
      <c r="A21" s="16" t="s">
        <v>8219</v>
      </c>
      <c r="B21">
        <v>22</v>
      </c>
      <c r="D21" s="16" t="s">
        <v>8221</v>
      </c>
      <c r="E21">
        <v>2</v>
      </c>
      <c r="G21" s="29"/>
      <c r="H21" s="29"/>
      <c r="I21" s="29"/>
    </row>
    <row r="22" spans="1:9" x14ac:dyDescent="0.45">
      <c r="A22" s="16" t="s">
        <v>8219</v>
      </c>
      <c r="B22">
        <v>25</v>
      </c>
      <c r="D22" s="16" t="s">
        <v>8221</v>
      </c>
      <c r="E22">
        <v>13</v>
      </c>
      <c r="G22" s="29"/>
      <c r="H22" s="29"/>
      <c r="I22" s="29"/>
    </row>
    <row r="23" spans="1:9" x14ac:dyDescent="0.45">
      <c r="A23" s="16" t="s">
        <v>8219</v>
      </c>
      <c r="B23">
        <v>101</v>
      </c>
      <c r="D23" s="16" t="s">
        <v>8221</v>
      </c>
      <c r="E23">
        <v>4</v>
      </c>
      <c r="G23" s="29"/>
      <c r="H23" s="29"/>
      <c r="I23" s="29"/>
    </row>
    <row r="24" spans="1:9" x14ac:dyDescent="0.45">
      <c r="A24" s="16" t="s">
        <v>8219</v>
      </c>
      <c r="B24">
        <v>8</v>
      </c>
      <c r="D24" s="16" t="s">
        <v>8221</v>
      </c>
      <c r="E24">
        <v>0</v>
      </c>
      <c r="G24" s="29"/>
      <c r="H24" s="29"/>
      <c r="I24" s="29"/>
    </row>
    <row r="25" spans="1:9" x14ac:dyDescent="0.45">
      <c r="A25" s="16" t="s">
        <v>8219</v>
      </c>
      <c r="B25">
        <v>23</v>
      </c>
      <c r="D25" s="16" t="s">
        <v>8221</v>
      </c>
      <c r="E25">
        <v>12</v>
      </c>
    </row>
    <row r="26" spans="1:9" x14ac:dyDescent="0.45">
      <c r="A26" s="16" t="s">
        <v>8219</v>
      </c>
      <c r="B26">
        <v>574</v>
      </c>
      <c r="D26" s="16" t="s">
        <v>8221</v>
      </c>
      <c r="E26">
        <v>2</v>
      </c>
    </row>
    <row r="27" spans="1:9" x14ac:dyDescent="0.45">
      <c r="A27" s="16" t="s">
        <v>8219</v>
      </c>
      <c r="B27">
        <v>14</v>
      </c>
      <c r="D27" s="16" t="s">
        <v>8221</v>
      </c>
      <c r="E27">
        <v>10</v>
      </c>
    </row>
    <row r="28" spans="1:9" x14ac:dyDescent="0.45">
      <c r="A28" s="16" t="s">
        <v>8219</v>
      </c>
      <c r="B28">
        <v>19</v>
      </c>
      <c r="D28" s="16" t="s">
        <v>8221</v>
      </c>
      <c r="E28">
        <v>0</v>
      </c>
    </row>
    <row r="29" spans="1:9" x14ac:dyDescent="0.45">
      <c r="A29" s="16" t="s">
        <v>8219</v>
      </c>
      <c r="B29">
        <v>150</v>
      </c>
      <c r="D29" s="16" t="s">
        <v>8221</v>
      </c>
      <c r="E29">
        <v>5</v>
      </c>
    </row>
    <row r="30" spans="1:9" x14ac:dyDescent="0.45">
      <c r="A30" s="16" t="s">
        <v>8219</v>
      </c>
      <c r="B30">
        <v>71</v>
      </c>
      <c r="D30" s="16" t="s">
        <v>8221</v>
      </c>
      <c r="E30">
        <v>0</v>
      </c>
    </row>
    <row r="31" spans="1:9" x14ac:dyDescent="0.45">
      <c r="A31" s="16" t="s">
        <v>8219</v>
      </c>
      <c r="B31">
        <v>117</v>
      </c>
      <c r="D31" s="16" t="s">
        <v>8221</v>
      </c>
      <c r="E31">
        <v>5</v>
      </c>
    </row>
    <row r="32" spans="1:9" x14ac:dyDescent="0.45">
      <c r="A32" s="16" t="s">
        <v>8219</v>
      </c>
      <c r="B32">
        <v>53</v>
      </c>
      <c r="D32" s="16" t="s">
        <v>8221</v>
      </c>
      <c r="E32">
        <v>1</v>
      </c>
    </row>
    <row r="33" spans="1:5" x14ac:dyDescent="0.45">
      <c r="A33" s="16" t="s">
        <v>8219</v>
      </c>
      <c r="B33">
        <v>1</v>
      </c>
      <c r="D33" s="16" t="s">
        <v>8221</v>
      </c>
      <c r="E33">
        <v>3</v>
      </c>
    </row>
    <row r="34" spans="1:5" x14ac:dyDescent="0.45">
      <c r="A34" s="16" t="s">
        <v>8219</v>
      </c>
      <c r="B34">
        <v>89</v>
      </c>
      <c r="D34" s="16" t="s">
        <v>8221</v>
      </c>
      <c r="E34">
        <v>3</v>
      </c>
    </row>
    <row r="35" spans="1:5" x14ac:dyDescent="0.45">
      <c r="A35" s="16" t="s">
        <v>8219</v>
      </c>
      <c r="B35">
        <v>64</v>
      </c>
      <c r="D35" s="16" t="s">
        <v>8221</v>
      </c>
      <c r="E35">
        <v>0</v>
      </c>
    </row>
    <row r="36" spans="1:5" x14ac:dyDescent="0.45">
      <c r="A36" s="16" t="s">
        <v>8219</v>
      </c>
      <c r="B36">
        <v>68</v>
      </c>
      <c r="D36" s="16" t="s">
        <v>8221</v>
      </c>
      <c r="E36">
        <v>3</v>
      </c>
    </row>
    <row r="37" spans="1:5" x14ac:dyDescent="0.45">
      <c r="A37" s="16" t="s">
        <v>8219</v>
      </c>
      <c r="B37">
        <v>28</v>
      </c>
      <c r="D37" s="16" t="s">
        <v>8221</v>
      </c>
      <c r="E37">
        <v>0</v>
      </c>
    </row>
    <row r="38" spans="1:5" x14ac:dyDescent="0.45">
      <c r="A38" s="16" t="s">
        <v>8219</v>
      </c>
      <c r="B38">
        <v>44</v>
      </c>
      <c r="D38" s="16" t="s">
        <v>8221</v>
      </c>
      <c r="E38">
        <v>19</v>
      </c>
    </row>
    <row r="39" spans="1:5" x14ac:dyDescent="0.45">
      <c r="A39" s="16" t="s">
        <v>8219</v>
      </c>
      <c r="B39">
        <v>253</v>
      </c>
      <c r="D39" s="16" t="s">
        <v>8221</v>
      </c>
      <c r="E39">
        <v>8</v>
      </c>
    </row>
    <row r="40" spans="1:5" x14ac:dyDescent="0.45">
      <c r="A40" s="16" t="s">
        <v>8219</v>
      </c>
      <c r="B40">
        <v>66</v>
      </c>
      <c r="D40" s="16" t="s">
        <v>8221</v>
      </c>
      <c r="E40">
        <v>6</v>
      </c>
    </row>
    <row r="41" spans="1:5" x14ac:dyDescent="0.45">
      <c r="A41" s="16" t="s">
        <v>8219</v>
      </c>
      <c r="B41">
        <v>217</v>
      </c>
      <c r="D41" s="16" t="s">
        <v>8221</v>
      </c>
      <c r="E41">
        <v>0</v>
      </c>
    </row>
    <row r="42" spans="1:5" x14ac:dyDescent="0.45">
      <c r="A42" s="16" t="s">
        <v>8219</v>
      </c>
      <c r="B42">
        <v>16</v>
      </c>
      <c r="D42" s="16" t="s">
        <v>8221</v>
      </c>
      <c r="E42">
        <v>18</v>
      </c>
    </row>
    <row r="43" spans="1:5" x14ac:dyDescent="0.45">
      <c r="A43" s="16" t="s">
        <v>8219</v>
      </c>
      <c r="B43">
        <v>19</v>
      </c>
      <c r="D43" s="16" t="s">
        <v>8221</v>
      </c>
      <c r="E43">
        <v>7</v>
      </c>
    </row>
    <row r="44" spans="1:5" x14ac:dyDescent="0.45">
      <c r="A44" s="16" t="s">
        <v>8219</v>
      </c>
      <c r="B44">
        <v>169</v>
      </c>
      <c r="D44" s="16" t="s">
        <v>8221</v>
      </c>
      <c r="E44">
        <v>0</v>
      </c>
    </row>
    <row r="45" spans="1:5" x14ac:dyDescent="0.45">
      <c r="A45" s="16" t="s">
        <v>8219</v>
      </c>
      <c r="B45">
        <v>263</v>
      </c>
      <c r="D45" s="16" t="s">
        <v>8221</v>
      </c>
      <c r="E45">
        <v>8</v>
      </c>
    </row>
    <row r="46" spans="1:5" x14ac:dyDescent="0.45">
      <c r="A46" s="16" t="s">
        <v>8219</v>
      </c>
      <c r="B46">
        <v>15</v>
      </c>
      <c r="D46" s="16" t="s">
        <v>8221</v>
      </c>
      <c r="E46">
        <v>1293</v>
      </c>
    </row>
    <row r="47" spans="1:5" x14ac:dyDescent="0.45">
      <c r="A47" s="16" t="s">
        <v>8219</v>
      </c>
      <c r="B47">
        <v>61</v>
      </c>
      <c r="D47" s="16" t="s">
        <v>8221</v>
      </c>
      <c r="E47">
        <v>17</v>
      </c>
    </row>
    <row r="48" spans="1:5" x14ac:dyDescent="0.45">
      <c r="A48" s="16" t="s">
        <v>8219</v>
      </c>
      <c r="B48">
        <v>45</v>
      </c>
      <c r="D48" s="16" t="s">
        <v>8221</v>
      </c>
      <c r="E48">
        <v>0</v>
      </c>
    </row>
    <row r="49" spans="1:5" x14ac:dyDescent="0.45">
      <c r="A49" s="16" t="s">
        <v>8219</v>
      </c>
      <c r="B49">
        <v>70</v>
      </c>
      <c r="D49" s="16" t="s">
        <v>8221</v>
      </c>
      <c r="E49">
        <v>13</v>
      </c>
    </row>
    <row r="50" spans="1:5" x14ac:dyDescent="0.45">
      <c r="A50" s="16" t="s">
        <v>8219</v>
      </c>
      <c r="B50">
        <v>38</v>
      </c>
      <c r="D50" s="16" t="s">
        <v>8221</v>
      </c>
      <c r="E50">
        <v>0</v>
      </c>
    </row>
    <row r="51" spans="1:5" x14ac:dyDescent="0.45">
      <c r="A51" s="16" t="s">
        <v>8219</v>
      </c>
      <c r="B51">
        <v>87</v>
      </c>
      <c r="D51" s="16" t="s">
        <v>8221</v>
      </c>
      <c r="E51">
        <v>0</v>
      </c>
    </row>
    <row r="52" spans="1:5" x14ac:dyDescent="0.45">
      <c r="A52" s="16" t="s">
        <v>8219</v>
      </c>
      <c r="B52">
        <v>22</v>
      </c>
      <c r="D52" s="16" t="s">
        <v>8221</v>
      </c>
      <c r="E52">
        <v>33</v>
      </c>
    </row>
    <row r="53" spans="1:5" x14ac:dyDescent="0.45">
      <c r="A53" s="16" t="s">
        <v>8219</v>
      </c>
      <c r="B53">
        <v>119</v>
      </c>
      <c r="D53" s="16" t="s">
        <v>8221</v>
      </c>
      <c r="E53">
        <v>12</v>
      </c>
    </row>
    <row r="54" spans="1:5" x14ac:dyDescent="0.45">
      <c r="A54" s="16" t="s">
        <v>8219</v>
      </c>
      <c r="B54">
        <v>52</v>
      </c>
      <c r="D54" s="16" t="s">
        <v>8221</v>
      </c>
      <c r="E54">
        <v>1</v>
      </c>
    </row>
    <row r="55" spans="1:5" x14ac:dyDescent="0.45">
      <c r="A55" s="16" t="s">
        <v>8219</v>
      </c>
      <c r="B55">
        <v>117</v>
      </c>
      <c r="D55" s="16" t="s">
        <v>8221</v>
      </c>
      <c r="E55">
        <v>1</v>
      </c>
    </row>
    <row r="56" spans="1:5" x14ac:dyDescent="0.45">
      <c r="A56" s="16" t="s">
        <v>8219</v>
      </c>
      <c r="B56">
        <v>52</v>
      </c>
      <c r="D56" s="16" t="s">
        <v>8221</v>
      </c>
      <c r="E56">
        <v>1</v>
      </c>
    </row>
    <row r="57" spans="1:5" x14ac:dyDescent="0.45">
      <c r="A57" s="16" t="s">
        <v>8219</v>
      </c>
      <c r="B57">
        <v>86</v>
      </c>
      <c r="D57" s="16" t="s">
        <v>8221</v>
      </c>
      <c r="E57">
        <v>1</v>
      </c>
    </row>
    <row r="58" spans="1:5" x14ac:dyDescent="0.45">
      <c r="A58" s="16" t="s">
        <v>8219</v>
      </c>
      <c r="B58">
        <v>174</v>
      </c>
      <c r="D58" s="16" t="s">
        <v>8221</v>
      </c>
      <c r="E58">
        <v>84</v>
      </c>
    </row>
    <row r="59" spans="1:5" x14ac:dyDescent="0.45">
      <c r="A59" s="16" t="s">
        <v>8219</v>
      </c>
      <c r="B59">
        <v>69</v>
      </c>
      <c r="D59" s="16" t="s">
        <v>8221</v>
      </c>
      <c r="E59">
        <v>38</v>
      </c>
    </row>
    <row r="60" spans="1:5" x14ac:dyDescent="0.45">
      <c r="A60" s="16" t="s">
        <v>8219</v>
      </c>
      <c r="B60">
        <v>75</v>
      </c>
      <c r="D60" s="16" t="s">
        <v>8221</v>
      </c>
      <c r="E60">
        <v>1</v>
      </c>
    </row>
    <row r="61" spans="1:5" x14ac:dyDescent="0.45">
      <c r="A61" s="16" t="s">
        <v>8219</v>
      </c>
      <c r="B61">
        <v>33</v>
      </c>
      <c r="D61" s="16" t="s">
        <v>8221</v>
      </c>
      <c r="E61">
        <v>76</v>
      </c>
    </row>
    <row r="62" spans="1:5" x14ac:dyDescent="0.45">
      <c r="A62" s="16" t="s">
        <v>8219</v>
      </c>
      <c r="B62">
        <v>108</v>
      </c>
      <c r="D62" s="16" t="s">
        <v>8221</v>
      </c>
      <c r="E62">
        <v>3</v>
      </c>
    </row>
    <row r="63" spans="1:5" x14ac:dyDescent="0.45">
      <c r="A63" s="16" t="s">
        <v>8219</v>
      </c>
      <c r="B63">
        <v>23</v>
      </c>
      <c r="D63" s="16" t="s">
        <v>8221</v>
      </c>
      <c r="E63">
        <v>0</v>
      </c>
    </row>
    <row r="64" spans="1:5" x14ac:dyDescent="0.45">
      <c r="A64" s="16" t="s">
        <v>8219</v>
      </c>
      <c r="B64">
        <v>48</v>
      </c>
      <c r="D64" s="16" t="s">
        <v>8221</v>
      </c>
      <c r="E64">
        <v>2</v>
      </c>
    </row>
    <row r="65" spans="1:5" x14ac:dyDescent="0.45">
      <c r="A65" s="16" t="s">
        <v>8219</v>
      </c>
      <c r="B65">
        <v>64</v>
      </c>
      <c r="D65" s="16" t="s">
        <v>8221</v>
      </c>
      <c r="E65">
        <v>0</v>
      </c>
    </row>
    <row r="66" spans="1:5" x14ac:dyDescent="0.45">
      <c r="A66" s="16" t="s">
        <v>8219</v>
      </c>
      <c r="B66">
        <v>24</v>
      </c>
      <c r="D66" s="16" t="s">
        <v>8221</v>
      </c>
      <c r="E66">
        <v>0</v>
      </c>
    </row>
    <row r="67" spans="1:5" x14ac:dyDescent="0.45">
      <c r="A67" s="16" t="s">
        <v>8219</v>
      </c>
      <c r="B67">
        <v>57</v>
      </c>
      <c r="D67" s="16" t="s">
        <v>8221</v>
      </c>
      <c r="E67">
        <v>0</v>
      </c>
    </row>
    <row r="68" spans="1:5" x14ac:dyDescent="0.45">
      <c r="A68" s="16" t="s">
        <v>8219</v>
      </c>
      <c r="B68">
        <v>26</v>
      </c>
      <c r="D68" s="16" t="s">
        <v>8221</v>
      </c>
      <c r="E68">
        <v>2</v>
      </c>
    </row>
    <row r="69" spans="1:5" x14ac:dyDescent="0.45">
      <c r="A69" s="16" t="s">
        <v>8219</v>
      </c>
      <c r="B69">
        <v>20</v>
      </c>
      <c r="D69" s="16" t="s">
        <v>8221</v>
      </c>
      <c r="E69">
        <v>0</v>
      </c>
    </row>
    <row r="70" spans="1:5" x14ac:dyDescent="0.45">
      <c r="A70" s="16" t="s">
        <v>8219</v>
      </c>
      <c r="B70">
        <v>36</v>
      </c>
      <c r="D70" s="16" t="s">
        <v>8221</v>
      </c>
      <c r="E70">
        <v>0</v>
      </c>
    </row>
    <row r="71" spans="1:5" x14ac:dyDescent="0.45">
      <c r="A71" s="16" t="s">
        <v>8219</v>
      </c>
      <c r="B71">
        <v>178</v>
      </c>
      <c r="D71" s="16" t="s">
        <v>8221</v>
      </c>
      <c r="E71">
        <v>0</v>
      </c>
    </row>
    <row r="72" spans="1:5" x14ac:dyDescent="0.45">
      <c r="A72" s="16" t="s">
        <v>8219</v>
      </c>
      <c r="B72">
        <v>17</v>
      </c>
      <c r="D72" s="16" t="s">
        <v>8221</v>
      </c>
      <c r="E72">
        <v>2</v>
      </c>
    </row>
    <row r="73" spans="1:5" x14ac:dyDescent="0.45">
      <c r="A73" s="16" t="s">
        <v>8219</v>
      </c>
      <c r="B73">
        <v>32</v>
      </c>
      <c r="D73" s="16" t="s">
        <v>8221</v>
      </c>
      <c r="E73">
        <v>0</v>
      </c>
    </row>
    <row r="74" spans="1:5" x14ac:dyDescent="0.45">
      <c r="A74" s="16" t="s">
        <v>8219</v>
      </c>
      <c r="B74">
        <v>41</v>
      </c>
      <c r="D74" s="16" t="s">
        <v>8221</v>
      </c>
      <c r="E74">
        <v>7</v>
      </c>
    </row>
    <row r="75" spans="1:5" x14ac:dyDescent="0.45">
      <c r="A75" s="16" t="s">
        <v>8219</v>
      </c>
      <c r="B75">
        <v>18</v>
      </c>
      <c r="D75" s="16" t="s">
        <v>8221</v>
      </c>
      <c r="E75">
        <v>0</v>
      </c>
    </row>
    <row r="76" spans="1:5" x14ac:dyDescent="0.45">
      <c r="A76" s="16" t="s">
        <v>8219</v>
      </c>
      <c r="B76">
        <v>29</v>
      </c>
      <c r="D76" s="16" t="s">
        <v>8221</v>
      </c>
      <c r="E76">
        <v>5</v>
      </c>
    </row>
    <row r="77" spans="1:5" x14ac:dyDescent="0.45">
      <c r="A77" s="16" t="s">
        <v>8219</v>
      </c>
      <c r="B77">
        <v>47</v>
      </c>
      <c r="D77" s="16" t="s">
        <v>8221</v>
      </c>
      <c r="E77">
        <v>0</v>
      </c>
    </row>
    <row r="78" spans="1:5" x14ac:dyDescent="0.45">
      <c r="A78" s="16" t="s">
        <v>8219</v>
      </c>
      <c r="B78">
        <v>15</v>
      </c>
      <c r="D78" s="16" t="s">
        <v>8221</v>
      </c>
      <c r="E78">
        <v>0</v>
      </c>
    </row>
    <row r="79" spans="1:5" x14ac:dyDescent="0.45">
      <c r="A79" s="16" t="s">
        <v>8219</v>
      </c>
      <c r="B79">
        <v>26</v>
      </c>
      <c r="D79" s="16" t="s">
        <v>8221</v>
      </c>
      <c r="E79">
        <v>1</v>
      </c>
    </row>
    <row r="80" spans="1:5" x14ac:dyDescent="0.45">
      <c r="A80" s="16" t="s">
        <v>8219</v>
      </c>
      <c r="B80">
        <v>35</v>
      </c>
      <c r="D80" s="16" t="s">
        <v>8221</v>
      </c>
      <c r="E80">
        <v>0</v>
      </c>
    </row>
    <row r="81" spans="1:5" x14ac:dyDescent="0.45">
      <c r="A81" s="16" t="s">
        <v>8219</v>
      </c>
      <c r="B81">
        <v>41</v>
      </c>
      <c r="D81" s="16" t="s">
        <v>8221</v>
      </c>
      <c r="E81">
        <v>5</v>
      </c>
    </row>
    <row r="82" spans="1:5" x14ac:dyDescent="0.45">
      <c r="A82" s="16" t="s">
        <v>8219</v>
      </c>
      <c r="B82">
        <v>47</v>
      </c>
      <c r="D82" s="16" t="s">
        <v>8221</v>
      </c>
      <c r="E82">
        <v>3</v>
      </c>
    </row>
    <row r="83" spans="1:5" x14ac:dyDescent="0.45">
      <c r="A83" s="16" t="s">
        <v>8219</v>
      </c>
      <c r="B83">
        <v>28</v>
      </c>
      <c r="D83" s="16" t="s">
        <v>8221</v>
      </c>
      <c r="E83">
        <v>6</v>
      </c>
    </row>
    <row r="84" spans="1:5" x14ac:dyDescent="0.45">
      <c r="A84" s="16" t="s">
        <v>8219</v>
      </c>
      <c r="B84">
        <v>100</v>
      </c>
      <c r="D84" s="16" t="s">
        <v>8221</v>
      </c>
      <c r="E84">
        <v>12</v>
      </c>
    </row>
    <row r="85" spans="1:5" x14ac:dyDescent="0.45">
      <c r="A85" s="16" t="s">
        <v>8219</v>
      </c>
      <c r="B85">
        <v>13</v>
      </c>
      <c r="D85" s="16" t="s">
        <v>8221</v>
      </c>
      <c r="E85">
        <v>13</v>
      </c>
    </row>
    <row r="86" spans="1:5" x14ac:dyDescent="0.45">
      <c r="A86" s="16" t="s">
        <v>8219</v>
      </c>
      <c r="B86">
        <v>7</v>
      </c>
      <c r="D86" s="16" t="s">
        <v>8221</v>
      </c>
      <c r="E86">
        <v>5</v>
      </c>
    </row>
    <row r="87" spans="1:5" x14ac:dyDescent="0.45">
      <c r="A87" s="16" t="s">
        <v>8219</v>
      </c>
      <c r="B87">
        <v>21</v>
      </c>
      <c r="D87" s="16" t="s">
        <v>8221</v>
      </c>
      <c r="E87">
        <v>2</v>
      </c>
    </row>
    <row r="88" spans="1:5" x14ac:dyDescent="0.45">
      <c r="A88" s="16" t="s">
        <v>8219</v>
      </c>
      <c r="B88">
        <v>17</v>
      </c>
      <c r="D88" s="16" t="s">
        <v>8221</v>
      </c>
      <c r="E88">
        <v>8</v>
      </c>
    </row>
    <row r="89" spans="1:5" x14ac:dyDescent="0.45">
      <c r="A89" s="16" t="s">
        <v>8219</v>
      </c>
      <c r="B89">
        <v>25</v>
      </c>
      <c r="D89" s="16" t="s">
        <v>8221</v>
      </c>
      <c r="E89">
        <v>0</v>
      </c>
    </row>
    <row r="90" spans="1:5" x14ac:dyDescent="0.45">
      <c r="A90" s="16" t="s">
        <v>8219</v>
      </c>
      <c r="B90">
        <v>60</v>
      </c>
      <c r="D90" s="16" t="s">
        <v>8221</v>
      </c>
      <c r="E90">
        <v>13</v>
      </c>
    </row>
    <row r="91" spans="1:5" x14ac:dyDescent="0.45">
      <c r="A91" s="16" t="s">
        <v>8219</v>
      </c>
      <c r="B91">
        <v>56</v>
      </c>
      <c r="D91" s="16" t="s">
        <v>8221</v>
      </c>
      <c r="E91">
        <v>0</v>
      </c>
    </row>
    <row r="92" spans="1:5" x14ac:dyDescent="0.45">
      <c r="A92" s="16" t="s">
        <v>8219</v>
      </c>
      <c r="B92">
        <v>16</v>
      </c>
      <c r="D92" s="16" t="s">
        <v>8221</v>
      </c>
      <c r="E92">
        <v>5</v>
      </c>
    </row>
    <row r="93" spans="1:5" x14ac:dyDescent="0.45">
      <c r="A93" s="16" t="s">
        <v>8219</v>
      </c>
      <c r="B93">
        <v>46</v>
      </c>
      <c r="D93" s="16" t="s">
        <v>8221</v>
      </c>
      <c r="E93">
        <v>8</v>
      </c>
    </row>
    <row r="94" spans="1:5" x14ac:dyDescent="0.45">
      <c r="A94" s="16" t="s">
        <v>8219</v>
      </c>
      <c r="B94">
        <v>43</v>
      </c>
      <c r="D94" s="16" t="s">
        <v>8221</v>
      </c>
      <c r="E94">
        <v>8</v>
      </c>
    </row>
    <row r="95" spans="1:5" x14ac:dyDescent="0.45">
      <c r="A95" s="16" t="s">
        <v>8219</v>
      </c>
      <c r="B95">
        <v>15</v>
      </c>
      <c r="D95" s="16" t="s">
        <v>8221</v>
      </c>
      <c r="E95">
        <v>0</v>
      </c>
    </row>
    <row r="96" spans="1:5" x14ac:dyDescent="0.45">
      <c r="A96" s="16" t="s">
        <v>8219</v>
      </c>
      <c r="B96">
        <v>12</v>
      </c>
      <c r="D96" s="16" t="s">
        <v>8221</v>
      </c>
      <c r="E96">
        <v>2</v>
      </c>
    </row>
    <row r="97" spans="1:5" x14ac:dyDescent="0.45">
      <c r="A97" s="16" t="s">
        <v>8219</v>
      </c>
      <c r="B97">
        <v>21</v>
      </c>
      <c r="D97" s="16" t="s">
        <v>8221</v>
      </c>
      <c r="E97">
        <v>3</v>
      </c>
    </row>
    <row r="98" spans="1:5" x14ac:dyDescent="0.45">
      <c r="A98" s="16" t="s">
        <v>8219</v>
      </c>
      <c r="B98">
        <v>34</v>
      </c>
      <c r="D98" s="16" t="s">
        <v>8221</v>
      </c>
      <c r="E98">
        <v>0</v>
      </c>
    </row>
    <row r="99" spans="1:5" x14ac:dyDescent="0.45">
      <c r="A99" s="16" t="s">
        <v>8219</v>
      </c>
      <c r="B99">
        <v>8</v>
      </c>
      <c r="D99" s="16" t="s">
        <v>8221</v>
      </c>
      <c r="E99">
        <v>0</v>
      </c>
    </row>
    <row r="100" spans="1:5" x14ac:dyDescent="0.45">
      <c r="A100" s="16" t="s">
        <v>8219</v>
      </c>
      <c r="B100">
        <v>60</v>
      </c>
      <c r="D100" s="16" t="s">
        <v>8221</v>
      </c>
      <c r="E100">
        <v>11</v>
      </c>
    </row>
    <row r="101" spans="1:5" x14ac:dyDescent="0.45">
      <c r="A101" s="16" t="s">
        <v>8219</v>
      </c>
      <c r="B101">
        <v>39</v>
      </c>
      <c r="D101" s="16" t="s">
        <v>8221</v>
      </c>
      <c r="E101">
        <v>0</v>
      </c>
    </row>
    <row r="102" spans="1:5" x14ac:dyDescent="0.45">
      <c r="A102" s="16" t="s">
        <v>8219</v>
      </c>
      <c r="B102">
        <v>26</v>
      </c>
      <c r="D102" s="16" t="s">
        <v>8221</v>
      </c>
      <c r="E102">
        <v>1</v>
      </c>
    </row>
    <row r="103" spans="1:5" x14ac:dyDescent="0.45">
      <c r="A103" s="16" t="s">
        <v>8219</v>
      </c>
      <c r="B103">
        <v>35</v>
      </c>
      <c r="D103" s="16" t="s">
        <v>8221</v>
      </c>
      <c r="E103">
        <v>0</v>
      </c>
    </row>
    <row r="104" spans="1:5" x14ac:dyDescent="0.45">
      <c r="A104" s="16" t="s">
        <v>8219</v>
      </c>
      <c r="B104">
        <v>65</v>
      </c>
      <c r="D104" s="16" t="s">
        <v>8221</v>
      </c>
      <c r="E104">
        <v>17</v>
      </c>
    </row>
    <row r="105" spans="1:5" x14ac:dyDescent="0.45">
      <c r="A105" s="16" t="s">
        <v>8219</v>
      </c>
      <c r="B105">
        <v>49</v>
      </c>
      <c r="D105" s="16" t="s">
        <v>8221</v>
      </c>
      <c r="E105">
        <v>2</v>
      </c>
    </row>
    <row r="106" spans="1:5" x14ac:dyDescent="0.45">
      <c r="A106" s="16" t="s">
        <v>8219</v>
      </c>
      <c r="B106">
        <v>10</v>
      </c>
      <c r="D106" s="16" t="s">
        <v>8221</v>
      </c>
      <c r="E106">
        <v>1</v>
      </c>
    </row>
    <row r="107" spans="1:5" x14ac:dyDescent="0.45">
      <c r="A107" s="16" t="s">
        <v>8219</v>
      </c>
      <c r="B107">
        <v>60</v>
      </c>
      <c r="D107" s="16" t="s">
        <v>8221</v>
      </c>
      <c r="E107">
        <v>2</v>
      </c>
    </row>
    <row r="108" spans="1:5" x14ac:dyDescent="0.45">
      <c r="A108" s="16" t="s">
        <v>8219</v>
      </c>
      <c r="B108">
        <v>27</v>
      </c>
      <c r="D108" s="16" t="s">
        <v>8221</v>
      </c>
      <c r="E108">
        <v>16</v>
      </c>
    </row>
    <row r="109" spans="1:5" x14ac:dyDescent="0.45">
      <c r="A109" s="16" t="s">
        <v>8219</v>
      </c>
      <c r="B109">
        <v>69</v>
      </c>
      <c r="D109" s="16" t="s">
        <v>8221</v>
      </c>
      <c r="E109">
        <v>1</v>
      </c>
    </row>
    <row r="110" spans="1:5" x14ac:dyDescent="0.45">
      <c r="A110" s="16" t="s">
        <v>8219</v>
      </c>
      <c r="B110">
        <v>47</v>
      </c>
      <c r="D110" s="16" t="s">
        <v>8221</v>
      </c>
      <c r="E110">
        <v>4</v>
      </c>
    </row>
    <row r="111" spans="1:5" x14ac:dyDescent="0.45">
      <c r="A111" s="16" t="s">
        <v>8219</v>
      </c>
      <c r="B111">
        <v>47</v>
      </c>
      <c r="D111" s="16" t="s">
        <v>8221</v>
      </c>
      <c r="E111">
        <v>5</v>
      </c>
    </row>
    <row r="112" spans="1:5" x14ac:dyDescent="0.45">
      <c r="A112" s="16" t="s">
        <v>8219</v>
      </c>
      <c r="B112">
        <v>26</v>
      </c>
      <c r="D112" s="16" t="s">
        <v>8221</v>
      </c>
      <c r="E112">
        <v>7</v>
      </c>
    </row>
    <row r="113" spans="1:5" x14ac:dyDescent="0.45">
      <c r="A113" s="16" t="s">
        <v>8219</v>
      </c>
      <c r="B113">
        <v>53</v>
      </c>
      <c r="D113" s="16" t="s">
        <v>8221</v>
      </c>
      <c r="E113">
        <v>0</v>
      </c>
    </row>
    <row r="114" spans="1:5" x14ac:dyDescent="0.45">
      <c r="A114" s="16" t="s">
        <v>8219</v>
      </c>
      <c r="B114">
        <v>81</v>
      </c>
      <c r="D114" s="16" t="s">
        <v>8221</v>
      </c>
      <c r="E114">
        <v>12</v>
      </c>
    </row>
    <row r="115" spans="1:5" x14ac:dyDescent="0.45">
      <c r="A115" s="16" t="s">
        <v>8219</v>
      </c>
      <c r="B115">
        <v>78</v>
      </c>
      <c r="D115" s="16" t="s">
        <v>8221</v>
      </c>
      <c r="E115">
        <v>2</v>
      </c>
    </row>
    <row r="116" spans="1:5" x14ac:dyDescent="0.45">
      <c r="A116" s="16" t="s">
        <v>8219</v>
      </c>
      <c r="B116">
        <v>35</v>
      </c>
      <c r="D116" s="16" t="s">
        <v>8221</v>
      </c>
      <c r="E116">
        <v>5</v>
      </c>
    </row>
    <row r="117" spans="1:5" x14ac:dyDescent="0.45">
      <c r="A117" s="16" t="s">
        <v>8219</v>
      </c>
      <c r="B117">
        <v>22</v>
      </c>
      <c r="D117" s="16" t="s">
        <v>8221</v>
      </c>
      <c r="E117">
        <v>2</v>
      </c>
    </row>
    <row r="118" spans="1:5" x14ac:dyDescent="0.45">
      <c r="A118" s="16" t="s">
        <v>8219</v>
      </c>
      <c r="B118">
        <v>57</v>
      </c>
      <c r="D118" s="16" t="s">
        <v>8221</v>
      </c>
      <c r="E118">
        <v>3</v>
      </c>
    </row>
    <row r="119" spans="1:5" x14ac:dyDescent="0.45">
      <c r="A119" s="16" t="s">
        <v>8219</v>
      </c>
      <c r="B119">
        <v>27</v>
      </c>
      <c r="D119" s="16" t="s">
        <v>8221</v>
      </c>
      <c r="E119">
        <v>0</v>
      </c>
    </row>
    <row r="120" spans="1:5" x14ac:dyDescent="0.45">
      <c r="A120" s="16" t="s">
        <v>8219</v>
      </c>
      <c r="B120">
        <v>39</v>
      </c>
      <c r="D120" s="16" t="s">
        <v>8221</v>
      </c>
      <c r="E120">
        <v>49</v>
      </c>
    </row>
    <row r="121" spans="1:5" x14ac:dyDescent="0.45">
      <c r="A121" s="16" t="s">
        <v>8219</v>
      </c>
      <c r="B121">
        <v>37</v>
      </c>
      <c r="D121" s="16" t="s">
        <v>8221</v>
      </c>
      <c r="E121">
        <v>1</v>
      </c>
    </row>
    <row r="122" spans="1:5" x14ac:dyDescent="0.45">
      <c r="A122" s="16" t="s">
        <v>8219</v>
      </c>
      <c r="B122">
        <v>137</v>
      </c>
      <c r="D122" s="16" t="s">
        <v>8221</v>
      </c>
      <c r="E122">
        <v>2</v>
      </c>
    </row>
    <row r="123" spans="1:5" x14ac:dyDescent="0.45">
      <c r="A123" s="16" t="s">
        <v>8219</v>
      </c>
      <c r="B123">
        <v>376</v>
      </c>
      <c r="D123" s="16" t="s">
        <v>8221</v>
      </c>
      <c r="E123">
        <v>0</v>
      </c>
    </row>
    <row r="124" spans="1:5" x14ac:dyDescent="0.45">
      <c r="A124" s="16" t="s">
        <v>8219</v>
      </c>
      <c r="B124">
        <v>202</v>
      </c>
      <c r="D124" s="16" t="s">
        <v>8221</v>
      </c>
      <c r="E124">
        <v>0</v>
      </c>
    </row>
    <row r="125" spans="1:5" x14ac:dyDescent="0.45">
      <c r="A125" s="16" t="s">
        <v>8219</v>
      </c>
      <c r="B125">
        <v>328</v>
      </c>
      <c r="D125" s="16" t="s">
        <v>8221</v>
      </c>
      <c r="E125">
        <v>11</v>
      </c>
    </row>
    <row r="126" spans="1:5" x14ac:dyDescent="0.45">
      <c r="A126" s="16" t="s">
        <v>8219</v>
      </c>
      <c r="B126">
        <v>84</v>
      </c>
      <c r="D126" s="16" t="s">
        <v>8221</v>
      </c>
      <c r="E126">
        <v>1</v>
      </c>
    </row>
    <row r="127" spans="1:5" x14ac:dyDescent="0.45">
      <c r="A127" s="16" t="s">
        <v>8219</v>
      </c>
      <c r="B127">
        <v>96</v>
      </c>
      <c r="D127" s="16" t="s">
        <v>8221</v>
      </c>
      <c r="E127">
        <v>8</v>
      </c>
    </row>
    <row r="128" spans="1:5" x14ac:dyDescent="0.45">
      <c r="A128" s="16" t="s">
        <v>8219</v>
      </c>
      <c r="B128">
        <v>223</v>
      </c>
      <c r="D128" s="16" t="s">
        <v>8221</v>
      </c>
      <c r="E128">
        <v>5</v>
      </c>
    </row>
    <row r="129" spans="1:5" x14ac:dyDescent="0.45">
      <c r="A129" s="16" t="s">
        <v>8219</v>
      </c>
      <c r="B129">
        <v>62</v>
      </c>
      <c r="D129" s="16" t="s">
        <v>8221</v>
      </c>
      <c r="E129">
        <v>39</v>
      </c>
    </row>
    <row r="130" spans="1:5" x14ac:dyDescent="0.45">
      <c r="A130" s="16" t="s">
        <v>8219</v>
      </c>
      <c r="B130">
        <v>146</v>
      </c>
      <c r="D130" s="16" t="s">
        <v>8221</v>
      </c>
      <c r="E130">
        <v>0</v>
      </c>
    </row>
    <row r="131" spans="1:5" x14ac:dyDescent="0.45">
      <c r="A131" s="16" t="s">
        <v>8219</v>
      </c>
      <c r="B131">
        <v>235</v>
      </c>
      <c r="D131" s="16" t="s">
        <v>8221</v>
      </c>
      <c r="E131">
        <v>0</v>
      </c>
    </row>
    <row r="132" spans="1:5" x14ac:dyDescent="0.45">
      <c r="A132" s="16" t="s">
        <v>8219</v>
      </c>
      <c r="B132">
        <v>437</v>
      </c>
      <c r="D132" s="16" t="s">
        <v>8221</v>
      </c>
      <c r="E132">
        <v>2</v>
      </c>
    </row>
    <row r="133" spans="1:5" x14ac:dyDescent="0.45">
      <c r="A133" s="16" t="s">
        <v>8219</v>
      </c>
      <c r="B133">
        <v>77</v>
      </c>
      <c r="D133" s="16" t="s">
        <v>8221</v>
      </c>
      <c r="E133">
        <v>170</v>
      </c>
    </row>
    <row r="134" spans="1:5" x14ac:dyDescent="0.45">
      <c r="A134" s="16" t="s">
        <v>8219</v>
      </c>
      <c r="B134">
        <v>108</v>
      </c>
      <c r="D134" s="16" t="s">
        <v>8221</v>
      </c>
      <c r="E134">
        <v>5</v>
      </c>
    </row>
    <row r="135" spans="1:5" x14ac:dyDescent="0.45">
      <c r="A135" s="16" t="s">
        <v>8219</v>
      </c>
      <c r="B135">
        <v>7</v>
      </c>
      <c r="D135" s="16" t="s">
        <v>8221</v>
      </c>
      <c r="E135">
        <v>14</v>
      </c>
    </row>
    <row r="136" spans="1:5" x14ac:dyDescent="0.45">
      <c r="A136" s="16" t="s">
        <v>8219</v>
      </c>
      <c r="B136">
        <v>314</v>
      </c>
      <c r="D136" s="16" t="s">
        <v>8221</v>
      </c>
      <c r="E136">
        <v>1</v>
      </c>
    </row>
    <row r="137" spans="1:5" x14ac:dyDescent="0.45">
      <c r="A137" s="16" t="s">
        <v>8219</v>
      </c>
      <c r="B137">
        <v>188</v>
      </c>
      <c r="D137" s="16" t="s">
        <v>8221</v>
      </c>
      <c r="E137">
        <v>0</v>
      </c>
    </row>
    <row r="138" spans="1:5" x14ac:dyDescent="0.45">
      <c r="A138" s="16" t="s">
        <v>8219</v>
      </c>
      <c r="B138">
        <v>275</v>
      </c>
      <c r="D138" s="16" t="s">
        <v>8221</v>
      </c>
      <c r="E138">
        <v>124</v>
      </c>
    </row>
    <row r="139" spans="1:5" x14ac:dyDescent="0.45">
      <c r="A139" s="16" t="s">
        <v>8219</v>
      </c>
      <c r="B139">
        <v>560</v>
      </c>
      <c r="D139" s="16" t="s">
        <v>8221</v>
      </c>
      <c r="E139">
        <v>0</v>
      </c>
    </row>
    <row r="140" spans="1:5" x14ac:dyDescent="0.45">
      <c r="A140" s="16" t="s">
        <v>8219</v>
      </c>
      <c r="B140">
        <v>688</v>
      </c>
      <c r="D140" s="16" t="s">
        <v>8221</v>
      </c>
      <c r="E140">
        <v>0</v>
      </c>
    </row>
    <row r="141" spans="1:5" x14ac:dyDescent="0.45">
      <c r="A141" s="16" t="s">
        <v>8219</v>
      </c>
      <c r="B141">
        <v>942</v>
      </c>
      <c r="D141" s="16" t="s">
        <v>8221</v>
      </c>
      <c r="E141">
        <v>55</v>
      </c>
    </row>
    <row r="142" spans="1:5" x14ac:dyDescent="0.45">
      <c r="A142" s="16" t="s">
        <v>8219</v>
      </c>
      <c r="B142">
        <v>88</v>
      </c>
      <c r="D142" s="16" t="s">
        <v>8221</v>
      </c>
      <c r="E142">
        <v>140</v>
      </c>
    </row>
    <row r="143" spans="1:5" x14ac:dyDescent="0.45">
      <c r="A143" s="16" t="s">
        <v>8219</v>
      </c>
      <c r="B143">
        <v>220</v>
      </c>
      <c r="D143" s="16" t="s">
        <v>8221</v>
      </c>
      <c r="E143">
        <v>21</v>
      </c>
    </row>
    <row r="144" spans="1:5" x14ac:dyDescent="0.45">
      <c r="A144" s="16" t="s">
        <v>8219</v>
      </c>
      <c r="B144">
        <v>145</v>
      </c>
      <c r="D144" s="16" t="s">
        <v>8221</v>
      </c>
      <c r="E144">
        <v>1</v>
      </c>
    </row>
    <row r="145" spans="1:5" x14ac:dyDescent="0.45">
      <c r="A145" s="16" t="s">
        <v>8219</v>
      </c>
      <c r="B145">
        <v>963</v>
      </c>
      <c r="D145" s="16" t="s">
        <v>8221</v>
      </c>
      <c r="E145">
        <v>147</v>
      </c>
    </row>
    <row r="146" spans="1:5" x14ac:dyDescent="0.45">
      <c r="A146" s="16" t="s">
        <v>8219</v>
      </c>
      <c r="B146">
        <v>91</v>
      </c>
      <c r="D146" s="16" t="s">
        <v>8221</v>
      </c>
      <c r="E146">
        <v>11</v>
      </c>
    </row>
    <row r="147" spans="1:5" x14ac:dyDescent="0.45">
      <c r="A147" s="16" t="s">
        <v>8219</v>
      </c>
      <c r="B147">
        <v>58</v>
      </c>
      <c r="D147" s="16" t="s">
        <v>8221</v>
      </c>
      <c r="E147">
        <v>125</v>
      </c>
    </row>
    <row r="148" spans="1:5" x14ac:dyDescent="0.45">
      <c r="A148" s="16" t="s">
        <v>8219</v>
      </c>
      <c r="B148">
        <v>36</v>
      </c>
      <c r="D148" s="16" t="s">
        <v>8221</v>
      </c>
      <c r="E148">
        <v>1</v>
      </c>
    </row>
    <row r="149" spans="1:5" x14ac:dyDescent="0.45">
      <c r="A149" s="16" t="s">
        <v>8219</v>
      </c>
      <c r="B149">
        <v>165</v>
      </c>
      <c r="D149" s="16" t="s">
        <v>8221</v>
      </c>
      <c r="E149">
        <v>0</v>
      </c>
    </row>
    <row r="150" spans="1:5" x14ac:dyDescent="0.45">
      <c r="A150" s="16" t="s">
        <v>8219</v>
      </c>
      <c r="B150">
        <v>111</v>
      </c>
      <c r="D150" s="16" t="s">
        <v>8221</v>
      </c>
      <c r="E150">
        <v>0</v>
      </c>
    </row>
    <row r="151" spans="1:5" x14ac:dyDescent="0.45">
      <c r="A151" s="16" t="s">
        <v>8219</v>
      </c>
      <c r="B151">
        <v>1596</v>
      </c>
      <c r="D151" s="16" t="s">
        <v>8221</v>
      </c>
      <c r="E151">
        <v>3</v>
      </c>
    </row>
    <row r="152" spans="1:5" x14ac:dyDescent="0.45">
      <c r="A152" s="16" t="s">
        <v>8219</v>
      </c>
      <c r="B152">
        <v>61</v>
      </c>
      <c r="D152" s="16" t="s">
        <v>8221</v>
      </c>
      <c r="E152">
        <v>0</v>
      </c>
    </row>
    <row r="153" spans="1:5" x14ac:dyDescent="0.45">
      <c r="A153" s="16" t="s">
        <v>8219</v>
      </c>
      <c r="B153">
        <v>287</v>
      </c>
      <c r="D153" s="16" t="s">
        <v>8221</v>
      </c>
      <c r="E153">
        <v>0</v>
      </c>
    </row>
    <row r="154" spans="1:5" x14ac:dyDescent="0.45">
      <c r="A154" s="16" t="s">
        <v>8219</v>
      </c>
      <c r="B154">
        <v>65</v>
      </c>
      <c r="D154" s="16" t="s">
        <v>8221</v>
      </c>
      <c r="E154">
        <v>0</v>
      </c>
    </row>
    <row r="155" spans="1:5" x14ac:dyDescent="0.45">
      <c r="A155" s="16" t="s">
        <v>8219</v>
      </c>
      <c r="B155">
        <v>118</v>
      </c>
      <c r="D155" s="16" t="s">
        <v>8221</v>
      </c>
      <c r="E155">
        <v>0</v>
      </c>
    </row>
    <row r="156" spans="1:5" x14ac:dyDescent="0.45">
      <c r="A156" s="16" t="s">
        <v>8219</v>
      </c>
      <c r="B156">
        <v>113</v>
      </c>
      <c r="D156" s="16" t="s">
        <v>8221</v>
      </c>
      <c r="E156">
        <v>3</v>
      </c>
    </row>
    <row r="157" spans="1:5" x14ac:dyDescent="0.45">
      <c r="A157" s="16" t="s">
        <v>8219</v>
      </c>
      <c r="B157">
        <v>332</v>
      </c>
      <c r="D157" s="16" t="s">
        <v>8221</v>
      </c>
      <c r="E157">
        <v>0</v>
      </c>
    </row>
    <row r="158" spans="1:5" x14ac:dyDescent="0.45">
      <c r="A158" s="16" t="s">
        <v>8219</v>
      </c>
      <c r="B158">
        <v>62</v>
      </c>
      <c r="D158" s="16" t="s">
        <v>8221</v>
      </c>
      <c r="E158">
        <v>1</v>
      </c>
    </row>
    <row r="159" spans="1:5" x14ac:dyDescent="0.45">
      <c r="A159" s="16" t="s">
        <v>8219</v>
      </c>
      <c r="B159">
        <v>951</v>
      </c>
      <c r="D159" s="16" t="s">
        <v>8221</v>
      </c>
      <c r="E159">
        <v>3</v>
      </c>
    </row>
    <row r="160" spans="1:5" x14ac:dyDescent="0.45">
      <c r="A160" s="16" t="s">
        <v>8219</v>
      </c>
      <c r="B160">
        <v>415</v>
      </c>
      <c r="D160" s="16" t="s">
        <v>8221</v>
      </c>
      <c r="E160">
        <v>22</v>
      </c>
    </row>
    <row r="161" spans="1:5" x14ac:dyDescent="0.45">
      <c r="A161" s="16" t="s">
        <v>8219</v>
      </c>
      <c r="B161">
        <v>305</v>
      </c>
      <c r="D161" s="16" t="s">
        <v>8221</v>
      </c>
      <c r="E161">
        <v>26</v>
      </c>
    </row>
    <row r="162" spans="1:5" x14ac:dyDescent="0.45">
      <c r="A162" s="16" t="s">
        <v>8219</v>
      </c>
      <c r="B162">
        <v>2139</v>
      </c>
      <c r="D162" s="16" t="s">
        <v>8221</v>
      </c>
      <c r="E162">
        <v>4</v>
      </c>
    </row>
    <row r="163" spans="1:5" x14ac:dyDescent="0.45">
      <c r="A163" s="16" t="s">
        <v>8219</v>
      </c>
      <c r="B163">
        <v>79</v>
      </c>
      <c r="D163" s="16" t="s">
        <v>8221</v>
      </c>
      <c r="E163">
        <v>0</v>
      </c>
    </row>
    <row r="164" spans="1:5" x14ac:dyDescent="0.45">
      <c r="A164" s="16" t="s">
        <v>8219</v>
      </c>
      <c r="B164">
        <v>179</v>
      </c>
      <c r="D164" s="16" t="s">
        <v>8221</v>
      </c>
      <c r="E164">
        <v>4</v>
      </c>
    </row>
    <row r="165" spans="1:5" x14ac:dyDescent="0.45">
      <c r="A165" s="16" t="s">
        <v>8219</v>
      </c>
      <c r="B165">
        <v>202</v>
      </c>
      <c r="D165" s="16" t="s">
        <v>8221</v>
      </c>
      <c r="E165">
        <v>9</v>
      </c>
    </row>
    <row r="166" spans="1:5" x14ac:dyDescent="0.45">
      <c r="A166" s="16" t="s">
        <v>8219</v>
      </c>
      <c r="B166">
        <v>760</v>
      </c>
      <c r="D166" s="16" t="s">
        <v>8221</v>
      </c>
      <c r="E166">
        <v>5</v>
      </c>
    </row>
    <row r="167" spans="1:5" x14ac:dyDescent="0.45">
      <c r="A167" s="16" t="s">
        <v>8219</v>
      </c>
      <c r="B167">
        <v>563</v>
      </c>
      <c r="D167" s="16" t="s">
        <v>8221</v>
      </c>
      <c r="E167">
        <v>14</v>
      </c>
    </row>
    <row r="168" spans="1:5" x14ac:dyDescent="0.45">
      <c r="A168" s="16" t="s">
        <v>8219</v>
      </c>
      <c r="B168">
        <v>135</v>
      </c>
      <c r="D168" s="16" t="s">
        <v>8221</v>
      </c>
      <c r="E168">
        <v>1</v>
      </c>
    </row>
    <row r="169" spans="1:5" x14ac:dyDescent="0.45">
      <c r="A169" s="16" t="s">
        <v>8219</v>
      </c>
      <c r="B169">
        <v>290</v>
      </c>
      <c r="D169" s="16" t="s">
        <v>8221</v>
      </c>
      <c r="E169">
        <v>10</v>
      </c>
    </row>
    <row r="170" spans="1:5" x14ac:dyDescent="0.45">
      <c r="A170" s="16" t="s">
        <v>8219</v>
      </c>
      <c r="B170">
        <v>447</v>
      </c>
      <c r="D170" s="16" t="s">
        <v>8221</v>
      </c>
      <c r="E170">
        <v>3</v>
      </c>
    </row>
    <row r="171" spans="1:5" x14ac:dyDescent="0.45">
      <c r="A171" s="16" t="s">
        <v>8219</v>
      </c>
      <c r="B171">
        <v>232</v>
      </c>
      <c r="D171" s="16" t="s">
        <v>8221</v>
      </c>
      <c r="E171">
        <v>1</v>
      </c>
    </row>
    <row r="172" spans="1:5" x14ac:dyDescent="0.45">
      <c r="A172" s="16" t="s">
        <v>8219</v>
      </c>
      <c r="B172">
        <v>168</v>
      </c>
      <c r="D172" s="16" t="s">
        <v>8221</v>
      </c>
      <c r="E172">
        <v>0</v>
      </c>
    </row>
    <row r="173" spans="1:5" x14ac:dyDescent="0.45">
      <c r="A173" s="16" t="s">
        <v>8219</v>
      </c>
      <c r="B173">
        <v>128</v>
      </c>
      <c r="D173" s="16" t="s">
        <v>8221</v>
      </c>
      <c r="E173">
        <v>5</v>
      </c>
    </row>
    <row r="174" spans="1:5" x14ac:dyDescent="0.45">
      <c r="A174" s="16" t="s">
        <v>8219</v>
      </c>
      <c r="B174">
        <v>493</v>
      </c>
      <c r="D174" s="16" t="s">
        <v>8221</v>
      </c>
      <c r="E174">
        <v>2</v>
      </c>
    </row>
    <row r="175" spans="1:5" x14ac:dyDescent="0.45">
      <c r="A175" s="16" t="s">
        <v>8219</v>
      </c>
      <c r="B175">
        <v>131</v>
      </c>
      <c r="D175" s="16" t="s">
        <v>8221</v>
      </c>
      <c r="E175">
        <v>68</v>
      </c>
    </row>
    <row r="176" spans="1:5" x14ac:dyDescent="0.45">
      <c r="A176" s="16" t="s">
        <v>8219</v>
      </c>
      <c r="B176">
        <v>50</v>
      </c>
      <c r="D176" s="16" t="s">
        <v>8221</v>
      </c>
      <c r="E176">
        <v>3</v>
      </c>
    </row>
    <row r="177" spans="1:5" x14ac:dyDescent="0.45">
      <c r="A177" s="16" t="s">
        <v>8219</v>
      </c>
      <c r="B177">
        <v>665</v>
      </c>
      <c r="D177" s="16" t="s">
        <v>8221</v>
      </c>
      <c r="E177">
        <v>34</v>
      </c>
    </row>
    <row r="178" spans="1:5" x14ac:dyDescent="0.45">
      <c r="A178" s="16" t="s">
        <v>8219</v>
      </c>
      <c r="B178">
        <v>129</v>
      </c>
      <c r="D178" s="16" t="s">
        <v>8221</v>
      </c>
      <c r="E178">
        <v>0</v>
      </c>
    </row>
    <row r="179" spans="1:5" x14ac:dyDescent="0.45">
      <c r="A179" s="16" t="s">
        <v>8219</v>
      </c>
      <c r="B179">
        <v>142</v>
      </c>
      <c r="D179" s="16" t="s">
        <v>8221</v>
      </c>
      <c r="E179">
        <v>3</v>
      </c>
    </row>
    <row r="180" spans="1:5" x14ac:dyDescent="0.45">
      <c r="A180" s="16" t="s">
        <v>8219</v>
      </c>
      <c r="B180">
        <v>2436</v>
      </c>
      <c r="D180" s="16" t="s">
        <v>8221</v>
      </c>
      <c r="E180">
        <v>0</v>
      </c>
    </row>
    <row r="181" spans="1:5" x14ac:dyDescent="0.45">
      <c r="A181" s="16" t="s">
        <v>8219</v>
      </c>
      <c r="B181">
        <v>244</v>
      </c>
      <c r="D181" s="16" t="s">
        <v>8221</v>
      </c>
      <c r="E181">
        <v>70</v>
      </c>
    </row>
    <row r="182" spans="1:5" x14ac:dyDescent="0.45">
      <c r="A182" s="16" t="s">
        <v>8219</v>
      </c>
      <c r="B182">
        <v>298</v>
      </c>
      <c r="D182" s="16" t="s">
        <v>8221</v>
      </c>
      <c r="E182">
        <v>1</v>
      </c>
    </row>
    <row r="183" spans="1:5" x14ac:dyDescent="0.45">
      <c r="A183" s="16" t="s">
        <v>8219</v>
      </c>
      <c r="B183">
        <v>251</v>
      </c>
      <c r="D183" s="16" t="s">
        <v>8221</v>
      </c>
      <c r="E183">
        <v>1</v>
      </c>
    </row>
    <row r="184" spans="1:5" x14ac:dyDescent="0.45">
      <c r="A184" s="16" t="s">
        <v>8219</v>
      </c>
      <c r="B184">
        <v>108</v>
      </c>
      <c r="D184" s="16" t="s">
        <v>8221</v>
      </c>
      <c r="E184">
        <v>1</v>
      </c>
    </row>
    <row r="185" spans="1:5" x14ac:dyDescent="0.45">
      <c r="A185" s="16" t="s">
        <v>8219</v>
      </c>
      <c r="B185">
        <v>82</v>
      </c>
      <c r="D185" s="16" t="s">
        <v>8221</v>
      </c>
      <c r="E185">
        <v>2</v>
      </c>
    </row>
    <row r="186" spans="1:5" x14ac:dyDescent="0.45">
      <c r="A186" s="16" t="s">
        <v>8219</v>
      </c>
      <c r="B186">
        <v>74</v>
      </c>
      <c r="D186" s="16" t="s">
        <v>8221</v>
      </c>
      <c r="E186">
        <v>2</v>
      </c>
    </row>
    <row r="187" spans="1:5" x14ac:dyDescent="0.45">
      <c r="A187" s="16" t="s">
        <v>8219</v>
      </c>
      <c r="B187">
        <v>189</v>
      </c>
      <c r="D187" s="16" t="s">
        <v>8221</v>
      </c>
      <c r="E187">
        <v>34</v>
      </c>
    </row>
    <row r="188" spans="1:5" x14ac:dyDescent="0.45">
      <c r="A188" s="16" t="s">
        <v>8219</v>
      </c>
      <c r="B188">
        <v>80</v>
      </c>
      <c r="D188" s="16" t="s">
        <v>8221</v>
      </c>
      <c r="E188">
        <v>2</v>
      </c>
    </row>
    <row r="189" spans="1:5" x14ac:dyDescent="0.45">
      <c r="A189" s="16" t="s">
        <v>8219</v>
      </c>
      <c r="B189">
        <v>576</v>
      </c>
      <c r="D189" s="16" t="s">
        <v>8221</v>
      </c>
      <c r="E189">
        <v>0</v>
      </c>
    </row>
    <row r="190" spans="1:5" x14ac:dyDescent="0.45">
      <c r="A190" s="16" t="s">
        <v>8219</v>
      </c>
      <c r="B190">
        <v>202</v>
      </c>
      <c r="D190" s="16" t="s">
        <v>8221</v>
      </c>
      <c r="E190">
        <v>1</v>
      </c>
    </row>
    <row r="191" spans="1:5" x14ac:dyDescent="0.45">
      <c r="A191" s="16" t="s">
        <v>8219</v>
      </c>
      <c r="B191">
        <v>238</v>
      </c>
      <c r="D191" s="16" t="s">
        <v>8221</v>
      </c>
      <c r="E191">
        <v>8</v>
      </c>
    </row>
    <row r="192" spans="1:5" x14ac:dyDescent="0.45">
      <c r="A192" s="16" t="s">
        <v>8219</v>
      </c>
      <c r="B192">
        <v>36</v>
      </c>
      <c r="D192" s="16" t="s">
        <v>8221</v>
      </c>
      <c r="E192">
        <v>4</v>
      </c>
    </row>
    <row r="193" spans="1:5" x14ac:dyDescent="0.45">
      <c r="A193" s="16" t="s">
        <v>8219</v>
      </c>
      <c r="B193">
        <v>150</v>
      </c>
      <c r="D193" s="16" t="s">
        <v>8221</v>
      </c>
      <c r="E193">
        <v>28</v>
      </c>
    </row>
    <row r="194" spans="1:5" x14ac:dyDescent="0.45">
      <c r="A194" s="16" t="s">
        <v>8219</v>
      </c>
      <c r="B194">
        <v>146</v>
      </c>
      <c r="D194" s="16" t="s">
        <v>8221</v>
      </c>
      <c r="E194">
        <v>0</v>
      </c>
    </row>
    <row r="195" spans="1:5" x14ac:dyDescent="0.45">
      <c r="A195" s="16" t="s">
        <v>8219</v>
      </c>
      <c r="B195">
        <v>222</v>
      </c>
      <c r="D195" s="16" t="s">
        <v>8221</v>
      </c>
      <c r="E195">
        <v>6</v>
      </c>
    </row>
    <row r="196" spans="1:5" x14ac:dyDescent="0.45">
      <c r="A196" s="16" t="s">
        <v>8219</v>
      </c>
      <c r="B196">
        <v>120</v>
      </c>
      <c r="D196" s="16" t="s">
        <v>8221</v>
      </c>
      <c r="E196">
        <v>22</v>
      </c>
    </row>
    <row r="197" spans="1:5" x14ac:dyDescent="0.45">
      <c r="A197" s="16" t="s">
        <v>8219</v>
      </c>
      <c r="B197">
        <v>126</v>
      </c>
      <c r="D197" s="16" t="s">
        <v>8221</v>
      </c>
      <c r="E197">
        <v>0</v>
      </c>
    </row>
    <row r="198" spans="1:5" x14ac:dyDescent="0.45">
      <c r="A198" s="16" t="s">
        <v>8219</v>
      </c>
      <c r="B198">
        <v>158</v>
      </c>
      <c r="D198" s="16" t="s">
        <v>8221</v>
      </c>
      <c r="E198">
        <v>1</v>
      </c>
    </row>
    <row r="199" spans="1:5" x14ac:dyDescent="0.45">
      <c r="A199" s="16" t="s">
        <v>8219</v>
      </c>
      <c r="B199">
        <v>316</v>
      </c>
      <c r="D199" s="16" t="s">
        <v>8221</v>
      </c>
      <c r="E199">
        <v>20</v>
      </c>
    </row>
    <row r="200" spans="1:5" x14ac:dyDescent="0.45">
      <c r="A200" s="16" t="s">
        <v>8219</v>
      </c>
      <c r="B200">
        <v>284</v>
      </c>
      <c r="D200" s="16" t="s">
        <v>8221</v>
      </c>
      <c r="E200">
        <v>0</v>
      </c>
    </row>
    <row r="201" spans="1:5" x14ac:dyDescent="0.45">
      <c r="A201" s="16" t="s">
        <v>8219</v>
      </c>
      <c r="B201">
        <v>51</v>
      </c>
      <c r="D201" s="16" t="s">
        <v>8221</v>
      </c>
      <c r="E201">
        <v>1</v>
      </c>
    </row>
    <row r="202" spans="1:5" x14ac:dyDescent="0.45">
      <c r="A202" s="16" t="s">
        <v>8219</v>
      </c>
      <c r="B202">
        <v>158</v>
      </c>
      <c r="D202" s="16" t="s">
        <v>8221</v>
      </c>
      <c r="E202">
        <v>3</v>
      </c>
    </row>
    <row r="203" spans="1:5" x14ac:dyDescent="0.45">
      <c r="A203" s="16" t="s">
        <v>8219</v>
      </c>
      <c r="B203">
        <v>337</v>
      </c>
      <c r="D203" s="16" t="s">
        <v>8221</v>
      </c>
      <c r="E203">
        <v>2</v>
      </c>
    </row>
    <row r="204" spans="1:5" x14ac:dyDescent="0.45">
      <c r="A204" s="16" t="s">
        <v>8219</v>
      </c>
      <c r="B204">
        <v>186</v>
      </c>
      <c r="D204" s="16" t="s">
        <v>8221</v>
      </c>
      <c r="E204">
        <v>0</v>
      </c>
    </row>
    <row r="205" spans="1:5" x14ac:dyDescent="0.45">
      <c r="A205" s="16" t="s">
        <v>8219</v>
      </c>
      <c r="B205">
        <v>58</v>
      </c>
      <c r="D205" s="16" t="s">
        <v>8221</v>
      </c>
      <c r="E205">
        <v>2</v>
      </c>
    </row>
    <row r="206" spans="1:5" x14ac:dyDescent="0.45">
      <c r="A206" s="16" t="s">
        <v>8219</v>
      </c>
      <c r="B206">
        <v>82</v>
      </c>
      <c r="D206" s="16" t="s">
        <v>8221</v>
      </c>
      <c r="E206">
        <v>1</v>
      </c>
    </row>
    <row r="207" spans="1:5" x14ac:dyDescent="0.45">
      <c r="A207" s="16" t="s">
        <v>8219</v>
      </c>
      <c r="B207">
        <v>736</v>
      </c>
      <c r="D207" s="16" t="s">
        <v>8221</v>
      </c>
      <c r="E207">
        <v>0</v>
      </c>
    </row>
    <row r="208" spans="1:5" x14ac:dyDescent="0.45">
      <c r="A208" s="16" t="s">
        <v>8219</v>
      </c>
      <c r="B208">
        <v>1151</v>
      </c>
      <c r="D208" s="16" t="s">
        <v>8221</v>
      </c>
      <c r="E208">
        <v>1</v>
      </c>
    </row>
    <row r="209" spans="1:5" x14ac:dyDescent="0.45">
      <c r="A209" s="16" t="s">
        <v>8219</v>
      </c>
      <c r="B209">
        <v>34</v>
      </c>
      <c r="D209" s="16" t="s">
        <v>8221</v>
      </c>
      <c r="E209">
        <v>0</v>
      </c>
    </row>
    <row r="210" spans="1:5" x14ac:dyDescent="0.45">
      <c r="A210" s="16" t="s">
        <v>8219</v>
      </c>
      <c r="B210">
        <v>498</v>
      </c>
      <c r="D210" s="16" t="s">
        <v>8221</v>
      </c>
      <c r="E210">
        <v>5</v>
      </c>
    </row>
    <row r="211" spans="1:5" x14ac:dyDescent="0.45">
      <c r="A211" s="16" t="s">
        <v>8219</v>
      </c>
      <c r="B211">
        <v>167</v>
      </c>
      <c r="D211" s="16" t="s">
        <v>8221</v>
      </c>
      <c r="E211">
        <v>1</v>
      </c>
    </row>
    <row r="212" spans="1:5" x14ac:dyDescent="0.45">
      <c r="A212" s="16" t="s">
        <v>8219</v>
      </c>
      <c r="B212">
        <v>340</v>
      </c>
      <c r="D212" s="16" t="s">
        <v>8221</v>
      </c>
      <c r="E212">
        <v>1</v>
      </c>
    </row>
    <row r="213" spans="1:5" x14ac:dyDescent="0.45">
      <c r="A213" s="16" t="s">
        <v>8219</v>
      </c>
      <c r="B213">
        <v>438</v>
      </c>
      <c r="D213" s="16" t="s">
        <v>8221</v>
      </c>
      <c r="E213">
        <v>2</v>
      </c>
    </row>
    <row r="214" spans="1:5" x14ac:dyDescent="0.45">
      <c r="A214" s="16" t="s">
        <v>8219</v>
      </c>
      <c r="B214">
        <v>555</v>
      </c>
      <c r="D214" s="16" t="s">
        <v>8221</v>
      </c>
      <c r="E214">
        <v>0</v>
      </c>
    </row>
    <row r="215" spans="1:5" x14ac:dyDescent="0.45">
      <c r="A215" s="16" t="s">
        <v>8219</v>
      </c>
      <c r="B215">
        <v>266</v>
      </c>
      <c r="D215" s="16" t="s">
        <v>8221</v>
      </c>
      <c r="E215">
        <v>9</v>
      </c>
    </row>
    <row r="216" spans="1:5" x14ac:dyDescent="0.45">
      <c r="A216" s="16" t="s">
        <v>8219</v>
      </c>
      <c r="B216">
        <v>69</v>
      </c>
      <c r="D216" s="16" t="s">
        <v>8221</v>
      </c>
      <c r="E216">
        <v>4</v>
      </c>
    </row>
    <row r="217" spans="1:5" x14ac:dyDescent="0.45">
      <c r="A217" s="16" t="s">
        <v>8219</v>
      </c>
      <c r="B217">
        <v>80</v>
      </c>
      <c r="D217" s="16" t="s">
        <v>8221</v>
      </c>
      <c r="E217">
        <v>4</v>
      </c>
    </row>
    <row r="218" spans="1:5" x14ac:dyDescent="0.45">
      <c r="A218" s="16" t="s">
        <v>8219</v>
      </c>
      <c r="B218">
        <v>493</v>
      </c>
      <c r="D218" s="16" t="s">
        <v>8221</v>
      </c>
      <c r="E218">
        <v>1</v>
      </c>
    </row>
    <row r="219" spans="1:5" x14ac:dyDescent="0.45">
      <c r="A219" s="16" t="s">
        <v>8219</v>
      </c>
      <c r="B219">
        <v>31</v>
      </c>
      <c r="D219" s="16" t="s">
        <v>8221</v>
      </c>
      <c r="E219">
        <v>1</v>
      </c>
    </row>
    <row r="220" spans="1:5" x14ac:dyDescent="0.45">
      <c r="A220" s="16" t="s">
        <v>8219</v>
      </c>
      <c r="B220">
        <v>236</v>
      </c>
      <c r="D220" s="16" t="s">
        <v>8221</v>
      </c>
      <c r="E220">
        <v>7</v>
      </c>
    </row>
    <row r="221" spans="1:5" x14ac:dyDescent="0.45">
      <c r="A221" s="16" t="s">
        <v>8219</v>
      </c>
      <c r="B221">
        <v>89</v>
      </c>
      <c r="D221" s="16" t="s">
        <v>8221</v>
      </c>
      <c r="E221">
        <v>5</v>
      </c>
    </row>
    <row r="222" spans="1:5" x14ac:dyDescent="0.45">
      <c r="A222" s="16" t="s">
        <v>8219</v>
      </c>
      <c r="B222">
        <v>299</v>
      </c>
      <c r="D222" s="16" t="s">
        <v>8221</v>
      </c>
      <c r="E222">
        <v>1</v>
      </c>
    </row>
    <row r="223" spans="1:5" x14ac:dyDescent="0.45">
      <c r="A223" s="16" t="s">
        <v>8219</v>
      </c>
      <c r="B223">
        <v>55</v>
      </c>
      <c r="D223" s="16" t="s">
        <v>8221</v>
      </c>
      <c r="E223">
        <v>0</v>
      </c>
    </row>
    <row r="224" spans="1:5" x14ac:dyDescent="0.45">
      <c r="A224" s="16" t="s">
        <v>8219</v>
      </c>
      <c r="B224">
        <v>325</v>
      </c>
      <c r="D224" s="16" t="s">
        <v>8221</v>
      </c>
      <c r="E224">
        <v>0</v>
      </c>
    </row>
    <row r="225" spans="1:5" x14ac:dyDescent="0.45">
      <c r="A225" s="16" t="s">
        <v>8219</v>
      </c>
      <c r="B225">
        <v>524</v>
      </c>
      <c r="D225" s="16" t="s">
        <v>8221</v>
      </c>
      <c r="E225">
        <v>1</v>
      </c>
    </row>
    <row r="226" spans="1:5" x14ac:dyDescent="0.45">
      <c r="A226" s="16" t="s">
        <v>8219</v>
      </c>
      <c r="B226">
        <v>285</v>
      </c>
      <c r="D226" s="16" t="s">
        <v>8221</v>
      </c>
      <c r="E226">
        <v>2</v>
      </c>
    </row>
    <row r="227" spans="1:5" x14ac:dyDescent="0.45">
      <c r="A227" s="16" t="s">
        <v>8219</v>
      </c>
      <c r="B227">
        <v>179</v>
      </c>
      <c r="D227" s="16" t="s">
        <v>8221</v>
      </c>
      <c r="E227">
        <v>0</v>
      </c>
    </row>
    <row r="228" spans="1:5" x14ac:dyDescent="0.45">
      <c r="A228" s="16" t="s">
        <v>8219</v>
      </c>
      <c r="B228">
        <v>188</v>
      </c>
      <c r="D228" s="16" t="s">
        <v>8221</v>
      </c>
      <c r="E228">
        <v>4</v>
      </c>
    </row>
    <row r="229" spans="1:5" x14ac:dyDescent="0.45">
      <c r="A229" s="16" t="s">
        <v>8219</v>
      </c>
      <c r="B229">
        <v>379</v>
      </c>
      <c r="D229" s="16" t="s">
        <v>8221</v>
      </c>
      <c r="E229">
        <v>7</v>
      </c>
    </row>
    <row r="230" spans="1:5" x14ac:dyDescent="0.45">
      <c r="A230" s="16" t="s">
        <v>8219</v>
      </c>
      <c r="B230">
        <v>119</v>
      </c>
      <c r="D230" s="16" t="s">
        <v>8221</v>
      </c>
      <c r="E230">
        <v>2</v>
      </c>
    </row>
    <row r="231" spans="1:5" x14ac:dyDescent="0.45">
      <c r="A231" s="16" t="s">
        <v>8219</v>
      </c>
      <c r="B231">
        <v>167</v>
      </c>
      <c r="D231" s="16" t="s">
        <v>8221</v>
      </c>
      <c r="E231">
        <v>1</v>
      </c>
    </row>
    <row r="232" spans="1:5" x14ac:dyDescent="0.45">
      <c r="A232" s="16" t="s">
        <v>8219</v>
      </c>
      <c r="B232">
        <v>221</v>
      </c>
      <c r="D232" s="16" t="s">
        <v>8221</v>
      </c>
      <c r="E232">
        <v>9</v>
      </c>
    </row>
    <row r="233" spans="1:5" x14ac:dyDescent="0.45">
      <c r="A233" s="16" t="s">
        <v>8219</v>
      </c>
      <c r="B233">
        <v>964</v>
      </c>
      <c r="D233" s="16" t="s">
        <v>8221</v>
      </c>
      <c r="E233">
        <v>2</v>
      </c>
    </row>
    <row r="234" spans="1:5" x14ac:dyDescent="0.45">
      <c r="A234" s="16" t="s">
        <v>8219</v>
      </c>
      <c r="B234">
        <v>286</v>
      </c>
      <c r="D234" s="16" t="s">
        <v>8221</v>
      </c>
      <c r="E234">
        <v>1</v>
      </c>
    </row>
    <row r="235" spans="1:5" x14ac:dyDescent="0.45">
      <c r="A235" s="16" t="s">
        <v>8219</v>
      </c>
      <c r="B235">
        <v>613</v>
      </c>
      <c r="D235" s="16" t="s">
        <v>8221</v>
      </c>
      <c r="E235">
        <v>7</v>
      </c>
    </row>
    <row r="236" spans="1:5" x14ac:dyDescent="0.45">
      <c r="A236" s="16" t="s">
        <v>8219</v>
      </c>
      <c r="B236">
        <v>29</v>
      </c>
      <c r="D236" s="16" t="s">
        <v>8221</v>
      </c>
      <c r="E236">
        <v>2</v>
      </c>
    </row>
    <row r="237" spans="1:5" x14ac:dyDescent="0.45">
      <c r="A237" s="16" t="s">
        <v>8219</v>
      </c>
      <c r="B237">
        <v>165</v>
      </c>
      <c r="D237" s="16" t="s">
        <v>8221</v>
      </c>
      <c r="E237">
        <v>8</v>
      </c>
    </row>
    <row r="238" spans="1:5" x14ac:dyDescent="0.45">
      <c r="A238" s="16" t="s">
        <v>8219</v>
      </c>
      <c r="B238">
        <v>97</v>
      </c>
      <c r="D238" s="16" t="s">
        <v>8221</v>
      </c>
      <c r="E238">
        <v>2</v>
      </c>
    </row>
    <row r="239" spans="1:5" x14ac:dyDescent="0.45">
      <c r="A239" s="16" t="s">
        <v>8219</v>
      </c>
      <c r="B239">
        <v>303</v>
      </c>
      <c r="D239" s="16" t="s">
        <v>8221</v>
      </c>
      <c r="E239">
        <v>2</v>
      </c>
    </row>
    <row r="240" spans="1:5" x14ac:dyDescent="0.45">
      <c r="A240" s="16" t="s">
        <v>8219</v>
      </c>
      <c r="B240">
        <v>267</v>
      </c>
      <c r="D240" s="16" t="s">
        <v>8221</v>
      </c>
      <c r="E240">
        <v>7</v>
      </c>
    </row>
    <row r="241" spans="1:5" x14ac:dyDescent="0.45">
      <c r="A241" s="16" t="s">
        <v>8219</v>
      </c>
      <c r="B241">
        <v>302</v>
      </c>
      <c r="D241" s="16" t="s">
        <v>8221</v>
      </c>
      <c r="E241">
        <v>2</v>
      </c>
    </row>
    <row r="242" spans="1:5" x14ac:dyDescent="0.45">
      <c r="A242" s="16" t="s">
        <v>8219</v>
      </c>
      <c r="B242">
        <v>87</v>
      </c>
      <c r="D242" s="16" t="s">
        <v>8221</v>
      </c>
      <c r="E242">
        <v>18</v>
      </c>
    </row>
    <row r="243" spans="1:5" x14ac:dyDescent="0.45">
      <c r="A243" s="16" t="s">
        <v>8219</v>
      </c>
      <c r="B243">
        <v>354</v>
      </c>
      <c r="D243" s="16" t="s">
        <v>8221</v>
      </c>
      <c r="E243">
        <v>9</v>
      </c>
    </row>
    <row r="244" spans="1:5" x14ac:dyDescent="0.45">
      <c r="A244" s="16" t="s">
        <v>8219</v>
      </c>
      <c r="B244">
        <v>86</v>
      </c>
      <c r="D244" s="16" t="s">
        <v>8221</v>
      </c>
      <c r="E244">
        <v>4</v>
      </c>
    </row>
    <row r="245" spans="1:5" x14ac:dyDescent="0.45">
      <c r="A245" s="16" t="s">
        <v>8219</v>
      </c>
      <c r="B245">
        <v>26</v>
      </c>
      <c r="D245" s="16" t="s">
        <v>8221</v>
      </c>
      <c r="E245">
        <v>7</v>
      </c>
    </row>
    <row r="246" spans="1:5" x14ac:dyDescent="0.45">
      <c r="A246" s="16" t="s">
        <v>8219</v>
      </c>
      <c r="B246">
        <v>113</v>
      </c>
      <c r="D246" s="16" t="s">
        <v>8221</v>
      </c>
      <c r="E246">
        <v>29</v>
      </c>
    </row>
    <row r="247" spans="1:5" x14ac:dyDescent="0.45">
      <c r="A247" s="16" t="s">
        <v>8219</v>
      </c>
      <c r="B247">
        <v>65</v>
      </c>
      <c r="D247" s="16" t="s">
        <v>8221</v>
      </c>
      <c r="E247">
        <v>12</v>
      </c>
    </row>
    <row r="248" spans="1:5" x14ac:dyDescent="0.45">
      <c r="A248" s="16" t="s">
        <v>8219</v>
      </c>
      <c r="B248">
        <v>134</v>
      </c>
      <c r="D248" s="16" t="s">
        <v>8221</v>
      </c>
      <c r="E248">
        <v>4</v>
      </c>
    </row>
    <row r="249" spans="1:5" x14ac:dyDescent="0.45">
      <c r="A249" s="16" t="s">
        <v>8219</v>
      </c>
      <c r="B249">
        <v>119</v>
      </c>
      <c r="D249" s="16" t="s">
        <v>8221</v>
      </c>
      <c r="E249">
        <v>28</v>
      </c>
    </row>
    <row r="250" spans="1:5" x14ac:dyDescent="0.45">
      <c r="A250" s="16" t="s">
        <v>8219</v>
      </c>
      <c r="B250">
        <v>159</v>
      </c>
      <c r="D250" s="16" t="s">
        <v>8221</v>
      </c>
      <c r="E250">
        <v>25</v>
      </c>
    </row>
    <row r="251" spans="1:5" x14ac:dyDescent="0.45">
      <c r="A251" s="16" t="s">
        <v>8219</v>
      </c>
      <c r="B251">
        <v>167</v>
      </c>
      <c r="D251" s="16" t="s">
        <v>8221</v>
      </c>
      <c r="E251">
        <v>28</v>
      </c>
    </row>
    <row r="252" spans="1:5" x14ac:dyDescent="0.45">
      <c r="A252" s="16" t="s">
        <v>8219</v>
      </c>
      <c r="B252">
        <v>43</v>
      </c>
      <c r="D252" s="16" t="s">
        <v>8221</v>
      </c>
      <c r="E252">
        <v>310</v>
      </c>
    </row>
    <row r="253" spans="1:5" x14ac:dyDescent="0.45">
      <c r="A253" s="16" t="s">
        <v>8219</v>
      </c>
      <c r="B253">
        <v>1062</v>
      </c>
      <c r="D253" s="16" t="s">
        <v>8221</v>
      </c>
      <c r="E253">
        <v>15</v>
      </c>
    </row>
    <row r="254" spans="1:5" x14ac:dyDescent="0.45">
      <c r="A254" s="16" t="s">
        <v>8219</v>
      </c>
      <c r="B254">
        <v>9</v>
      </c>
      <c r="D254" s="16" t="s">
        <v>8221</v>
      </c>
      <c r="E254">
        <v>215</v>
      </c>
    </row>
    <row r="255" spans="1:5" x14ac:dyDescent="0.45">
      <c r="A255" s="16" t="s">
        <v>8219</v>
      </c>
      <c r="B255">
        <v>89</v>
      </c>
      <c r="D255" s="16" t="s">
        <v>8221</v>
      </c>
      <c r="E255">
        <v>3</v>
      </c>
    </row>
    <row r="256" spans="1:5" x14ac:dyDescent="0.45">
      <c r="A256" s="16" t="s">
        <v>8219</v>
      </c>
      <c r="B256">
        <v>174</v>
      </c>
      <c r="D256" s="16" t="s">
        <v>8221</v>
      </c>
      <c r="E256">
        <v>2</v>
      </c>
    </row>
    <row r="257" spans="1:5" x14ac:dyDescent="0.45">
      <c r="A257" s="16" t="s">
        <v>8219</v>
      </c>
      <c r="B257">
        <v>14</v>
      </c>
      <c r="D257" s="16" t="s">
        <v>8221</v>
      </c>
      <c r="E257">
        <v>26</v>
      </c>
    </row>
    <row r="258" spans="1:5" x14ac:dyDescent="0.45">
      <c r="A258" s="16" t="s">
        <v>8219</v>
      </c>
      <c r="B258">
        <v>48</v>
      </c>
      <c r="D258" s="16" t="s">
        <v>8221</v>
      </c>
      <c r="E258">
        <v>24</v>
      </c>
    </row>
    <row r="259" spans="1:5" x14ac:dyDescent="0.45">
      <c r="A259" s="16" t="s">
        <v>8219</v>
      </c>
      <c r="B259">
        <v>133</v>
      </c>
      <c r="D259" s="16" t="s">
        <v>8221</v>
      </c>
      <c r="E259">
        <v>96</v>
      </c>
    </row>
    <row r="260" spans="1:5" x14ac:dyDescent="0.45">
      <c r="A260" s="16" t="s">
        <v>8219</v>
      </c>
      <c r="B260">
        <v>83</v>
      </c>
      <c r="D260" s="16" t="s">
        <v>8221</v>
      </c>
      <c r="E260">
        <v>17</v>
      </c>
    </row>
    <row r="261" spans="1:5" x14ac:dyDescent="0.45">
      <c r="A261" s="16" t="s">
        <v>8219</v>
      </c>
      <c r="B261">
        <v>149</v>
      </c>
      <c r="D261" s="16" t="s">
        <v>8221</v>
      </c>
      <c r="E261">
        <v>94</v>
      </c>
    </row>
    <row r="262" spans="1:5" x14ac:dyDescent="0.45">
      <c r="A262" s="16" t="s">
        <v>8219</v>
      </c>
      <c r="B262">
        <v>49</v>
      </c>
      <c r="D262" s="16" t="s">
        <v>8221</v>
      </c>
      <c r="E262">
        <v>129</v>
      </c>
    </row>
    <row r="263" spans="1:5" x14ac:dyDescent="0.45">
      <c r="A263" s="16" t="s">
        <v>8219</v>
      </c>
      <c r="B263">
        <v>251</v>
      </c>
      <c r="D263" s="16" t="s">
        <v>8221</v>
      </c>
      <c r="E263">
        <v>1</v>
      </c>
    </row>
    <row r="264" spans="1:5" x14ac:dyDescent="0.45">
      <c r="A264" s="16" t="s">
        <v>8219</v>
      </c>
      <c r="B264">
        <v>22</v>
      </c>
      <c r="D264" s="16" t="s">
        <v>8221</v>
      </c>
      <c r="E264">
        <v>4</v>
      </c>
    </row>
    <row r="265" spans="1:5" x14ac:dyDescent="0.45">
      <c r="A265" s="16" t="s">
        <v>8219</v>
      </c>
      <c r="B265">
        <v>48</v>
      </c>
      <c r="D265" s="16" t="s">
        <v>8221</v>
      </c>
      <c r="E265">
        <v>3</v>
      </c>
    </row>
    <row r="266" spans="1:5" x14ac:dyDescent="0.45">
      <c r="A266" s="16" t="s">
        <v>8219</v>
      </c>
      <c r="B266">
        <v>383</v>
      </c>
      <c r="D266" s="16" t="s">
        <v>8221</v>
      </c>
      <c r="E266">
        <v>135</v>
      </c>
    </row>
    <row r="267" spans="1:5" x14ac:dyDescent="0.45">
      <c r="A267" s="16" t="s">
        <v>8219</v>
      </c>
      <c r="B267">
        <v>237</v>
      </c>
      <c r="D267" s="16" t="s">
        <v>8221</v>
      </c>
      <c r="E267">
        <v>10</v>
      </c>
    </row>
    <row r="268" spans="1:5" x14ac:dyDescent="0.45">
      <c r="A268" s="16" t="s">
        <v>8219</v>
      </c>
      <c r="B268">
        <v>13</v>
      </c>
      <c r="D268" s="16" t="s">
        <v>8221</v>
      </c>
      <c r="E268">
        <v>0</v>
      </c>
    </row>
    <row r="269" spans="1:5" x14ac:dyDescent="0.45">
      <c r="A269" s="16" t="s">
        <v>8219</v>
      </c>
      <c r="B269">
        <v>562</v>
      </c>
      <c r="D269" s="16" t="s">
        <v>8221</v>
      </c>
      <c r="E269">
        <v>6</v>
      </c>
    </row>
    <row r="270" spans="1:5" x14ac:dyDescent="0.45">
      <c r="A270" s="16" t="s">
        <v>8219</v>
      </c>
      <c r="B270">
        <v>71</v>
      </c>
      <c r="D270" s="16" t="s">
        <v>8221</v>
      </c>
      <c r="E270">
        <v>36</v>
      </c>
    </row>
    <row r="271" spans="1:5" x14ac:dyDescent="0.45">
      <c r="A271" s="16" t="s">
        <v>8219</v>
      </c>
      <c r="B271">
        <v>1510</v>
      </c>
      <c r="D271" s="16" t="s">
        <v>8221</v>
      </c>
      <c r="E271">
        <v>336</v>
      </c>
    </row>
    <row r="272" spans="1:5" x14ac:dyDescent="0.45">
      <c r="A272" s="16" t="s">
        <v>8219</v>
      </c>
      <c r="B272">
        <v>14</v>
      </c>
      <c r="D272" s="16" t="s">
        <v>8221</v>
      </c>
      <c r="E272">
        <v>34</v>
      </c>
    </row>
    <row r="273" spans="1:5" x14ac:dyDescent="0.45">
      <c r="A273" s="16" t="s">
        <v>8219</v>
      </c>
      <c r="B273">
        <v>193</v>
      </c>
      <c r="D273" s="16" t="s">
        <v>8221</v>
      </c>
      <c r="E273">
        <v>10</v>
      </c>
    </row>
    <row r="274" spans="1:5" x14ac:dyDescent="0.45">
      <c r="A274" s="16" t="s">
        <v>8219</v>
      </c>
      <c r="B274">
        <v>206</v>
      </c>
      <c r="D274" s="16" t="s">
        <v>8221</v>
      </c>
      <c r="E274">
        <v>201</v>
      </c>
    </row>
    <row r="275" spans="1:5" x14ac:dyDescent="0.45">
      <c r="A275" s="16" t="s">
        <v>8219</v>
      </c>
      <c r="B275">
        <v>351</v>
      </c>
      <c r="D275" s="16" t="s">
        <v>8221</v>
      </c>
      <c r="E275">
        <v>296</v>
      </c>
    </row>
    <row r="276" spans="1:5" x14ac:dyDescent="0.45">
      <c r="A276" s="16" t="s">
        <v>8219</v>
      </c>
      <c r="B276">
        <v>50</v>
      </c>
      <c r="D276" s="16" t="s">
        <v>8221</v>
      </c>
      <c r="E276">
        <v>7</v>
      </c>
    </row>
    <row r="277" spans="1:5" x14ac:dyDescent="0.45">
      <c r="A277" s="16" t="s">
        <v>8219</v>
      </c>
      <c r="B277">
        <v>184</v>
      </c>
      <c r="D277" s="16" t="s">
        <v>8221</v>
      </c>
      <c r="E277">
        <v>7</v>
      </c>
    </row>
    <row r="278" spans="1:5" x14ac:dyDescent="0.45">
      <c r="A278" s="16" t="s">
        <v>8219</v>
      </c>
      <c r="B278">
        <v>196</v>
      </c>
      <c r="D278" s="16" t="s">
        <v>8221</v>
      </c>
      <c r="E278">
        <v>1</v>
      </c>
    </row>
    <row r="279" spans="1:5" x14ac:dyDescent="0.45">
      <c r="A279" s="16" t="s">
        <v>8219</v>
      </c>
      <c r="B279">
        <v>229</v>
      </c>
      <c r="D279" s="16" t="s">
        <v>8221</v>
      </c>
      <c r="E279">
        <v>114</v>
      </c>
    </row>
    <row r="280" spans="1:5" x14ac:dyDescent="0.45">
      <c r="A280" s="16" t="s">
        <v>8219</v>
      </c>
      <c r="B280">
        <v>67</v>
      </c>
      <c r="D280" s="16" t="s">
        <v>8221</v>
      </c>
      <c r="E280">
        <v>29</v>
      </c>
    </row>
    <row r="281" spans="1:5" x14ac:dyDescent="0.45">
      <c r="A281" s="16" t="s">
        <v>8219</v>
      </c>
      <c r="B281">
        <v>95</v>
      </c>
      <c r="D281" s="16" t="s">
        <v>8221</v>
      </c>
      <c r="E281">
        <v>890</v>
      </c>
    </row>
    <row r="282" spans="1:5" x14ac:dyDescent="0.45">
      <c r="A282" s="16" t="s">
        <v>8219</v>
      </c>
      <c r="B282">
        <v>62</v>
      </c>
      <c r="D282" s="16" t="s">
        <v>8221</v>
      </c>
      <c r="E282">
        <v>31</v>
      </c>
    </row>
    <row r="283" spans="1:5" x14ac:dyDescent="0.45">
      <c r="A283" s="16" t="s">
        <v>8219</v>
      </c>
      <c r="B283">
        <v>73</v>
      </c>
      <c r="D283" s="16" t="s">
        <v>8221</v>
      </c>
      <c r="E283">
        <v>21</v>
      </c>
    </row>
    <row r="284" spans="1:5" x14ac:dyDescent="0.45">
      <c r="A284" s="16" t="s">
        <v>8219</v>
      </c>
      <c r="B284">
        <v>43</v>
      </c>
      <c r="D284" s="16" t="s">
        <v>8221</v>
      </c>
      <c r="E284">
        <v>37</v>
      </c>
    </row>
    <row r="285" spans="1:5" x14ac:dyDescent="0.45">
      <c r="A285" s="16" t="s">
        <v>8219</v>
      </c>
      <c r="B285">
        <v>70</v>
      </c>
      <c r="D285" s="16" t="s">
        <v>8221</v>
      </c>
      <c r="E285">
        <v>7</v>
      </c>
    </row>
    <row r="286" spans="1:5" x14ac:dyDescent="0.45">
      <c r="A286" s="16" t="s">
        <v>8219</v>
      </c>
      <c r="B286">
        <v>271</v>
      </c>
      <c r="D286" s="16" t="s">
        <v>8221</v>
      </c>
      <c r="E286">
        <v>4</v>
      </c>
    </row>
    <row r="287" spans="1:5" x14ac:dyDescent="0.45">
      <c r="A287" s="16" t="s">
        <v>8219</v>
      </c>
      <c r="B287">
        <v>55</v>
      </c>
      <c r="D287" s="16" t="s">
        <v>8221</v>
      </c>
      <c r="E287">
        <v>5</v>
      </c>
    </row>
    <row r="288" spans="1:5" x14ac:dyDescent="0.45">
      <c r="A288" s="16" t="s">
        <v>8219</v>
      </c>
      <c r="B288">
        <v>35</v>
      </c>
      <c r="D288" s="16" t="s">
        <v>8221</v>
      </c>
      <c r="E288">
        <v>0</v>
      </c>
    </row>
    <row r="289" spans="1:5" x14ac:dyDescent="0.45">
      <c r="A289" s="16" t="s">
        <v>8219</v>
      </c>
      <c r="B289">
        <v>22</v>
      </c>
      <c r="D289" s="16" t="s">
        <v>8221</v>
      </c>
      <c r="E289">
        <v>456</v>
      </c>
    </row>
    <row r="290" spans="1:5" x14ac:dyDescent="0.45">
      <c r="A290" s="16" t="s">
        <v>8219</v>
      </c>
      <c r="B290">
        <v>38</v>
      </c>
      <c r="D290" s="16" t="s">
        <v>8221</v>
      </c>
      <c r="E290">
        <v>369</v>
      </c>
    </row>
    <row r="291" spans="1:5" x14ac:dyDescent="0.45">
      <c r="A291" s="16" t="s">
        <v>8219</v>
      </c>
      <c r="B291">
        <v>15</v>
      </c>
      <c r="D291" s="16" t="s">
        <v>8221</v>
      </c>
      <c r="E291">
        <v>2</v>
      </c>
    </row>
    <row r="292" spans="1:5" x14ac:dyDescent="0.45">
      <c r="A292" s="16" t="s">
        <v>8219</v>
      </c>
      <c r="B292">
        <v>7</v>
      </c>
      <c r="D292" s="16" t="s">
        <v>8221</v>
      </c>
      <c r="E292">
        <v>0</v>
      </c>
    </row>
    <row r="293" spans="1:5" x14ac:dyDescent="0.45">
      <c r="A293" s="16" t="s">
        <v>8219</v>
      </c>
      <c r="B293">
        <v>241</v>
      </c>
      <c r="D293" s="16" t="s">
        <v>8221</v>
      </c>
      <c r="E293">
        <v>338</v>
      </c>
    </row>
    <row r="294" spans="1:5" x14ac:dyDescent="0.45">
      <c r="A294" s="16" t="s">
        <v>8219</v>
      </c>
      <c r="B294">
        <v>55</v>
      </c>
      <c r="D294" s="16" t="s">
        <v>8221</v>
      </c>
      <c r="E294">
        <v>4</v>
      </c>
    </row>
    <row r="295" spans="1:5" x14ac:dyDescent="0.45">
      <c r="A295" s="16" t="s">
        <v>8219</v>
      </c>
      <c r="B295">
        <v>171</v>
      </c>
      <c r="D295" s="16" t="s">
        <v>8221</v>
      </c>
      <c r="E295">
        <v>1</v>
      </c>
    </row>
    <row r="296" spans="1:5" x14ac:dyDescent="0.45">
      <c r="A296" s="16" t="s">
        <v>8219</v>
      </c>
      <c r="B296">
        <v>208</v>
      </c>
      <c r="D296" s="16" t="s">
        <v>8221</v>
      </c>
      <c r="E296">
        <v>28</v>
      </c>
    </row>
    <row r="297" spans="1:5" x14ac:dyDescent="0.45">
      <c r="A297" s="16" t="s">
        <v>8219</v>
      </c>
      <c r="B297">
        <v>21</v>
      </c>
      <c r="D297" s="16" t="s">
        <v>8221</v>
      </c>
      <c r="E297">
        <v>12</v>
      </c>
    </row>
    <row r="298" spans="1:5" x14ac:dyDescent="0.45">
      <c r="A298" s="16" t="s">
        <v>8219</v>
      </c>
      <c r="B298">
        <v>25</v>
      </c>
      <c r="D298" s="16" t="s">
        <v>8221</v>
      </c>
      <c r="E298">
        <v>16</v>
      </c>
    </row>
    <row r="299" spans="1:5" x14ac:dyDescent="0.45">
      <c r="A299" s="16" t="s">
        <v>8219</v>
      </c>
      <c r="B299">
        <v>52</v>
      </c>
      <c r="D299" s="16" t="s">
        <v>8221</v>
      </c>
      <c r="E299">
        <v>4</v>
      </c>
    </row>
    <row r="300" spans="1:5" x14ac:dyDescent="0.45">
      <c r="A300" s="16" t="s">
        <v>8219</v>
      </c>
      <c r="B300">
        <v>104</v>
      </c>
      <c r="D300" s="16" t="s">
        <v>8221</v>
      </c>
      <c r="E300">
        <v>4</v>
      </c>
    </row>
    <row r="301" spans="1:5" x14ac:dyDescent="0.45">
      <c r="A301" s="16" t="s">
        <v>8219</v>
      </c>
      <c r="B301">
        <v>73</v>
      </c>
      <c r="D301" s="16" t="s">
        <v>8221</v>
      </c>
      <c r="E301">
        <v>10</v>
      </c>
    </row>
    <row r="302" spans="1:5" x14ac:dyDescent="0.45">
      <c r="A302" s="16" t="s">
        <v>8219</v>
      </c>
      <c r="B302">
        <v>34</v>
      </c>
      <c r="D302" s="16" t="s">
        <v>8221</v>
      </c>
      <c r="E302">
        <v>0</v>
      </c>
    </row>
    <row r="303" spans="1:5" x14ac:dyDescent="0.45">
      <c r="A303" s="16" t="s">
        <v>8219</v>
      </c>
      <c r="B303">
        <v>56</v>
      </c>
      <c r="D303" s="16" t="s">
        <v>8221</v>
      </c>
      <c r="E303">
        <v>6</v>
      </c>
    </row>
    <row r="304" spans="1:5" x14ac:dyDescent="0.45">
      <c r="A304" s="16" t="s">
        <v>8219</v>
      </c>
      <c r="B304">
        <v>31</v>
      </c>
      <c r="D304" s="16" t="s">
        <v>8221</v>
      </c>
      <c r="E304">
        <v>0</v>
      </c>
    </row>
    <row r="305" spans="1:5" x14ac:dyDescent="0.45">
      <c r="A305" s="16" t="s">
        <v>8219</v>
      </c>
      <c r="B305">
        <v>84</v>
      </c>
      <c r="D305" s="16" t="s">
        <v>8221</v>
      </c>
      <c r="E305">
        <v>1</v>
      </c>
    </row>
    <row r="306" spans="1:5" x14ac:dyDescent="0.45">
      <c r="A306" s="16" t="s">
        <v>8219</v>
      </c>
      <c r="B306">
        <v>130</v>
      </c>
      <c r="D306" s="16" t="s">
        <v>8221</v>
      </c>
      <c r="E306">
        <v>0</v>
      </c>
    </row>
    <row r="307" spans="1:5" x14ac:dyDescent="0.45">
      <c r="A307" s="16" t="s">
        <v>8219</v>
      </c>
      <c r="B307">
        <v>12</v>
      </c>
      <c r="D307" s="16" t="s">
        <v>8221</v>
      </c>
      <c r="E307">
        <v>44</v>
      </c>
    </row>
    <row r="308" spans="1:5" x14ac:dyDescent="0.45">
      <c r="A308" s="16" t="s">
        <v>8219</v>
      </c>
      <c r="B308">
        <v>23</v>
      </c>
      <c r="D308" s="16" t="s">
        <v>8221</v>
      </c>
      <c r="E308">
        <v>0</v>
      </c>
    </row>
    <row r="309" spans="1:5" x14ac:dyDescent="0.45">
      <c r="A309" s="16" t="s">
        <v>8219</v>
      </c>
      <c r="B309">
        <v>158</v>
      </c>
      <c r="D309" s="16" t="s">
        <v>8221</v>
      </c>
      <c r="E309">
        <v>3</v>
      </c>
    </row>
    <row r="310" spans="1:5" x14ac:dyDescent="0.45">
      <c r="A310" s="16" t="s">
        <v>8219</v>
      </c>
      <c r="B310">
        <v>30</v>
      </c>
      <c r="D310" s="16" t="s">
        <v>8221</v>
      </c>
      <c r="E310">
        <v>0</v>
      </c>
    </row>
    <row r="311" spans="1:5" x14ac:dyDescent="0.45">
      <c r="A311" s="16" t="s">
        <v>8219</v>
      </c>
      <c r="B311">
        <v>18</v>
      </c>
      <c r="D311" s="16" t="s">
        <v>8221</v>
      </c>
      <c r="E311">
        <v>52</v>
      </c>
    </row>
    <row r="312" spans="1:5" x14ac:dyDescent="0.45">
      <c r="A312" s="16" t="s">
        <v>8219</v>
      </c>
      <c r="B312">
        <v>29</v>
      </c>
      <c r="D312" s="16" t="s">
        <v>8221</v>
      </c>
      <c r="E312">
        <v>0</v>
      </c>
    </row>
    <row r="313" spans="1:5" x14ac:dyDescent="0.45">
      <c r="A313" s="16" t="s">
        <v>8219</v>
      </c>
      <c r="B313">
        <v>31</v>
      </c>
      <c r="D313" s="16" t="s">
        <v>8221</v>
      </c>
      <c r="E313">
        <v>1</v>
      </c>
    </row>
    <row r="314" spans="1:5" x14ac:dyDescent="0.45">
      <c r="A314" s="16" t="s">
        <v>8219</v>
      </c>
      <c r="B314">
        <v>173</v>
      </c>
      <c r="D314" s="16" t="s">
        <v>8221</v>
      </c>
      <c r="E314">
        <v>1</v>
      </c>
    </row>
    <row r="315" spans="1:5" x14ac:dyDescent="0.45">
      <c r="A315" s="16" t="s">
        <v>8219</v>
      </c>
      <c r="B315">
        <v>17</v>
      </c>
      <c r="D315" s="16" t="s">
        <v>8221</v>
      </c>
      <c r="E315">
        <v>2</v>
      </c>
    </row>
    <row r="316" spans="1:5" x14ac:dyDescent="0.45">
      <c r="A316" s="16" t="s">
        <v>8219</v>
      </c>
      <c r="B316">
        <v>48</v>
      </c>
      <c r="D316" s="16" t="s">
        <v>8221</v>
      </c>
      <c r="E316">
        <v>9</v>
      </c>
    </row>
    <row r="317" spans="1:5" x14ac:dyDescent="0.45">
      <c r="A317" s="16" t="s">
        <v>8219</v>
      </c>
      <c r="B317">
        <v>59</v>
      </c>
      <c r="D317" s="16" t="s">
        <v>8221</v>
      </c>
      <c r="E317">
        <v>5</v>
      </c>
    </row>
    <row r="318" spans="1:5" x14ac:dyDescent="0.45">
      <c r="A318" s="16" t="s">
        <v>8219</v>
      </c>
      <c r="B318">
        <v>39</v>
      </c>
      <c r="D318" s="16" t="s">
        <v>8221</v>
      </c>
      <c r="E318">
        <v>57</v>
      </c>
    </row>
    <row r="319" spans="1:5" x14ac:dyDescent="0.45">
      <c r="A319" s="16" t="s">
        <v>8219</v>
      </c>
      <c r="B319">
        <v>59</v>
      </c>
      <c r="D319" s="16" t="s">
        <v>8221</v>
      </c>
      <c r="E319">
        <v>3</v>
      </c>
    </row>
    <row r="320" spans="1:5" x14ac:dyDescent="0.45">
      <c r="A320" s="16" t="s">
        <v>8219</v>
      </c>
      <c r="B320">
        <v>60</v>
      </c>
      <c r="D320" s="16" t="s">
        <v>8221</v>
      </c>
      <c r="E320">
        <v>1</v>
      </c>
    </row>
    <row r="321" spans="1:5" x14ac:dyDescent="0.45">
      <c r="A321" s="16" t="s">
        <v>8219</v>
      </c>
      <c r="B321">
        <v>20</v>
      </c>
      <c r="D321" s="16" t="s">
        <v>8221</v>
      </c>
      <c r="E321">
        <v>6</v>
      </c>
    </row>
    <row r="322" spans="1:5" x14ac:dyDescent="0.45">
      <c r="A322" s="16" t="s">
        <v>8219</v>
      </c>
      <c r="B322">
        <v>2</v>
      </c>
      <c r="D322" s="16" t="s">
        <v>8221</v>
      </c>
      <c r="E322">
        <v>48</v>
      </c>
    </row>
    <row r="323" spans="1:5" x14ac:dyDescent="0.45">
      <c r="A323" s="16" t="s">
        <v>8219</v>
      </c>
      <c r="B323">
        <v>315</v>
      </c>
      <c r="D323" s="16" t="s">
        <v>8221</v>
      </c>
      <c r="E323">
        <v>2</v>
      </c>
    </row>
    <row r="324" spans="1:5" x14ac:dyDescent="0.45">
      <c r="A324" s="16" t="s">
        <v>8219</v>
      </c>
      <c r="B324">
        <v>2174</v>
      </c>
      <c r="D324" s="16" t="s">
        <v>8221</v>
      </c>
      <c r="E324">
        <v>4</v>
      </c>
    </row>
    <row r="325" spans="1:5" x14ac:dyDescent="0.45">
      <c r="A325" s="16" t="s">
        <v>8219</v>
      </c>
      <c r="B325">
        <v>152</v>
      </c>
      <c r="D325" s="16" t="s">
        <v>8221</v>
      </c>
      <c r="E325">
        <v>5</v>
      </c>
    </row>
    <row r="326" spans="1:5" x14ac:dyDescent="0.45">
      <c r="A326" s="16" t="s">
        <v>8219</v>
      </c>
      <c r="B326">
        <v>1021</v>
      </c>
      <c r="D326" s="16" t="s">
        <v>8221</v>
      </c>
      <c r="E326">
        <v>79</v>
      </c>
    </row>
    <row r="327" spans="1:5" x14ac:dyDescent="0.45">
      <c r="A327" s="16" t="s">
        <v>8219</v>
      </c>
      <c r="B327">
        <v>237</v>
      </c>
      <c r="D327" s="16" t="s">
        <v>8221</v>
      </c>
      <c r="E327">
        <v>2</v>
      </c>
    </row>
    <row r="328" spans="1:5" x14ac:dyDescent="0.45">
      <c r="A328" s="16" t="s">
        <v>8219</v>
      </c>
      <c r="B328">
        <v>27</v>
      </c>
      <c r="D328" s="16" t="s">
        <v>8221</v>
      </c>
      <c r="E328">
        <v>11</v>
      </c>
    </row>
    <row r="329" spans="1:5" x14ac:dyDescent="0.45">
      <c r="A329" s="16" t="s">
        <v>8219</v>
      </c>
      <c r="B329">
        <v>17</v>
      </c>
      <c r="D329" s="16" t="s">
        <v>8221</v>
      </c>
      <c r="E329">
        <v>11</v>
      </c>
    </row>
    <row r="330" spans="1:5" x14ac:dyDescent="0.45">
      <c r="A330" s="16" t="s">
        <v>8219</v>
      </c>
      <c r="B330">
        <v>27</v>
      </c>
      <c r="D330" s="16" t="s">
        <v>8221</v>
      </c>
      <c r="E330">
        <v>1</v>
      </c>
    </row>
    <row r="331" spans="1:5" x14ac:dyDescent="0.45">
      <c r="A331" s="16" t="s">
        <v>8219</v>
      </c>
      <c r="B331">
        <v>82</v>
      </c>
      <c r="D331" s="16" t="s">
        <v>8221</v>
      </c>
      <c r="E331">
        <v>3</v>
      </c>
    </row>
    <row r="332" spans="1:5" x14ac:dyDescent="0.45">
      <c r="A332" s="16" t="s">
        <v>8219</v>
      </c>
      <c r="B332">
        <v>48</v>
      </c>
      <c r="D332" s="16" t="s">
        <v>8221</v>
      </c>
      <c r="E332">
        <v>5</v>
      </c>
    </row>
    <row r="333" spans="1:5" x14ac:dyDescent="0.45">
      <c r="A333" s="16" t="s">
        <v>8219</v>
      </c>
      <c r="B333">
        <v>105</v>
      </c>
      <c r="D333" s="16" t="s">
        <v>8221</v>
      </c>
      <c r="E333">
        <v>12</v>
      </c>
    </row>
    <row r="334" spans="1:5" x14ac:dyDescent="0.45">
      <c r="A334" s="16" t="s">
        <v>8219</v>
      </c>
      <c r="B334">
        <v>28</v>
      </c>
      <c r="D334" s="16" t="s">
        <v>8221</v>
      </c>
      <c r="E334">
        <v>2</v>
      </c>
    </row>
    <row r="335" spans="1:5" x14ac:dyDescent="0.45">
      <c r="A335" s="16" t="s">
        <v>8219</v>
      </c>
      <c r="B335">
        <v>1107</v>
      </c>
      <c r="D335" s="16" t="s">
        <v>8221</v>
      </c>
      <c r="E335">
        <v>5</v>
      </c>
    </row>
    <row r="336" spans="1:5" x14ac:dyDescent="0.45">
      <c r="A336" s="16" t="s">
        <v>8219</v>
      </c>
      <c r="B336">
        <v>1013</v>
      </c>
      <c r="D336" s="16" t="s">
        <v>8221</v>
      </c>
      <c r="E336">
        <v>21</v>
      </c>
    </row>
    <row r="337" spans="1:5" x14ac:dyDescent="0.45">
      <c r="A337" s="16" t="s">
        <v>8219</v>
      </c>
      <c r="B337">
        <v>274</v>
      </c>
      <c r="D337" s="16" t="s">
        <v>8221</v>
      </c>
      <c r="E337">
        <v>0</v>
      </c>
    </row>
    <row r="338" spans="1:5" x14ac:dyDescent="0.45">
      <c r="A338" s="16" t="s">
        <v>8219</v>
      </c>
      <c r="B338">
        <v>87</v>
      </c>
      <c r="D338" s="16" t="s">
        <v>8221</v>
      </c>
      <c r="E338">
        <v>45</v>
      </c>
    </row>
    <row r="339" spans="1:5" x14ac:dyDescent="0.45">
      <c r="A339" s="16" t="s">
        <v>8219</v>
      </c>
      <c r="B339">
        <v>99</v>
      </c>
      <c r="D339" s="16" t="s">
        <v>8221</v>
      </c>
      <c r="E339">
        <v>29</v>
      </c>
    </row>
    <row r="340" spans="1:5" x14ac:dyDescent="0.45">
      <c r="A340" s="16" t="s">
        <v>8219</v>
      </c>
      <c r="B340">
        <v>276</v>
      </c>
      <c r="D340" s="16" t="s">
        <v>8221</v>
      </c>
      <c r="E340">
        <v>2</v>
      </c>
    </row>
    <row r="341" spans="1:5" x14ac:dyDescent="0.45">
      <c r="A341" s="16" t="s">
        <v>8219</v>
      </c>
      <c r="B341">
        <v>21</v>
      </c>
      <c r="D341" s="16" t="s">
        <v>8221</v>
      </c>
      <c r="E341">
        <v>30</v>
      </c>
    </row>
    <row r="342" spans="1:5" x14ac:dyDescent="0.45">
      <c r="A342" s="16" t="s">
        <v>8219</v>
      </c>
      <c r="B342">
        <v>41</v>
      </c>
      <c r="D342" s="16" t="s">
        <v>8221</v>
      </c>
      <c r="E342">
        <v>8</v>
      </c>
    </row>
    <row r="343" spans="1:5" x14ac:dyDescent="0.45">
      <c r="A343" s="16" t="s">
        <v>8219</v>
      </c>
      <c r="B343">
        <v>119</v>
      </c>
      <c r="D343" s="16" t="s">
        <v>8221</v>
      </c>
      <c r="E343">
        <v>1</v>
      </c>
    </row>
    <row r="344" spans="1:5" x14ac:dyDescent="0.45">
      <c r="A344" s="16" t="s">
        <v>8219</v>
      </c>
      <c r="B344">
        <v>153</v>
      </c>
      <c r="D344" s="16" t="s">
        <v>8221</v>
      </c>
      <c r="E344">
        <v>14</v>
      </c>
    </row>
    <row r="345" spans="1:5" x14ac:dyDescent="0.45">
      <c r="A345" s="16" t="s">
        <v>8219</v>
      </c>
      <c r="B345">
        <v>100</v>
      </c>
      <c r="D345" s="16" t="s">
        <v>8221</v>
      </c>
      <c r="E345">
        <v>24</v>
      </c>
    </row>
    <row r="346" spans="1:5" x14ac:dyDescent="0.45">
      <c r="A346" s="16" t="s">
        <v>8219</v>
      </c>
      <c r="B346">
        <v>143</v>
      </c>
      <c r="D346" s="16" t="s">
        <v>8221</v>
      </c>
      <c r="E346">
        <v>2</v>
      </c>
    </row>
    <row r="347" spans="1:5" x14ac:dyDescent="0.45">
      <c r="A347" s="16" t="s">
        <v>8219</v>
      </c>
      <c r="B347">
        <v>140</v>
      </c>
      <c r="D347" s="16" t="s">
        <v>8221</v>
      </c>
      <c r="E347">
        <v>21</v>
      </c>
    </row>
    <row r="348" spans="1:5" x14ac:dyDescent="0.45">
      <c r="A348" s="16" t="s">
        <v>8219</v>
      </c>
      <c r="B348">
        <v>35</v>
      </c>
      <c r="D348" s="16" t="s">
        <v>8221</v>
      </c>
      <c r="E348">
        <v>7</v>
      </c>
    </row>
    <row r="349" spans="1:5" x14ac:dyDescent="0.45">
      <c r="A349" s="16" t="s">
        <v>8219</v>
      </c>
      <c r="B349">
        <v>149</v>
      </c>
      <c r="D349" s="16" t="s">
        <v>8221</v>
      </c>
      <c r="E349">
        <v>0</v>
      </c>
    </row>
    <row r="350" spans="1:5" x14ac:dyDescent="0.45">
      <c r="A350" s="16" t="s">
        <v>8219</v>
      </c>
      <c r="B350">
        <v>130</v>
      </c>
      <c r="D350" s="16" t="s">
        <v>8221</v>
      </c>
      <c r="E350">
        <v>4</v>
      </c>
    </row>
    <row r="351" spans="1:5" x14ac:dyDescent="0.45">
      <c r="A351" s="16" t="s">
        <v>8219</v>
      </c>
      <c r="B351">
        <v>120</v>
      </c>
      <c r="D351" s="16" t="s">
        <v>8221</v>
      </c>
      <c r="E351">
        <v>32</v>
      </c>
    </row>
    <row r="352" spans="1:5" x14ac:dyDescent="0.45">
      <c r="A352" s="16" t="s">
        <v>8219</v>
      </c>
      <c r="B352">
        <v>265</v>
      </c>
      <c r="D352" s="16" t="s">
        <v>8221</v>
      </c>
      <c r="E352">
        <v>4</v>
      </c>
    </row>
    <row r="353" spans="1:5" x14ac:dyDescent="0.45">
      <c r="A353" s="16" t="s">
        <v>8219</v>
      </c>
      <c r="B353">
        <v>71</v>
      </c>
      <c r="D353" s="16" t="s">
        <v>8221</v>
      </c>
      <c r="E353">
        <v>9</v>
      </c>
    </row>
    <row r="354" spans="1:5" x14ac:dyDescent="0.45">
      <c r="A354" s="16" t="s">
        <v>8219</v>
      </c>
      <c r="B354">
        <v>13</v>
      </c>
      <c r="D354" s="16" t="s">
        <v>8221</v>
      </c>
      <c r="E354">
        <v>17</v>
      </c>
    </row>
    <row r="355" spans="1:5" x14ac:dyDescent="0.45">
      <c r="A355" s="16" t="s">
        <v>8219</v>
      </c>
      <c r="B355">
        <v>169</v>
      </c>
      <c r="D355" s="16" t="s">
        <v>8221</v>
      </c>
      <c r="E355">
        <v>5</v>
      </c>
    </row>
    <row r="356" spans="1:5" x14ac:dyDescent="0.45">
      <c r="A356" s="16" t="s">
        <v>8219</v>
      </c>
      <c r="B356">
        <v>57</v>
      </c>
      <c r="D356" s="16" t="s">
        <v>8221</v>
      </c>
      <c r="E356">
        <v>53</v>
      </c>
    </row>
    <row r="357" spans="1:5" x14ac:dyDescent="0.45">
      <c r="A357" s="16" t="s">
        <v>8219</v>
      </c>
      <c r="B357">
        <v>229</v>
      </c>
      <c r="D357" s="16" t="s">
        <v>8221</v>
      </c>
      <c r="E357">
        <v>7</v>
      </c>
    </row>
    <row r="358" spans="1:5" x14ac:dyDescent="0.45">
      <c r="A358" s="16" t="s">
        <v>8219</v>
      </c>
      <c r="B358">
        <v>108</v>
      </c>
      <c r="D358" s="16" t="s">
        <v>8221</v>
      </c>
      <c r="E358">
        <v>72</v>
      </c>
    </row>
    <row r="359" spans="1:5" x14ac:dyDescent="0.45">
      <c r="A359" s="16" t="s">
        <v>8219</v>
      </c>
      <c r="B359">
        <v>108</v>
      </c>
      <c r="D359" s="16" t="s">
        <v>8221</v>
      </c>
      <c r="E359">
        <v>0</v>
      </c>
    </row>
    <row r="360" spans="1:5" x14ac:dyDescent="0.45">
      <c r="A360" s="16" t="s">
        <v>8219</v>
      </c>
      <c r="B360">
        <v>41</v>
      </c>
      <c r="D360" s="16" t="s">
        <v>8221</v>
      </c>
      <c r="E360">
        <v>2</v>
      </c>
    </row>
    <row r="361" spans="1:5" x14ac:dyDescent="0.45">
      <c r="A361" s="16" t="s">
        <v>8219</v>
      </c>
      <c r="B361">
        <v>139</v>
      </c>
      <c r="D361" s="16" t="s">
        <v>8221</v>
      </c>
      <c r="E361">
        <v>8</v>
      </c>
    </row>
    <row r="362" spans="1:5" x14ac:dyDescent="0.45">
      <c r="A362" s="16" t="s">
        <v>8219</v>
      </c>
      <c r="B362">
        <v>19</v>
      </c>
      <c r="D362" s="16" t="s">
        <v>8221</v>
      </c>
      <c r="E362">
        <v>2</v>
      </c>
    </row>
    <row r="363" spans="1:5" x14ac:dyDescent="0.45">
      <c r="A363" s="16" t="s">
        <v>8219</v>
      </c>
      <c r="B363">
        <v>94</v>
      </c>
      <c r="D363" s="16" t="s">
        <v>8221</v>
      </c>
      <c r="E363">
        <v>0</v>
      </c>
    </row>
    <row r="364" spans="1:5" x14ac:dyDescent="0.45">
      <c r="A364" s="16" t="s">
        <v>8219</v>
      </c>
      <c r="B364">
        <v>23</v>
      </c>
      <c r="D364" s="16" t="s">
        <v>8221</v>
      </c>
      <c r="E364">
        <v>3</v>
      </c>
    </row>
    <row r="365" spans="1:5" x14ac:dyDescent="0.45">
      <c r="A365" s="16" t="s">
        <v>8219</v>
      </c>
      <c r="B365">
        <v>15</v>
      </c>
      <c r="D365" s="16" t="s">
        <v>8221</v>
      </c>
      <c r="E365">
        <v>4</v>
      </c>
    </row>
    <row r="366" spans="1:5" x14ac:dyDescent="0.45">
      <c r="A366" s="16" t="s">
        <v>8219</v>
      </c>
      <c r="B366">
        <v>62</v>
      </c>
      <c r="D366" s="16" t="s">
        <v>8221</v>
      </c>
      <c r="E366">
        <v>3</v>
      </c>
    </row>
    <row r="367" spans="1:5" x14ac:dyDescent="0.45">
      <c r="A367" s="16" t="s">
        <v>8219</v>
      </c>
      <c r="B367">
        <v>74</v>
      </c>
      <c r="D367" s="16" t="s">
        <v>8221</v>
      </c>
      <c r="E367">
        <v>6</v>
      </c>
    </row>
    <row r="368" spans="1:5" x14ac:dyDescent="0.45">
      <c r="A368" s="16" t="s">
        <v>8219</v>
      </c>
      <c r="B368">
        <v>97</v>
      </c>
      <c r="D368" s="16" t="s">
        <v>8221</v>
      </c>
      <c r="E368">
        <v>0</v>
      </c>
    </row>
    <row r="369" spans="1:5" x14ac:dyDescent="0.45">
      <c r="A369" s="16" t="s">
        <v>8219</v>
      </c>
      <c r="B369">
        <v>55</v>
      </c>
      <c r="D369" s="16" t="s">
        <v>8221</v>
      </c>
      <c r="E369">
        <v>0</v>
      </c>
    </row>
    <row r="370" spans="1:5" x14ac:dyDescent="0.45">
      <c r="A370" s="16" t="s">
        <v>8219</v>
      </c>
      <c r="B370">
        <v>44</v>
      </c>
      <c r="D370" s="16" t="s">
        <v>8221</v>
      </c>
      <c r="E370">
        <v>0</v>
      </c>
    </row>
    <row r="371" spans="1:5" x14ac:dyDescent="0.45">
      <c r="A371" s="16" t="s">
        <v>8219</v>
      </c>
      <c r="B371">
        <v>110</v>
      </c>
      <c r="D371" s="16" t="s">
        <v>8221</v>
      </c>
      <c r="E371">
        <v>8</v>
      </c>
    </row>
    <row r="372" spans="1:5" x14ac:dyDescent="0.45">
      <c r="A372" s="16" t="s">
        <v>8219</v>
      </c>
      <c r="B372">
        <v>59</v>
      </c>
      <c r="D372" s="16" t="s">
        <v>8221</v>
      </c>
      <c r="E372">
        <v>5</v>
      </c>
    </row>
    <row r="373" spans="1:5" x14ac:dyDescent="0.45">
      <c r="A373" s="16" t="s">
        <v>8219</v>
      </c>
      <c r="B373">
        <v>62</v>
      </c>
      <c r="D373" s="16" t="s">
        <v>8221</v>
      </c>
      <c r="E373">
        <v>0</v>
      </c>
    </row>
    <row r="374" spans="1:5" x14ac:dyDescent="0.45">
      <c r="A374" s="16" t="s">
        <v>8219</v>
      </c>
      <c r="B374">
        <v>105</v>
      </c>
      <c r="D374" s="16" t="s">
        <v>8221</v>
      </c>
      <c r="E374">
        <v>2</v>
      </c>
    </row>
    <row r="375" spans="1:5" x14ac:dyDescent="0.45">
      <c r="A375" s="16" t="s">
        <v>8219</v>
      </c>
      <c r="B375">
        <v>26</v>
      </c>
      <c r="D375" s="16" t="s">
        <v>8221</v>
      </c>
      <c r="E375">
        <v>24</v>
      </c>
    </row>
    <row r="376" spans="1:5" x14ac:dyDescent="0.45">
      <c r="A376" s="16" t="s">
        <v>8219</v>
      </c>
      <c r="B376">
        <v>49</v>
      </c>
      <c r="D376" s="16" t="s">
        <v>8221</v>
      </c>
      <c r="E376">
        <v>0</v>
      </c>
    </row>
    <row r="377" spans="1:5" x14ac:dyDescent="0.45">
      <c r="A377" s="16" t="s">
        <v>8219</v>
      </c>
      <c r="B377">
        <v>68</v>
      </c>
      <c r="D377" s="16" t="s">
        <v>8221</v>
      </c>
      <c r="E377">
        <v>9</v>
      </c>
    </row>
    <row r="378" spans="1:5" x14ac:dyDescent="0.45">
      <c r="A378" s="16" t="s">
        <v>8219</v>
      </c>
      <c r="B378">
        <v>22</v>
      </c>
      <c r="D378" s="16" t="s">
        <v>8221</v>
      </c>
      <c r="E378">
        <v>0</v>
      </c>
    </row>
    <row r="379" spans="1:5" x14ac:dyDescent="0.45">
      <c r="A379" s="16" t="s">
        <v>8219</v>
      </c>
      <c r="B379">
        <v>18</v>
      </c>
      <c r="D379" s="16" t="s">
        <v>8221</v>
      </c>
      <c r="E379">
        <v>1</v>
      </c>
    </row>
    <row r="380" spans="1:5" x14ac:dyDescent="0.45">
      <c r="A380" s="16" t="s">
        <v>8219</v>
      </c>
      <c r="B380">
        <v>19</v>
      </c>
      <c r="D380" s="16" t="s">
        <v>8221</v>
      </c>
      <c r="E380">
        <v>10</v>
      </c>
    </row>
    <row r="381" spans="1:5" x14ac:dyDescent="0.45">
      <c r="A381" s="16" t="s">
        <v>8219</v>
      </c>
      <c r="B381">
        <v>99</v>
      </c>
      <c r="D381" s="16" t="s">
        <v>8221</v>
      </c>
      <c r="E381">
        <v>1</v>
      </c>
    </row>
    <row r="382" spans="1:5" x14ac:dyDescent="0.45">
      <c r="A382" s="16" t="s">
        <v>8219</v>
      </c>
      <c r="B382">
        <v>27</v>
      </c>
      <c r="D382" s="16" t="s">
        <v>8221</v>
      </c>
      <c r="E382">
        <v>0</v>
      </c>
    </row>
    <row r="383" spans="1:5" x14ac:dyDescent="0.45">
      <c r="A383" s="16" t="s">
        <v>8219</v>
      </c>
      <c r="B383">
        <v>25</v>
      </c>
      <c r="D383" s="16" t="s">
        <v>8221</v>
      </c>
      <c r="E383">
        <v>20</v>
      </c>
    </row>
    <row r="384" spans="1:5" x14ac:dyDescent="0.45">
      <c r="A384" s="16" t="s">
        <v>8219</v>
      </c>
      <c r="B384">
        <v>14</v>
      </c>
      <c r="D384" s="16" t="s">
        <v>8221</v>
      </c>
      <c r="E384">
        <v>30</v>
      </c>
    </row>
    <row r="385" spans="1:5" x14ac:dyDescent="0.45">
      <c r="A385" s="16" t="s">
        <v>8219</v>
      </c>
      <c r="B385">
        <v>35</v>
      </c>
      <c r="D385" s="16" t="s">
        <v>8221</v>
      </c>
      <c r="E385">
        <v>6</v>
      </c>
    </row>
    <row r="386" spans="1:5" x14ac:dyDescent="0.45">
      <c r="A386" s="16" t="s">
        <v>8219</v>
      </c>
      <c r="B386">
        <v>10</v>
      </c>
      <c r="D386" s="16" t="s">
        <v>8221</v>
      </c>
      <c r="E386">
        <v>15</v>
      </c>
    </row>
    <row r="387" spans="1:5" x14ac:dyDescent="0.45">
      <c r="A387" s="16" t="s">
        <v>8219</v>
      </c>
      <c r="B387">
        <v>29</v>
      </c>
      <c r="D387" s="16" t="s">
        <v>8221</v>
      </c>
      <c r="E387">
        <v>5</v>
      </c>
    </row>
    <row r="388" spans="1:5" x14ac:dyDescent="0.45">
      <c r="A388" s="16" t="s">
        <v>8219</v>
      </c>
      <c r="B388">
        <v>44</v>
      </c>
      <c r="D388" s="16" t="s">
        <v>8221</v>
      </c>
      <c r="E388">
        <v>0</v>
      </c>
    </row>
    <row r="389" spans="1:5" x14ac:dyDescent="0.45">
      <c r="A389" s="16" t="s">
        <v>8219</v>
      </c>
      <c r="B389">
        <v>17</v>
      </c>
      <c r="D389" s="16" t="s">
        <v>8221</v>
      </c>
      <c r="E389">
        <v>0</v>
      </c>
    </row>
    <row r="390" spans="1:5" x14ac:dyDescent="0.45">
      <c r="A390" s="16" t="s">
        <v>8219</v>
      </c>
      <c r="B390">
        <v>34</v>
      </c>
      <c r="D390" s="16" t="s">
        <v>8221</v>
      </c>
      <c r="E390">
        <v>28</v>
      </c>
    </row>
    <row r="391" spans="1:5" x14ac:dyDescent="0.45">
      <c r="A391" s="16" t="s">
        <v>8219</v>
      </c>
      <c r="B391">
        <v>14</v>
      </c>
      <c r="D391" s="16" t="s">
        <v>8221</v>
      </c>
      <c r="E391">
        <v>0</v>
      </c>
    </row>
    <row r="392" spans="1:5" x14ac:dyDescent="0.45">
      <c r="A392" s="16" t="s">
        <v>8219</v>
      </c>
      <c r="B392">
        <v>156</v>
      </c>
      <c r="D392" s="16" t="s">
        <v>8221</v>
      </c>
      <c r="E392">
        <v>5</v>
      </c>
    </row>
    <row r="393" spans="1:5" x14ac:dyDescent="0.45">
      <c r="A393" s="16" t="s">
        <v>8219</v>
      </c>
      <c r="B393">
        <v>128</v>
      </c>
      <c r="D393" s="16" t="s">
        <v>8221</v>
      </c>
      <c r="E393">
        <v>7</v>
      </c>
    </row>
    <row r="394" spans="1:5" x14ac:dyDescent="0.45">
      <c r="A394" s="16" t="s">
        <v>8219</v>
      </c>
      <c r="B394">
        <v>60</v>
      </c>
      <c r="D394" s="16" t="s">
        <v>8221</v>
      </c>
      <c r="E394">
        <v>30</v>
      </c>
    </row>
    <row r="395" spans="1:5" x14ac:dyDescent="0.45">
      <c r="A395" s="16" t="s">
        <v>8219</v>
      </c>
      <c r="B395">
        <v>32</v>
      </c>
      <c r="D395" s="16" t="s">
        <v>8221</v>
      </c>
      <c r="E395">
        <v>2</v>
      </c>
    </row>
    <row r="396" spans="1:5" x14ac:dyDescent="0.45">
      <c r="A396" s="16" t="s">
        <v>8219</v>
      </c>
      <c r="B396">
        <v>53</v>
      </c>
      <c r="D396" s="16" t="s">
        <v>8221</v>
      </c>
      <c r="E396">
        <v>30</v>
      </c>
    </row>
    <row r="397" spans="1:5" x14ac:dyDescent="0.45">
      <c r="A397" s="16" t="s">
        <v>8219</v>
      </c>
      <c r="B397">
        <v>184</v>
      </c>
      <c r="D397" s="16" t="s">
        <v>8221</v>
      </c>
      <c r="E397">
        <v>2</v>
      </c>
    </row>
    <row r="398" spans="1:5" x14ac:dyDescent="0.45">
      <c r="A398" s="16" t="s">
        <v>8219</v>
      </c>
      <c r="B398">
        <v>90</v>
      </c>
      <c r="D398" s="16" t="s">
        <v>8221</v>
      </c>
      <c r="E398">
        <v>0</v>
      </c>
    </row>
    <row r="399" spans="1:5" x14ac:dyDescent="0.45">
      <c r="A399" s="16" t="s">
        <v>8219</v>
      </c>
      <c r="B399">
        <v>71</v>
      </c>
      <c r="D399" s="16" t="s">
        <v>8221</v>
      </c>
      <c r="E399">
        <v>2</v>
      </c>
    </row>
    <row r="400" spans="1:5" x14ac:dyDescent="0.45">
      <c r="A400" s="16" t="s">
        <v>8219</v>
      </c>
      <c r="B400">
        <v>87</v>
      </c>
      <c r="D400" s="16" t="s">
        <v>8221</v>
      </c>
      <c r="E400">
        <v>1</v>
      </c>
    </row>
    <row r="401" spans="1:5" x14ac:dyDescent="0.45">
      <c r="A401" s="16" t="s">
        <v>8219</v>
      </c>
      <c r="B401">
        <v>28</v>
      </c>
      <c r="D401" s="16" t="s">
        <v>8221</v>
      </c>
      <c r="E401">
        <v>2</v>
      </c>
    </row>
    <row r="402" spans="1:5" x14ac:dyDescent="0.45">
      <c r="A402" s="16" t="s">
        <v>8219</v>
      </c>
      <c r="B402">
        <v>56</v>
      </c>
      <c r="D402" s="16" t="s">
        <v>8221</v>
      </c>
      <c r="E402">
        <v>14</v>
      </c>
    </row>
    <row r="403" spans="1:5" x14ac:dyDescent="0.45">
      <c r="A403" s="16" t="s">
        <v>8219</v>
      </c>
      <c r="B403">
        <v>51</v>
      </c>
      <c r="D403" s="16" t="s">
        <v>8221</v>
      </c>
      <c r="E403">
        <v>31</v>
      </c>
    </row>
    <row r="404" spans="1:5" x14ac:dyDescent="0.45">
      <c r="A404" s="16" t="s">
        <v>8219</v>
      </c>
      <c r="B404">
        <v>75</v>
      </c>
      <c r="D404" s="16" t="s">
        <v>8221</v>
      </c>
      <c r="E404">
        <v>16</v>
      </c>
    </row>
    <row r="405" spans="1:5" x14ac:dyDescent="0.45">
      <c r="A405" s="16" t="s">
        <v>8219</v>
      </c>
      <c r="B405">
        <v>38</v>
      </c>
      <c r="D405" s="16" t="s">
        <v>8221</v>
      </c>
      <c r="E405">
        <v>12</v>
      </c>
    </row>
    <row r="406" spans="1:5" x14ac:dyDescent="0.45">
      <c r="A406" s="16" t="s">
        <v>8219</v>
      </c>
      <c r="B406">
        <v>18</v>
      </c>
      <c r="D406" s="16" t="s">
        <v>8221</v>
      </c>
      <c r="E406">
        <v>96</v>
      </c>
    </row>
    <row r="407" spans="1:5" x14ac:dyDescent="0.45">
      <c r="A407" s="16" t="s">
        <v>8219</v>
      </c>
      <c r="B407">
        <v>54</v>
      </c>
      <c r="D407" s="16" t="s">
        <v>8221</v>
      </c>
      <c r="E407">
        <v>16</v>
      </c>
    </row>
    <row r="408" spans="1:5" x14ac:dyDescent="0.45">
      <c r="A408" s="16" t="s">
        <v>8219</v>
      </c>
      <c r="B408">
        <v>71</v>
      </c>
      <c r="D408" s="16" t="s">
        <v>8221</v>
      </c>
      <c r="E408">
        <v>5</v>
      </c>
    </row>
    <row r="409" spans="1:5" x14ac:dyDescent="0.45">
      <c r="A409" s="16" t="s">
        <v>8219</v>
      </c>
      <c r="B409">
        <v>57</v>
      </c>
      <c r="D409" s="16" t="s">
        <v>8221</v>
      </c>
      <c r="E409">
        <v>0</v>
      </c>
    </row>
    <row r="410" spans="1:5" x14ac:dyDescent="0.45">
      <c r="A410" s="16" t="s">
        <v>8219</v>
      </c>
      <c r="B410">
        <v>43</v>
      </c>
      <c r="D410" s="16" t="s">
        <v>8221</v>
      </c>
      <c r="E410">
        <v>8</v>
      </c>
    </row>
    <row r="411" spans="1:5" x14ac:dyDescent="0.45">
      <c r="A411" s="16" t="s">
        <v>8219</v>
      </c>
      <c r="B411">
        <v>52</v>
      </c>
      <c r="D411" s="16" t="s">
        <v>8221</v>
      </c>
      <c r="E411">
        <v>7</v>
      </c>
    </row>
    <row r="412" spans="1:5" x14ac:dyDescent="0.45">
      <c r="A412" s="16" t="s">
        <v>8219</v>
      </c>
      <c r="B412">
        <v>27</v>
      </c>
      <c r="D412" s="16" t="s">
        <v>8221</v>
      </c>
      <c r="E412">
        <v>24</v>
      </c>
    </row>
    <row r="413" spans="1:5" x14ac:dyDescent="0.45">
      <c r="A413" s="16" t="s">
        <v>8219</v>
      </c>
      <c r="B413">
        <v>12</v>
      </c>
      <c r="D413" s="16" t="s">
        <v>8221</v>
      </c>
      <c r="E413">
        <v>121</v>
      </c>
    </row>
    <row r="414" spans="1:5" x14ac:dyDescent="0.45">
      <c r="A414" s="16" t="s">
        <v>8219</v>
      </c>
      <c r="B414">
        <v>33</v>
      </c>
      <c r="D414" s="16" t="s">
        <v>8221</v>
      </c>
      <c r="E414">
        <v>196</v>
      </c>
    </row>
    <row r="415" spans="1:5" x14ac:dyDescent="0.45">
      <c r="A415" s="16" t="s">
        <v>8219</v>
      </c>
      <c r="B415">
        <v>96</v>
      </c>
      <c r="D415" s="16" t="s">
        <v>8221</v>
      </c>
      <c r="E415">
        <v>5</v>
      </c>
    </row>
    <row r="416" spans="1:5" x14ac:dyDescent="0.45">
      <c r="A416" s="16" t="s">
        <v>8219</v>
      </c>
      <c r="B416">
        <v>28</v>
      </c>
      <c r="D416" s="16" t="s">
        <v>8221</v>
      </c>
      <c r="E416">
        <v>73</v>
      </c>
    </row>
    <row r="417" spans="1:5" x14ac:dyDescent="0.45">
      <c r="A417" s="16" t="s">
        <v>8219</v>
      </c>
      <c r="B417">
        <v>43</v>
      </c>
      <c r="D417" s="16" t="s">
        <v>8221</v>
      </c>
      <c r="E417">
        <v>93</v>
      </c>
    </row>
    <row r="418" spans="1:5" x14ac:dyDescent="0.45">
      <c r="A418" s="16" t="s">
        <v>8219</v>
      </c>
      <c r="B418">
        <v>205</v>
      </c>
      <c r="D418" s="16" t="s">
        <v>8221</v>
      </c>
      <c r="E418">
        <v>17</v>
      </c>
    </row>
    <row r="419" spans="1:5" x14ac:dyDescent="0.45">
      <c r="A419" s="16" t="s">
        <v>8219</v>
      </c>
      <c r="B419">
        <v>23</v>
      </c>
      <c r="D419" s="16" t="s">
        <v>8221</v>
      </c>
      <c r="E419">
        <v>7</v>
      </c>
    </row>
    <row r="420" spans="1:5" x14ac:dyDescent="0.45">
      <c r="A420" s="16" t="s">
        <v>8219</v>
      </c>
      <c r="B420">
        <v>19</v>
      </c>
      <c r="D420" s="16" t="s">
        <v>8221</v>
      </c>
      <c r="E420">
        <v>17</v>
      </c>
    </row>
    <row r="421" spans="1:5" x14ac:dyDescent="0.45">
      <c r="A421" s="16" t="s">
        <v>8219</v>
      </c>
      <c r="B421">
        <v>14</v>
      </c>
      <c r="D421" s="16" t="s">
        <v>8221</v>
      </c>
      <c r="E421">
        <v>171</v>
      </c>
    </row>
    <row r="422" spans="1:5" x14ac:dyDescent="0.45">
      <c r="A422" s="16" t="s">
        <v>8219</v>
      </c>
      <c r="B422">
        <v>38</v>
      </c>
      <c r="D422" s="16" t="s">
        <v>8221</v>
      </c>
      <c r="E422">
        <v>188</v>
      </c>
    </row>
    <row r="423" spans="1:5" x14ac:dyDescent="0.45">
      <c r="A423" s="16" t="s">
        <v>8219</v>
      </c>
      <c r="B423">
        <v>78</v>
      </c>
      <c r="D423" s="16" t="s">
        <v>8221</v>
      </c>
      <c r="E423">
        <v>110</v>
      </c>
    </row>
    <row r="424" spans="1:5" x14ac:dyDescent="0.45">
      <c r="A424" s="16" t="s">
        <v>8219</v>
      </c>
      <c r="B424">
        <v>69</v>
      </c>
      <c r="D424" s="16" t="s">
        <v>8221</v>
      </c>
      <c r="E424">
        <v>37</v>
      </c>
    </row>
    <row r="425" spans="1:5" x14ac:dyDescent="0.45">
      <c r="A425" s="16" t="s">
        <v>8219</v>
      </c>
      <c r="B425">
        <v>33</v>
      </c>
      <c r="D425" s="16" t="s">
        <v>8221</v>
      </c>
      <c r="E425">
        <v>9</v>
      </c>
    </row>
    <row r="426" spans="1:5" x14ac:dyDescent="0.45">
      <c r="A426" s="16" t="s">
        <v>8219</v>
      </c>
      <c r="B426">
        <v>54</v>
      </c>
      <c r="D426" s="16" t="s">
        <v>8221</v>
      </c>
      <c r="E426">
        <v>29</v>
      </c>
    </row>
    <row r="427" spans="1:5" x14ac:dyDescent="0.45">
      <c r="A427" s="16" t="s">
        <v>8219</v>
      </c>
      <c r="B427">
        <v>99</v>
      </c>
      <c r="D427" s="16" t="s">
        <v>8221</v>
      </c>
      <c r="E427">
        <v>6</v>
      </c>
    </row>
    <row r="428" spans="1:5" x14ac:dyDescent="0.45">
      <c r="A428" s="16" t="s">
        <v>8219</v>
      </c>
      <c r="B428">
        <v>49</v>
      </c>
      <c r="D428" s="16" t="s">
        <v>8221</v>
      </c>
      <c r="E428">
        <v>30</v>
      </c>
    </row>
    <row r="429" spans="1:5" x14ac:dyDescent="0.45">
      <c r="A429" s="16" t="s">
        <v>8219</v>
      </c>
      <c r="B429">
        <v>11</v>
      </c>
      <c r="D429" s="16" t="s">
        <v>8221</v>
      </c>
      <c r="E429">
        <v>81</v>
      </c>
    </row>
    <row r="430" spans="1:5" x14ac:dyDescent="0.45">
      <c r="A430" s="16" t="s">
        <v>8219</v>
      </c>
      <c r="B430">
        <v>38</v>
      </c>
      <c r="D430" s="16" t="s">
        <v>8221</v>
      </c>
      <c r="E430">
        <v>4</v>
      </c>
    </row>
    <row r="431" spans="1:5" x14ac:dyDescent="0.45">
      <c r="A431" s="16" t="s">
        <v>8219</v>
      </c>
      <c r="B431">
        <v>16</v>
      </c>
      <c r="D431" s="16" t="s">
        <v>8221</v>
      </c>
      <c r="E431">
        <v>11</v>
      </c>
    </row>
    <row r="432" spans="1:5" x14ac:dyDescent="0.45">
      <c r="A432" s="16" t="s">
        <v>8219</v>
      </c>
      <c r="B432">
        <v>32</v>
      </c>
      <c r="D432" s="16" t="s">
        <v>8221</v>
      </c>
      <c r="E432">
        <v>14</v>
      </c>
    </row>
    <row r="433" spans="1:5" x14ac:dyDescent="0.45">
      <c r="A433" s="16" t="s">
        <v>8219</v>
      </c>
      <c r="B433">
        <v>20</v>
      </c>
      <c r="D433" s="16" t="s">
        <v>8221</v>
      </c>
      <c r="E433">
        <v>5</v>
      </c>
    </row>
    <row r="434" spans="1:5" x14ac:dyDescent="0.45">
      <c r="A434" s="16" t="s">
        <v>8219</v>
      </c>
      <c r="B434">
        <v>154</v>
      </c>
      <c r="D434" s="16" t="s">
        <v>8221</v>
      </c>
      <c r="E434">
        <v>45</v>
      </c>
    </row>
    <row r="435" spans="1:5" x14ac:dyDescent="0.45">
      <c r="A435" s="16" t="s">
        <v>8219</v>
      </c>
      <c r="B435">
        <v>41</v>
      </c>
      <c r="D435" s="16" t="s">
        <v>8221</v>
      </c>
      <c r="E435">
        <v>8</v>
      </c>
    </row>
    <row r="436" spans="1:5" x14ac:dyDescent="0.45">
      <c r="A436" s="16" t="s">
        <v>8219</v>
      </c>
      <c r="B436">
        <v>75</v>
      </c>
      <c r="D436" s="16" t="s">
        <v>8221</v>
      </c>
      <c r="E436">
        <v>3</v>
      </c>
    </row>
    <row r="437" spans="1:5" x14ac:dyDescent="0.45">
      <c r="A437" s="16" t="s">
        <v>8219</v>
      </c>
      <c r="B437">
        <v>40</v>
      </c>
      <c r="D437" s="16" t="s">
        <v>8221</v>
      </c>
      <c r="E437">
        <v>24</v>
      </c>
    </row>
    <row r="438" spans="1:5" x14ac:dyDescent="0.45">
      <c r="A438" s="16" t="s">
        <v>8219</v>
      </c>
      <c r="B438">
        <v>46</v>
      </c>
      <c r="D438" s="16" t="s">
        <v>8221</v>
      </c>
      <c r="E438">
        <v>18</v>
      </c>
    </row>
    <row r="439" spans="1:5" x14ac:dyDescent="0.45">
      <c r="A439" s="16" t="s">
        <v>8219</v>
      </c>
      <c r="B439">
        <v>62</v>
      </c>
      <c r="D439" s="16" t="s">
        <v>8221</v>
      </c>
      <c r="E439">
        <v>12</v>
      </c>
    </row>
    <row r="440" spans="1:5" x14ac:dyDescent="0.45">
      <c r="A440" s="16" t="s">
        <v>8219</v>
      </c>
      <c r="B440">
        <v>61</v>
      </c>
      <c r="D440" s="16" t="s">
        <v>8221</v>
      </c>
      <c r="E440">
        <v>123</v>
      </c>
    </row>
    <row r="441" spans="1:5" x14ac:dyDescent="0.45">
      <c r="A441" s="16" t="s">
        <v>8219</v>
      </c>
      <c r="B441">
        <v>96</v>
      </c>
      <c r="D441" s="16" t="s">
        <v>8221</v>
      </c>
      <c r="E441">
        <v>96</v>
      </c>
    </row>
    <row r="442" spans="1:5" x14ac:dyDescent="0.45">
      <c r="A442" s="16" t="s">
        <v>8219</v>
      </c>
      <c r="B442">
        <v>190</v>
      </c>
      <c r="D442" s="16" t="s">
        <v>8221</v>
      </c>
      <c r="E442">
        <v>31</v>
      </c>
    </row>
    <row r="443" spans="1:5" x14ac:dyDescent="0.45">
      <c r="A443" s="16" t="s">
        <v>8219</v>
      </c>
      <c r="B443">
        <v>94</v>
      </c>
      <c r="D443" s="16" t="s">
        <v>8221</v>
      </c>
      <c r="E443">
        <v>4</v>
      </c>
    </row>
    <row r="444" spans="1:5" x14ac:dyDescent="0.45">
      <c r="A444" s="16" t="s">
        <v>8219</v>
      </c>
      <c r="B444">
        <v>39</v>
      </c>
      <c r="D444" s="16" t="s">
        <v>8221</v>
      </c>
      <c r="E444">
        <v>3</v>
      </c>
    </row>
    <row r="445" spans="1:5" x14ac:dyDescent="0.45">
      <c r="A445" s="16" t="s">
        <v>8219</v>
      </c>
      <c r="B445">
        <v>127</v>
      </c>
      <c r="D445" s="16" t="s">
        <v>8221</v>
      </c>
      <c r="E445">
        <v>179</v>
      </c>
    </row>
    <row r="446" spans="1:5" x14ac:dyDescent="0.45">
      <c r="A446" s="16" t="s">
        <v>8219</v>
      </c>
      <c r="B446">
        <v>159</v>
      </c>
      <c r="D446" s="16" t="s">
        <v>8221</v>
      </c>
      <c r="E446">
        <v>3</v>
      </c>
    </row>
    <row r="447" spans="1:5" x14ac:dyDescent="0.45">
      <c r="A447" s="16" t="s">
        <v>8219</v>
      </c>
      <c r="B447">
        <v>177</v>
      </c>
      <c r="D447" s="16" t="s">
        <v>8221</v>
      </c>
      <c r="E447">
        <v>23</v>
      </c>
    </row>
    <row r="448" spans="1:5" x14ac:dyDescent="0.45">
      <c r="A448" s="16" t="s">
        <v>8219</v>
      </c>
      <c r="B448">
        <v>47</v>
      </c>
      <c r="D448" s="16" t="s">
        <v>8221</v>
      </c>
      <c r="E448">
        <v>23</v>
      </c>
    </row>
    <row r="449" spans="1:5" x14ac:dyDescent="0.45">
      <c r="A449" s="16" t="s">
        <v>8219</v>
      </c>
      <c r="B449">
        <v>1</v>
      </c>
      <c r="D449" s="16" t="s">
        <v>8221</v>
      </c>
      <c r="E449">
        <v>41</v>
      </c>
    </row>
    <row r="450" spans="1:5" x14ac:dyDescent="0.45">
      <c r="A450" s="16" t="s">
        <v>8219</v>
      </c>
      <c r="B450">
        <v>16</v>
      </c>
      <c r="D450" s="16" t="s">
        <v>8221</v>
      </c>
      <c r="E450">
        <v>0</v>
      </c>
    </row>
    <row r="451" spans="1:5" x14ac:dyDescent="0.45">
      <c r="A451" s="16" t="s">
        <v>8219</v>
      </c>
      <c r="B451">
        <v>115</v>
      </c>
      <c r="D451" s="16" t="s">
        <v>8221</v>
      </c>
      <c r="E451">
        <v>32</v>
      </c>
    </row>
    <row r="452" spans="1:5" x14ac:dyDescent="0.45">
      <c r="A452" s="16" t="s">
        <v>8219</v>
      </c>
      <c r="B452">
        <v>133</v>
      </c>
      <c r="D452" s="16" t="s">
        <v>8221</v>
      </c>
      <c r="E452">
        <v>2</v>
      </c>
    </row>
    <row r="453" spans="1:5" x14ac:dyDescent="0.45">
      <c r="A453" s="16" t="s">
        <v>8219</v>
      </c>
      <c r="B453">
        <v>70</v>
      </c>
      <c r="D453" s="16" t="s">
        <v>8221</v>
      </c>
      <c r="E453">
        <v>7</v>
      </c>
    </row>
    <row r="454" spans="1:5" x14ac:dyDescent="0.45">
      <c r="A454" s="16" t="s">
        <v>8219</v>
      </c>
      <c r="B454">
        <v>62</v>
      </c>
      <c r="D454" s="16" t="s">
        <v>8221</v>
      </c>
      <c r="E454">
        <v>4</v>
      </c>
    </row>
    <row r="455" spans="1:5" x14ac:dyDescent="0.45">
      <c r="A455" s="16" t="s">
        <v>8219</v>
      </c>
      <c r="B455">
        <v>10</v>
      </c>
      <c r="D455" s="16" t="s">
        <v>8221</v>
      </c>
      <c r="E455">
        <v>196</v>
      </c>
    </row>
    <row r="456" spans="1:5" x14ac:dyDescent="0.45">
      <c r="A456" s="16" t="s">
        <v>8219</v>
      </c>
      <c r="B456">
        <v>499</v>
      </c>
      <c r="D456" s="16" t="s">
        <v>8221</v>
      </c>
      <c r="E456">
        <v>11</v>
      </c>
    </row>
    <row r="457" spans="1:5" x14ac:dyDescent="0.45">
      <c r="A457" s="16" t="s">
        <v>8219</v>
      </c>
      <c r="B457">
        <v>47</v>
      </c>
      <c r="D457" s="16" t="s">
        <v>8221</v>
      </c>
      <c r="E457">
        <v>9</v>
      </c>
    </row>
    <row r="458" spans="1:5" x14ac:dyDescent="0.45">
      <c r="A458" s="16" t="s">
        <v>8219</v>
      </c>
      <c r="B458">
        <v>28</v>
      </c>
      <c r="D458" s="16" t="s">
        <v>8221</v>
      </c>
      <c r="E458">
        <v>5</v>
      </c>
    </row>
    <row r="459" spans="1:5" x14ac:dyDescent="0.45">
      <c r="A459" s="16" t="s">
        <v>8219</v>
      </c>
      <c r="B459">
        <v>24</v>
      </c>
      <c r="D459" s="16" t="s">
        <v>8221</v>
      </c>
      <c r="E459">
        <v>8</v>
      </c>
    </row>
    <row r="460" spans="1:5" x14ac:dyDescent="0.45">
      <c r="A460" s="16" t="s">
        <v>8219</v>
      </c>
      <c r="B460">
        <v>76</v>
      </c>
      <c r="D460" s="16" t="s">
        <v>8221</v>
      </c>
      <c r="E460">
        <v>229</v>
      </c>
    </row>
    <row r="461" spans="1:5" x14ac:dyDescent="0.45">
      <c r="A461" s="16" t="s">
        <v>8219</v>
      </c>
      <c r="B461">
        <v>98</v>
      </c>
      <c r="D461" s="16" t="s">
        <v>8221</v>
      </c>
      <c r="E461">
        <v>40</v>
      </c>
    </row>
    <row r="462" spans="1:5" x14ac:dyDescent="0.45">
      <c r="A462" s="16" t="s">
        <v>8219</v>
      </c>
      <c r="B462">
        <v>30</v>
      </c>
      <c r="D462" s="16" t="s">
        <v>8221</v>
      </c>
      <c r="E462">
        <v>123</v>
      </c>
    </row>
    <row r="463" spans="1:5" x14ac:dyDescent="0.45">
      <c r="A463" s="16" t="s">
        <v>8219</v>
      </c>
      <c r="B463">
        <v>478</v>
      </c>
      <c r="D463" s="16" t="s">
        <v>8221</v>
      </c>
      <c r="E463">
        <v>5</v>
      </c>
    </row>
    <row r="464" spans="1:5" x14ac:dyDescent="0.45">
      <c r="A464" s="16" t="s">
        <v>8219</v>
      </c>
      <c r="B464">
        <v>74</v>
      </c>
      <c r="D464" s="16" t="s">
        <v>8221</v>
      </c>
      <c r="E464">
        <v>148</v>
      </c>
    </row>
    <row r="465" spans="1:5" x14ac:dyDescent="0.45">
      <c r="A465" s="16" t="s">
        <v>8219</v>
      </c>
      <c r="B465">
        <v>131</v>
      </c>
      <c r="D465" s="16" t="s">
        <v>8221</v>
      </c>
      <c r="E465">
        <v>10</v>
      </c>
    </row>
    <row r="466" spans="1:5" x14ac:dyDescent="0.45">
      <c r="A466" s="16" t="s">
        <v>8219</v>
      </c>
      <c r="B466">
        <v>61</v>
      </c>
      <c r="D466" s="16" t="s">
        <v>8221</v>
      </c>
      <c r="E466">
        <v>4</v>
      </c>
    </row>
    <row r="467" spans="1:5" x14ac:dyDescent="0.45">
      <c r="A467" s="16" t="s">
        <v>8219</v>
      </c>
      <c r="B467">
        <v>1071</v>
      </c>
      <c r="D467" s="16" t="s">
        <v>8221</v>
      </c>
      <c r="E467">
        <v>21</v>
      </c>
    </row>
    <row r="468" spans="1:5" x14ac:dyDescent="0.45">
      <c r="A468" s="16" t="s">
        <v>8219</v>
      </c>
      <c r="B468">
        <v>122</v>
      </c>
      <c r="D468" s="16" t="s">
        <v>8221</v>
      </c>
      <c r="E468">
        <v>2</v>
      </c>
    </row>
    <row r="469" spans="1:5" x14ac:dyDescent="0.45">
      <c r="A469" s="16" t="s">
        <v>8219</v>
      </c>
      <c r="B469">
        <v>111</v>
      </c>
      <c r="D469" s="16" t="s">
        <v>8221</v>
      </c>
      <c r="E469">
        <v>0</v>
      </c>
    </row>
    <row r="470" spans="1:5" x14ac:dyDescent="0.45">
      <c r="A470" s="16" t="s">
        <v>8219</v>
      </c>
      <c r="B470">
        <v>255</v>
      </c>
      <c r="D470" s="16" t="s">
        <v>8221</v>
      </c>
      <c r="E470">
        <v>4</v>
      </c>
    </row>
    <row r="471" spans="1:5" x14ac:dyDescent="0.45">
      <c r="A471" s="16" t="s">
        <v>8219</v>
      </c>
      <c r="B471">
        <v>141</v>
      </c>
      <c r="D471" s="16" t="s">
        <v>8221</v>
      </c>
      <c r="E471">
        <v>1</v>
      </c>
    </row>
    <row r="472" spans="1:5" x14ac:dyDescent="0.45">
      <c r="A472" s="16" t="s">
        <v>8219</v>
      </c>
      <c r="B472">
        <v>159</v>
      </c>
      <c r="D472" s="16" t="s">
        <v>8221</v>
      </c>
      <c r="E472">
        <v>30</v>
      </c>
    </row>
    <row r="473" spans="1:5" x14ac:dyDescent="0.45">
      <c r="A473" s="16" t="s">
        <v>8219</v>
      </c>
      <c r="B473">
        <v>99</v>
      </c>
      <c r="D473" s="16" t="s">
        <v>8221</v>
      </c>
      <c r="E473">
        <v>3</v>
      </c>
    </row>
    <row r="474" spans="1:5" x14ac:dyDescent="0.45">
      <c r="A474" s="16" t="s">
        <v>8219</v>
      </c>
      <c r="B474">
        <v>96</v>
      </c>
      <c r="D474" s="16" t="s">
        <v>8221</v>
      </c>
      <c r="E474">
        <v>975</v>
      </c>
    </row>
    <row r="475" spans="1:5" x14ac:dyDescent="0.45">
      <c r="A475" s="16" t="s">
        <v>8219</v>
      </c>
      <c r="B475">
        <v>27</v>
      </c>
      <c r="D475" s="16" t="s">
        <v>8221</v>
      </c>
      <c r="E475">
        <v>167</v>
      </c>
    </row>
    <row r="476" spans="1:5" x14ac:dyDescent="0.45">
      <c r="A476" s="16" t="s">
        <v>8219</v>
      </c>
      <c r="B476">
        <v>166</v>
      </c>
      <c r="D476" s="16" t="s">
        <v>8221</v>
      </c>
      <c r="E476">
        <v>5</v>
      </c>
    </row>
    <row r="477" spans="1:5" x14ac:dyDescent="0.45">
      <c r="A477" s="16" t="s">
        <v>8219</v>
      </c>
      <c r="B477">
        <v>76</v>
      </c>
      <c r="D477" s="16" t="s">
        <v>8221</v>
      </c>
      <c r="E477">
        <v>18</v>
      </c>
    </row>
    <row r="478" spans="1:5" x14ac:dyDescent="0.45">
      <c r="A478" s="16" t="s">
        <v>8219</v>
      </c>
      <c r="B478">
        <v>211</v>
      </c>
      <c r="D478" s="16" t="s">
        <v>8221</v>
      </c>
      <c r="E478">
        <v>98</v>
      </c>
    </row>
    <row r="479" spans="1:5" x14ac:dyDescent="0.45">
      <c r="A479" s="16" t="s">
        <v>8219</v>
      </c>
      <c r="B479">
        <v>21</v>
      </c>
      <c r="D479" s="16" t="s">
        <v>8221</v>
      </c>
      <c r="E479">
        <v>4</v>
      </c>
    </row>
    <row r="480" spans="1:5" x14ac:dyDescent="0.45">
      <c r="A480" s="16" t="s">
        <v>8219</v>
      </c>
      <c r="B480">
        <v>61</v>
      </c>
      <c r="D480" s="16" t="s">
        <v>8221</v>
      </c>
      <c r="E480">
        <v>3</v>
      </c>
    </row>
    <row r="481" spans="1:5" x14ac:dyDescent="0.45">
      <c r="A481" s="16" t="s">
        <v>8219</v>
      </c>
      <c r="B481">
        <v>30</v>
      </c>
      <c r="D481" s="16" t="s">
        <v>8221</v>
      </c>
      <c r="E481">
        <v>1</v>
      </c>
    </row>
    <row r="482" spans="1:5" x14ac:dyDescent="0.45">
      <c r="A482" s="16" t="s">
        <v>8219</v>
      </c>
      <c r="B482">
        <v>375</v>
      </c>
      <c r="D482" s="16" t="s">
        <v>8221</v>
      </c>
      <c r="E482">
        <v>0</v>
      </c>
    </row>
    <row r="483" spans="1:5" x14ac:dyDescent="0.45">
      <c r="A483" s="16" t="s">
        <v>8219</v>
      </c>
      <c r="B483">
        <v>111</v>
      </c>
      <c r="D483" s="16" t="s">
        <v>8221</v>
      </c>
      <c r="E483">
        <v>9</v>
      </c>
    </row>
    <row r="484" spans="1:5" x14ac:dyDescent="0.45">
      <c r="A484" s="16" t="s">
        <v>8219</v>
      </c>
      <c r="B484">
        <v>123</v>
      </c>
      <c r="D484" s="16" t="s">
        <v>8221</v>
      </c>
      <c r="E484">
        <v>2</v>
      </c>
    </row>
    <row r="485" spans="1:5" x14ac:dyDescent="0.45">
      <c r="A485" s="16" t="s">
        <v>8219</v>
      </c>
      <c r="B485">
        <v>70</v>
      </c>
      <c r="D485" s="16" t="s">
        <v>8221</v>
      </c>
      <c r="E485">
        <v>0</v>
      </c>
    </row>
    <row r="486" spans="1:5" x14ac:dyDescent="0.45">
      <c r="A486" s="16" t="s">
        <v>8219</v>
      </c>
      <c r="B486">
        <v>85</v>
      </c>
      <c r="D486" s="16" t="s">
        <v>8221</v>
      </c>
      <c r="E486">
        <v>147</v>
      </c>
    </row>
    <row r="487" spans="1:5" x14ac:dyDescent="0.45">
      <c r="A487" s="16" t="s">
        <v>8219</v>
      </c>
      <c r="B487">
        <v>86</v>
      </c>
      <c r="D487" s="16" t="s">
        <v>8221</v>
      </c>
      <c r="E487">
        <v>49</v>
      </c>
    </row>
    <row r="488" spans="1:5" x14ac:dyDescent="0.45">
      <c r="A488" s="16" t="s">
        <v>8219</v>
      </c>
      <c r="B488">
        <v>13</v>
      </c>
      <c r="D488" s="16" t="s">
        <v>8221</v>
      </c>
      <c r="E488">
        <v>1</v>
      </c>
    </row>
    <row r="489" spans="1:5" x14ac:dyDescent="0.45">
      <c r="A489" s="16" t="s">
        <v>8219</v>
      </c>
      <c r="B489">
        <v>33</v>
      </c>
      <c r="D489" s="16" t="s">
        <v>8221</v>
      </c>
      <c r="E489">
        <v>2</v>
      </c>
    </row>
    <row r="490" spans="1:5" x14ac:dyDescent="0.45">
      <c r="A490" s="16" t="s">
        <v>8219</v>
      </c>
      <c r="B490">
        <v>15</v>
      </c>
      <c r="D490" s="16" t="s">
        <v>8221</v>
      </c>
      <c r="E490">
        <v>7</v>
      </c>
    </row>
    <row r="491" spans="1:5" x14ac:dyDescent="0.45">
      <c r="A491" s="16" t="s">
        <v>8219</v>
      </c>
      <c r="B491">
        <v>273</v>
      </c>
      <c r="D491" s="16" t="s">
        <v>8221</v>
      </c>
      <c r="E491">
        <v>4</v>
      </c>
    </row>
    <row r="492" spans="1:5" x14ac:dyDescent="0.45">
      <c r="A492" s="16" t="s">
        <v>8219</v>
      </c>
      <c r="B492">
        <v>714</v>
      </c>
      <c r="D492" s="16" t="s">
        <v>8221</v>
      </c>
      <c r="E492">
        <v>27</v>
      </c>
    </row>
    <row r="493" spans="1:5" x14ac:dyDescent="0.45">
      <c r="A493" s="16" t="s">
        <v>8219</v>
      </c>
      <c r="B493">
        <v>170</v>
      </c>
      <c r="D493" s="16" t="s">
        <v>8221</v>
      </c>
      <c r="E493">
        <v>94</v>
      </c>
    </row>
    <row r="494" spans="1:5" x14ac:dyDescent="0.45">
      <c r="A494" s="16" t="s">
        <v>8219</v>
      </c>
      <c r="B494">
        <v>512</v>
      </c>
      <c r="D494" s="16" t="s">
        <v>8221</v>
      </c>
      <c r="E494">
        <v>29</v>
      </c>
    </row>
    <row r="495" spans="1:5" x14ac:dyDescent="0.45">
      <c r="A495" s="16" t="s">
        <v>8219</v>
      </c>
      <c r="B495">
        <v>314</v>
      </c>
      <c r="D495" s="16" t="s">
        <v>8221</v>
      </c>
      <c r="E495">
        <v>7</v>
      </c>
    </row>
    <row r="496" spans="1:5" x14ac:dyDescent="0.45">
      <c r="A496" s="16" t="s">
        <v>8219</v>
      </c>
      <c r="B496">
        <v>167</v>
      </c>
      <c r="D496" s="16" t="s">
        <v>8221</v>
      </c>
      <c r="E496">
        <v>22</v>
      </c>
    </row>
    <row r="497" spans="1:5" x14ac:dyDescent="0.45">
      <c r="A497" s="16" t="s">
        <v>8219</v>
      </c>
      <c r="B497">
        <v>9</v>
      </c>
      <c r="D497" s="16" t="s">
        <v>8221</v>
      </c>
      <c r="E497">
        <v>1</v>
      </c>
    </row>
    <row r="498" spans="1:5" x14ac:dyDescent="0.45">
      <c r="A498" s="16" t="s">
        <v>8219</v>
      </c>
      <c r="B498">
        <v>103</v>
      </c>
      <c r="D498" s="16" t="s">
        <v>8221</v>
      </c>
      <c r="E498">
        <v>10</v>
      </c>
    </row>
    <row r="499" spans="1:5" x14ac:dyDescent="0.45">
      <c r="A499" s="16" t="s">
        <v>8219</v>
      </c>
      <c r="B499">
        <v>111</v>
      </c>
      <c r="D499" s="16" t="s">
        <v>8221</v>
      </c>
      <c r="E499">
        <v>6</v>
      </c>
    </row>
    <row r="500" spans="1:5" x14ac:dyDescent="0.45">
      <c r="A500" s="16" t="s">
        <v>8219</v>
      </c>
      <c r="B500">
        <v>271</v>
      </c>
      <c r="D500" s="16" t="s">
        <v>8221</v>
      </c>
      <c r="E500">
        <v>24</v>
      </c>
    </row>
    <row r="501" spans="1:5" x14ac:dyDescent="0.45">
      <c r="A501" s="16" t="s">
        <v>8219</v>
      </c>
      <c r="B501">
        <v>101</v>
      </c>
      <c r="D501" s="16" t="s">
        <v>8221</v>
      </c>
      <c r="E501">
        <v>15</v>
      </c>
    </row>
    <row r="502" spans="1:5" x14ac:dyDescent="0.45">
      <c r="A502" s="16" t="s">
        <v>8219</v>
      </c>
      <c r="B502">
        <v>57</v>
      </c>
      <c r="D502" s="16" t="s">
        <v>8221</v>
      </c>
      <c r="E502">
        <v>37</v>
      </c>
    </row>
    <row r="503" spans="1:5" x14ac:dyDescent="0.45">
      <c r="A503" s="16" t="s">
        <v>8219</v>
      </c>
      <c r="B503">
        <v>62</v>
      </c>
      <c r="D503" s="16" t="s">
        <v>8221</v>
      </c>
      <c r="E503">
        <v>20</v>
      </c>
    </row>
    <row r="504" spans="1:5" x14ac:dyDescent="0.45">
      <c r="A504" s="16" t="s">
        <v>8219</v>
      </c>
      <c r="B504">
        <v>32</v>
      </c>
      <c r="D504" s="16" t="s">
        <v>8221</v>
      </c>
      <c r="E504">
        <v>7</v>
      </c>
    </row>
    <row r="505" spans="1:5" x14ac:dyDescent="0.45">
      <c r="A505" s="16" t="s">
        <v>8219</v>
      </c>
      <c r="B505">
        <v>141</v>
      </c>
      <c r="D505" s="16" t="s">
        <v>8221</v>
      </c>
      <c r="E505">
        <v>0</v>
      </c>
    </row>
    <row r="506" spans="1:5" x14ac:dyDescent="0.45">
      <c r="A506" s="16" t="s">
        <v>8219</v>
      </c>
      <c r="B506">
        <v>75</v>
      </c>
      <c r="D506" s="16" t="s">
        <v>8221</v>
      </c>
      <c r="E506">
        <v>21</v>
      </c>
    </row>
    <row r="507" spans="1:5" x14ac:dyDescent="0.45">
      <c r="A507" s="16" t="s">
        <v>8219</v>
      </c>
      <c r="B507">
        <v>46</v>
      </c>
      <c r="D507" s="16" t="s">
        <v>8221</v>
      </c>
      <c r="E507">
        <v>3</v>
      </c>
    </row>
    <row r="508" spans="1:5" x14ac:dyDescent="0.45">
      <c r="A508" s="16" t="s">
        <v>8219</v>
      </c>
      <c r="B508">
        <v>103</v>
      </c>
      <c r="D508" s="16" t="s">
        <v>8221</v>
      </c>
      <c r="E508">
        <v>11</v>
      </c>
    </row>
    <row r="509" spans="1:5" x14ac:dyDescent="0.45">
      <c r="A509" s="16" t="s">
        <v>8219</v>
      </c>
      <c r="B509">
        <v>6</v>
      </c>
      <c r="D509" s="16" t="s">
        <v>8221</v>
      </c>
      <c r="E509">
        <v>1</v>
      </c>
    </row>
    <row r="510" spans="1:5" x14ac:dyDescent="0.45">
      <c r="A510" s="16" t="s">
        <v>8219</v>
      </c>
      <c r="B510">
        <v>83</v>
      </c>
      <c r="D510" s="16" t="s">
        <v>8221</v>
      </c>
      <c r="E510">
        <v>312</v>
      </c>
    </row>
    <row r="511" spans="1:5" x14ac:dyDescent="0.45">
      <c r="A511" s="16" t="s">
        <v>8219</v>
      </c>
      <c r="B511">
        <v>108</v>
      </c>
      <c r="D511" s="16" t="s">
        <v>8221</v>
      </c>
      <c r="E511">
        <v>1</v>
      </c>
    </row>
    <row r="512" spans="1:5" x14ac:dyDescent="0.45">
      <c r="A512" s="16" t="s">
        <v>8219</v>
      </c>
      <c r="B512">
        <v>25</v>
      </c>
      <c r="D512" s="16" t="s">
        <v>8221</v>
      </c>
      <c r="E512">
        <v>3</v>
      </c>
    </row>
    <row r="513" spans="1:5" x14ac:dyDescent="0.45">
      <c r="A513" s="16" t="s">
        <v>8219</v>
      </c>
      <c r="B513">
        <v>549</v>
      </c>
      <c r="D513" s="16" t="s">
        <v>8221</v>
      </c>
      <c r="E513">
        <v>4</v>
      </c>
    </row>
    <row r="514" spans="1:5" x14ac:dyDescent="0.45">
      <c r="A514" s="16" t="s">
        <v>8219</v>
      </c>
      <c r="B514">
        <v>222</v>
      </c>
      <c r="D514" s="16" t="s">
        <v>8221</v>
      </c>
      <c r="E514">
        <v>10</v>
      </c>
    </row>
    <row r="515" spans="1:5" x14ac:dyDescent="0.45">
      <c r="A515" s="16" t="s">
        <v>8219</v>
      </c>
      <c r="B515">
        <v>183</v>
      </c>
      <c r="D515" s="16" t="s">
        <v>8221</v>
      </c>
      <c r="E515">
        <v>8</v>
      </c>
    </row>
    <row r="516" spans="1:5" x14ac:dyDescent="0.45">
      <c r="A516" s="16" t="s">
        <v>8219</v>
      </c>
      <c r="B516">
        <v>89</v>
      </c>
      <c r="D516" s="16" t="s">
        <v>8221</v>
      </c>
      <c r="E516">
        <v>3</v>
      </c>
    </row>
    <row r="517" spans="1:5" x14ac:dyDescent="0.45">
      <c r="A517" s="16" t="s">
        <v>8219</v>
      </c>
      <c r="B517">
        <v>253</v>
      </c>
      <c r="D517" s="16" t="s">
        <v>8221</v>
      </c>
      <c r="E517">
        <v>1</v>
      </c>
    </row>
    <row r="518" spans="1:5" x14ac:dyDescent="0.45">
      <c r="A518" s="16" t="s">
        <v>8219</v>
      </c>
      <c r="B518">
        <v>140</v>
      </c>
      <c r="D518" s="16" t="s">
        <v>8221</v>
      </c>
      <c r="E518">
        <v>0</v>
      </c>
    </row>
    <row r="519" spans="1:5" x14ac:dyDescent="0.45">
      <c r="A519" s="16" t="s">
        <v>8219</v>
      </c>
      <c r="B519">
        <v>103</v>
      </c>
      <c r="D519" s="16" t="s">
        <v>8221</v>
      </c>
      <c r="E519">
        <v>5</v>
      </c>
    </row>
    <row r="520" spans="1:5" x14ac:dyDescent="0.45">
      <c r="A520" s="16" t="s">
        <v>8219</v>
      </c>
      <c r="B520">
        <v>138</v>
      </c>
      <c r="D520" s="16" t="s">
        <v>8221</v>
      </c>
      <c r="E520">
        <v>0</v>
      </c>
    </row>
    <row r="521" spans="1:5" x14ac:dyDescent="0.45">
      <c r="A521" s="16" t="s">
        <v>8219</v>
      </c>
      <c r="B521">
        <v>191</v>
      </c>
      <c r="D521" s="16" t="s">
        <v>8221</v>
      </c>
      <c r="E521">
        <v>3</v>
      </c>
    </row>
    <row r="522" spans="1:5" x14ac:dyDescent="0.45">
      <c r="A522" s="16" t="s">
        <v>8219</v>
      </c>
      <c r="B522">
        <v>45</v>
      </c>
      <c r="D522" s="16" t="s">
        <v>8221</v>
      </c>
      <c r="E522">
        <v>7</v>
      </c>
    </row>
    <row r="523" spans="1:5" x14ac:dyDescent="0.45">
      <c r="A523" s="16" t="s">
        <v>8219</v>
      </c>
      <c r="B523">
        <v>17</v>
      </c>
      <c r="D523" s="16" t="s">
        <v>8221</v>
      </c>
      <c r="E523">
        <v>0</v>
      </c>
    </row>
    <row r="524" spans="1:5" x14ac:dyDescent="0.45">
      <c r="A524" s="16" t="s">
        <v>8219</v>
      </c>
      <c r="B524">
        <v>31</v>
      </c>
      <c r="D524" s="16" t="s">
        <v>8221</v>
      </c>
      <c r="E524">
        <v>2</v>
      </c>
    </row>
    <row r="525" spans="1:5" x14ac:dyDescent="0.45">
      <c r="A525" s="16" t="s">
        <v>8219</v>
      </c>
      <c r="B525">
        <v>50</v>
      </c>
      <c r="D525" s="16" t="s">
        <v>8221</v>
      </c>
      <c r="E525">
        <v>23</v>
      </c>
    </row>
    <row r="526" spans="1:5" x14ac:dyDescent="0.45">
      <c r="A526" s="16" t="s">
        <v>8219</v>
      </c>
      <c r="B526">
        <v>59</v>
      </c>
      <c r="D526" s="16" t="s">
        <v>8221</v>
      </c>
      <c r="E526">
        <v>1</v>
      </c>
    </row>
    <row r="527" spans="1:5" x14ac:dyDescent="0.45">
      <c r="A527" s="16" t="s">
        <v>8219</v>
      </c>
      <c r="B527">
        <v>81</v>
      </c>
      <c r="D527" s="16" t="s">
        <v>8221</v>
      </c>
      <c r="E527">
        <v>2</v>
      </c>
    </row>
    <row r="528" spans="1:5" x14ac:dyDescent="0.45">
      <c r="A528" s="16" t="s">
        <v>8219</v>
      </c>
      <c r="B528">
        <v>508</v>
      </c>
      <c r="D528" s="16" t="s">
        <v>8221</v>
      </c>
      <c r="E528">
        <v>3</v>
      </c>
    </row>
    <row r="529" spans="1:5" x14ac:dyDescent="0.45">
      <c r="A529" s="16" t="s">
        <v>8219</v>
      </c>
      <c r="B529">
        <v>74</v>
      </c>
      <c r="D529" s="16" t="s">
        <v>8221</v>
      </c>
      <c r="E529">
        <v>0</v>
      </c>
    </row>
    <row r="530" spans="1:5" x14ac:dyDescent="0.45">
      <c r="A530" s="16" t="s">
        <v>8219</v>
      </c>
      <c r="B530">
        <v>141</v>
      </c>
      <c r="D530" s="16" t="s">
        <v>8221</v>
      </c>
      <c r="E530">
        <v>13</v>
      </c>
    </row>
    <row r="531" spans="1:5" x14ac:dyDescent="0.45">
      <c r="A531" s="16" t="s">
        <v>8219</v>
      </c>
      <c r="B531">
        <v>711</v>
      </c>
      <c r="D531" s="16" t="s">
        <v>8221</v>
      </c>
      <c r="E531">
        <v>1</v>
      </c>
    </row>
    <row r="532" spans="1:5" x14ac:dyDescent="0.45">
      <c r="A532" s="16" t="s">
        <v>8219</v>
      </c>
      <c r="B532">
        <v>141</v>
      </c>
      <c r="D532" s="16" t="s">
        <v>8221</v>
      </c>
      <c r="E532">
        <v>1</v>
      </c>
    </row>
    <row r="533" spans="1:5" x14ac:dyDescent="0.45">
      <c r="A533" s="16" t="s">
        <v>8219</v>
      </c>
      <c r="B533">
        <v>109</v>
      </c>
      <c r="D533" s="16" t="s">
        <v>8221</v>
      </c>
      <c r="E533">
        <v>1</v>
      </c>
    </row>
    <row r="534" spans="1:5" x14ac:dyDescent="0.45">
      <c r="A534" s="16" t="s">
        <v>8219</v>
      </c>
      <c r="B534">
        <v>361</v>
      </c>
      <c r="D534" s="16" t="s">
        <v>8221</v>
      </c>
      <c r="E534">
        <v>6</v>
      </c>
    </row>
    <row r="535" spans="1:5" x14ac:dyDescent="0.45">
      <c r="A535" s="16" t="s">
        <v>8219</v>
      </c>
      <c r="B535">
        <v>176</v>
      </c>
      <c r="D535" s="16" t="s">
        <v>8221</v>
      </c>
      <c r="E535">
        <v>39</v>
      </c>
    </row>
    <row r="536" spans="1:5" x14ac:dyDescent="0.45">
      <c r="A536" s="16" t="s">
        <v>8219</v>
      </c>
      <c r="B536">
        <v>670</v>
      </c>
      <c r="D536" s="16" t="s">
        <v>8221</v>
      </c>
      <c r="E536">
        <v>4</v>
      </c>
    </row>
    <row r="537" spans="1:5" x14ac:dyDescent="0.45">
      <c r="A537" s="16" t="s">
        <v>8219</v>
      </c>
      <c r="B537">
        <v>96</v>
      </c>
      <c r="D537" s="16" t="s">
        <v>8221</v>
      </c>
      <c r="E537">
        <v>1</v>
      </c>
    </row>
    <row r="538" spans="1:5" x14ac:dyDescent="0.45">
      <c r="A538" s="16" t="s">
        <v>8219</v>
      </c>
      <c r="B538">
        <v>74</v>
      </c>
      <c r="D538" s="16" t="s">
        <v>8221</v>
      </c>
      <c r="E538">
        <v>0</v>
      </c>
    </row>
    <row r="539" spans="1:5" x14ac:dyDescent="0.45">
      <c r="A539" s="16" t="s">
        <v>8219</v>
      </c>
      <c r="B539">
        <v>52</v>
      </c>
      <c r="D539" s="16" t="s">
        <v>8221</v>
      </c>
      <c r="E539">
        <v>0</v>
      </c>
    </row>
    <row r="540" spans="1:5" x14ac:dyDescent="0.45">
      <c r="A540" s="16" t="s">
        <v>8219</v>
      </c>
      <c r="B540">
        <v>105</v>
      </c>
      <c r="D540" s="16" t="s">
        <v>8221</v>
      </c>
      <c r="E540">
        <v>0</v>
      </c>
    </row>
    <row r="541" spans="1:5" x14ac:dyDescent="0.45">
      <c r="A541" s="16" t="s">
        <v>8219</v>
      </c>
      <c r="B541">
        <v>41</v>
      </c>
      <c r="D541" s="16" t="s">
        <v>8221</v>
      </c>
      <c r="E541">
        <v>8</v>
      </c>
    </row>
    <row r="542" spans="1:5" x14ac:dyDescent="0.45">
      <c r="A542" s="16" t="s">
        <v>8219</v>
      </c>
      <c r="B542">
        <v>34</v>
      </c>
      <c r="D542" s="16" t="s">
        <v>8221</v>
      </c>
      <c r="E542">
        <v>0</v>
      </c>
    </row>
    <row r="543" spans="1:5" x14ac:dyDescent="0.45">
      <c r="A543" s="16" t="s">
        <v>8219</v>
      </c>
      <c r="B543">
        <v>66</v>
      </c>
      <c r="D543" s="16" t="s">
        <v>8221</v>
      </c>
      <c r="E543">
        <v>1</v>
      </c>
    </row>
    <row r="544" spans="1:5" x14ac:dyDescent="0.45">
      <c r="A544" s="16" t="s">
        <v>8219</v>
      </c>
      <c r="B544">
        <v>50</v>
      </c>
      <c r="D544" s="16" t="s">
        <v>8221</v>
      </c>
      <c r="E544">
        <v>12</v>
      </c>
    </row>
    <row r="545" spans="1:5" x14ac:dyDescent="0.45">
      <c r="A545" s="16" t="s">
        <v>8219</v>
      </c>
      <c r="B545">
        <v>159</v>
      </c>
      <c r="D545" s="16" t="s">
        <v>8221</v>
      </c>
      <c r="E545">
        <v>0</v>
      </c>
    </row>
    <row r="546" spans="1:5" x14ac:dyDescent="0.45">
      <c r="A546" s="16" t="s">
        <v>8219</v>
      </c>
      <c r="B546">
        <v>182</v>
      </c>
      <c r="D546" s="16" t="s">
        <v>8221</v>
      </c>
      <c r="E546">
        <v>3</v>
      </c>
    </row>
    <row r="547" spans="1:5" x14ac:dyDescent="0.45">
      <c r="A547" s="16" t="s">
        <v>8219</v>
      </c>
      <c r="B547">
        <v>206</v>
      </c>
      <c r="D547" s="16" t="s">
        <v>8221</v>
      </c>
      <c r="E547">
        <v>2</v>
      </c>
    </row>
    <row r="548" spans="1:5" x14ac:dyDescent="0.45">
      <c r="A548" s="16" t="s">
        <v>8219</v>
      </c>
      <c r="B548">
        <v>169</v>
      </c>
      <c r="D548" s="16" t="s">
        <v>8221</v>
      </c>
      <c r="E548">
        <v>6</v>
      </c>
    </row>
    <row r="549" spans="1:5" x14ac:dyDescent="0.45">
      <c r="A549" s="16" t="s">
        <v>8219</v>
      </c>
      <c r="B549">
        <v>31</v>
      </c>
      <c r="D549" s="16" t="s">
        <v>8221</v>
      </c>
      <c r="E549">
        <v>0</v>
      </c>
    </row>
    <row r="550" spans="1:5" x14ac:dyDescent="0.45">
      <c r="A550" s="16" t="s">
        <v>8219</v>
      </c>
      <c r="B550">
        <v>28</v>
      </c>
      <c r="D550" s="16" t="s">
        <v>8221</v>
      </c>
      <c r="E550">
        <v>15</v>
      </c>
    </row>
    <row r="551" spans="1:5" x14ac:dyDescent="0.45">
      <c r="A551" s="16" t="s">
        <v>8219</v>
      </c>
      <c r="B551">
        <v>54</v>
      </c>
      <c r="D551" s="16" t="s">
        <v>8221</v>
      </c>
      <c r="E551">
        <v>1</v>
      </c>
    </row>
    <row r="552" spans="1:5" x14ac:dyDescent="0.45">
      <c r="A552" s="16" t="s">
        <v>8219</v>
      </c>
      <c r="B552">
        <v>467</v>
      </c>
      <c r="D552" s="16" t="s">
        <v>8221</v>
      </c>
      <c r="E552">
        <v>3</v>
      </c>
    </row>
    <row r="553" spans="1:5" x14ac:dyDescent="0.45">
      <c r="A553" s="16" t="s">
        <v>8219</v>
      </c>
      <c r="B553">
        <v>389</v>
      </c>
      <c r="D553" s="16" t="s">
        <v>8221</v>
      </c>
      <c r="E553">
        <v>8</v>
      </c>
    </row>
    <row r="554" spans="1:5" x14ac:dyDescent="0.45">
      <c r="A554" s="16" t="s">
        <v>8219</v>
      </c>
      <c r="B554">
        <v>68</v>
      </c>
      <c r="D554" s="16" t="s">
        <v>8221</v>
      </c>
      <c r="E554">
        <v>0</v>
      </c>
    </row>
    <row r="555" spans="1:5" x14ac:dyDescent="0.45">
      <c r="A555" s="16" t="s">
        <v>8219</v>
      </c>
      <c r="B555">
        <v>413</v>
      </c>
      <c r="D555" s="16" t="s">
        <v>8221</v>
      </c>
      <c r="E555">
        <v>3</v>
      </c>
    </row>
    <row r="556" spans="1:5" x14ac:dyDescent="0.45">
      <c r="A556" s="16" t="s">
        <v>8219</v>
      </c>
      <c r="B556">
        <v>190</v>
      </c>
      <c r="D556" s="16" t="s">
        <v>8221</v>
      </c>
      <c r="E556">
        <v>3</v>
      </c>
    </row>
    <row r="557" spans="1:5" x14ac:dyDescent="0.45">
      <c r="A557" s="16" t="s">
        <v>8219</v>
      </c>
      <c r="B557">
        <v>189</v>
      </c>
      <c r="D557" s="16" t="s">
        <v>8221</v>
      </c>
      <c r="E557">
        <v>0</v>
      </c>
    </row>
    <row r="558" spans="1:5" x14ac:dyDescent="0.45">
      <c r="A558" s="16" t="s">
        <v>8219</v>
      </c>
      <c r="B558">
        <v>130</v>
      </c>
      <c r="D558" s="16" t="s">
        <v>8221</v>
      </c>
      <c r="E558">
        <v>19</v>
      </c>
    </row>
    <row r="559" spans="1:5" x14ac:dyDescent="0.45">
      <c r="A559" s="16" t="s">
        <v>8219</v>
      </c>
      <c r="B559">
        <v>74</v>
      </c>
      <c r="D559" s="16" t="s">
        <v>8221</v>
      </c>
      <c r="E559">
        <v>0</v>
      </c>
    </row>
    <row r="560" spans="1:5" x14ac:dyDescent="0.45">
      <c r="A560" s="16" t="s">
        <v>8219</v>
      </c>
      <c r="B560">
        <v>274</v>
      </c>
      <c r="D560" s="16" t="s">
        <v>8221</v>
      </c>
      <c r="E560">
        <v>2</v>
      </c>
    </row>
    <row r="561" spans="1:5" x14ac:dyDescent="0.45">
      <c r="A561" s="16" t="s">
        <v>8219</v>
      </c>
      <c r="B561">
        <v>22</v>
      </c>
      <c r="D561" s="16" t="s">
        <v>8221</v>
      </c>
      <c r="E561">
        <v>0</v>
      </c>
    </row>
    <row r="562" spans="1:5" x14ac:dyDescent="0.45">
      <c r="A562" s="16" t="s">
        <v>8219</v>
      </c>
      <c r="B562">
        <v>31</v>
      </c>
      <c r="D562" s="16" t="s">
        <v>8221</v>
      </c>
      <c r="E562">
        <v>0</v>
      </c>
    </row>
    <row r="563" spans="1:5" x14ac:dyDescent="0.45">
      <c r="A563" s="16" t="s">
        <v>8219</v>
      </c>
      <c r="B563">
        <v>63</v>
      </c>
      <c r="D563" s="16" t="s">
        <v>8221</v>
      </c>
      <c r="E563">
        <v>25</v>
      </c>
    </row>
    <row r="564" spans="1:5" x14ac:dyDescent="0.45">
      <c r="A564" s="16" t="s">
        <v>8219</v>
      </c>
      <c r="B564">
        <v>20</v>
      </c>
      <c r="D564" s="16" t="s">
        <v>8221</v>
      </c>
      <c r="E564">
        <v>8</v>
      </c>
    </row>
    <row r="565" spans="1:5" x14ac:dyDescent="0.45">
      <c r="A565" s="16" t="s">
        <v>8219</v>
      </c>
      <c r="B565">
        <v>25</v>
      </c>
      <c r="D565" s="16" t="s">
        <v>8221</v>
      </c>
      <c r="E565">
        <v>16</v>
      </c>
    </row>
    <row r="566" spans="1:5" x14ac:dyDescent="0.45">
      <c r="A566" s="16" t="s">
        <v>8219</v>
      </c>
      <c r="B566">
        <v>61</v>
      </c>
      <c r="D566" s="16" t="s">
        <v>8221</v>
      </c>
      <c r="E566">
        <v>3</v>
      </c>
    </row>
    <row r="567" spans="1:5" x14ac:dyDescent="0.45">
      <c r="A567" s="16" t="s">
        <v>8219</v>
      </c>
      <c r="B567">
        <v>52</v>
      </c>
      <c r="D567" s="16" t="s">
        <v>8221</v>
      </c>
      <c r="E567">
        <v>3</v>
      </c>
    </row>
    <row r="568" spans="1:5" x14ac:dyDescent="0.45">
      <c r="A568" s="16" t="s">
        <v>8219</v>
      </c>
      <c r="B568">
        <v>86</v>
      </c>
      <c r="D568" s="16" t="s">
        <v>8221</v>
      </c>
      <c r="E568">
        <v>2</v>
      </c>
    </row>
    <row r="569" spans="1:5" x14ac:dyDescent="0.45">
      <c r="A569" s="16" t="s">
        <v>8219</v>
      </c>
      <c r="B569">
        <v>42</v>
      </c>
      <c r="D569" s="16" t="s">
        <v>8221</v>
      </c>
      <c r="E569">
        <v>1</v>
      </c>
    </row>
    <row r="570" spans="1:5" x14ac:dyDescent="0.45">
      <c r="A570" s="16" t="s">
        <v>8219</v>
      </c>
      <c r="B570">
        <v>52</v>
      </c>
      <c r="D570" s="16" t="s">
        <v>8221</v>
      </c>
      <c r="E570">
        <v>0</v>
      </c>
    </row>
    <row r="571" spans="1:5" x14ac:dyDescent="0.45">
      <c r="A571" s="16" t="s">
        <v>8219</v>
      </c>
      <c r="B571">
        <v>120</v>
      </c>
      <c r="D571" s="16" t="s">
        <v>8221</v>
      </c>
      <c r="E571">
        <v>1</v>
      </c>
    </row>
    <row r="572" spans="1:5" x14ac:dyDescent="0.45">
      <c r="A572" s="16" t="s">
        <v>8219</v>
      </c>
      <c r="B572">
        <v>22</v>
      </c>
      <c r="D572" s="16" t="s">
        <v>8221</v>
      </c>
      <c r="E572">
        <v>19</v>
      </c>
    </row>
    <row r="573" spans="1:5" x14ac:dyDescent="0.45">
      <c r="A573" s="16" t="s">
        <v>8219</v>
      </c>
      <c r="B573">
        <v>64</v>
      </c>
      <c r="D573" s="16" t="s">
        <v>8221</v>
      </c>
      <c r="E573">
        <v>9</v>
      </c>
    </row>
    <row r="574" spans="1:5" x14ac:dyDescent="0.45">
      <c r="A574" s="16" t="s">
        <v>8219</v>
      </c>
      <c r="B574">
        <v>23</v>
      </c>
      <c r="D574" s="16" t="s">
        <v>8221</v>
      </c>
      <c r="E574">
        <v>1</v>
      </c>
    </row>
    <row r="575" spans="1:5" x14ac:dyDescent="0.45">
      <c r="A575" s="16" t="s">
        <v>8219</v>
      </c>
      <c r="B575">
        <v>238</v>
      </c>
      <c r="D575" s="16" t="s">
        <v>8221</v>
      </c>
      <c r="E575">
        <v>0</v>
      </c>
    </row>
    <row r="576" spans="1:5" x14ac:dyDescent="0.45">
      <c r="A576" s="16" t="s">
        <v>8219</v>
      </c>
      <c r="B576">
        <v>33</v>
      </c>
      <c r="D576" s="16" t="s">
        <v>8221</v>
      </c>
      <c r="E576">
        <v>1</v>
      </c>
    </row>
    <row r="577" spans="1:5" x14ac:dyDescent="0.45">
      <c r="A577" s="16" t="s">
        <v>8219</v>
      </c>
      <c r="B577">
        <v>32</v>
      </c>
      <c r="D577" s="16" t="s">
        <v>8221</v>
      </c>
      <c r="E577">
        <v>5</v>
      </c>
    </row>
    <row r="578" spans="1:5" x14ac:dyDescent="0.45">
      <c r="A578" s="16" t="s">
        <v>8219</v>
      </c>
      <c r="B578">
        <v>24</v>
      </c>
      <c r="D578" s="16" t="s">
        <v>8221</v>
      </c>
      <c r="E578">
        <v>85</v>
      </c>
    </row>
    <row r="579" spans="1:5" x14ac:dyDescent="0.45">
      <c r="A579" s="16" t="s">
        <v>8219</v>
      </c>
      <c r="B579">
        <v>29</v>
      </c>
      <c r="D579" s="16" t="s">
        <v>8221</v>
      </c>
      <c r="E579">
        <v>3</v>
      </c>
    </row>
    <row r="580" spans="1:5" x14ac:dyDescent="0.45">
      <c r="A580" s="16" t="s">
        <v>8219</v>
      </c>
      <c r="B580">
        <v>50</v>
      </c>
      <c r="D580" s="16" t="s">
        <v>8221</v>
      </c>
      <c r="E580">
        <v>4</v>
      </c>
    </row>
    <row r="581" spans="1:5" x14ac:dyDescent="0.45">
      <c r="A581" s="16" t="s">
        <v>8219</v>
      </c>
      <c r="B581">
        <v>108</v>
      </c>
      <c r="D581" s="16" t="s">
        <v>8221</v>
      </c>
      <c r="E581">
        <v>3</v>
      </c>
    </row>
    <row r="582" spans="1:5" x14ac:dyDescent="0.45">
      <c r="A582" s="16" t="s">
        <v>8219</v>
      </c>
      <c r="B582">
        <v>139</v>
      </c>
      <c r="D582" s="16" t="s">
        <v>8221</v>
      </c>
      <c r="E582">
        <v>5</v>
      </c>
    </row>
    <row r="583" spans="1:5" x14ac:dyDescent="0.45">
      <c r="A583" s="16" t="s">
        <v>8219</v>
      </c>
      <c r="B583">
        <v>7</v>
      </c>
      <c r="D583" s="16" t="s">
        <v>8221</v>
      </c>
      <c r="E583">
        <v>17</v>
      </c>
    </row>
    <row r="584" spans="1:5" x14ac:dyDescent="0.45">
      <c r="A584" s="16" t="s">
        <v>8219</v>
      </c>
      <c r="B584">
        <v>149</v>
      </c>
      <c r="D584" s="16" t="s">
        <v>8221</v>
      </c>
      <c r="E584">
        <v>3</v>
      </c>
    </row>
    <row r="585" spans="1:5" x14ac:dyDescent="0.45">
      <c r="A585" s="16" t="s">
        <v>8219</v>
      </c>
      <c r="B585">
        <v>31</v>
      </c>
      <c r="D585" s="16" t="s">
        <v>8221</v>
      </c>
      <c r="E585">
        <v>2</v>
      </c>
    </row>
    <row r="586" spans="1:5" x14ac:dyDescent="0.45">
      <c r="A586" s="16" t="s">
        <v>8219</v>
      </c>
      <c r="B586">
        <v>26</v>
      </c>
      <c r="D586" s="16" t="s">
        <v>8221</v>
      </c>
      <c r="E586">
        <v>6</v>
      </c>
    </row>
    <row r="587" spans="1:5" x14ac:dyDescent="0.45">
      <c r="A587" s="16" t="s">
        <v>8219</v>
      </c>
      <c r="B587">
        <v>172</v>
      </c>
      <c r="D587" s="16" t="s">
        <v>8221</v>
      </c>
      <c r="E587">
        <v>0</v>
      </c>
    </row>
    <row r="588" spans="1:5" x14ac:dyDescent="0.45">
      <c r="A588" s="16" t="s">
        <v>8219</v>
      </c>
      <c r="B588">
        <v>78</v>
      </c>
      <c r="D588" s="16" t="s">
        <v>8221</v>
      </c>
      <c r="E588">
        <v>1</v>
      </c>
    </row>
    <row r="589" spans="1:5" x14ac:dyDescent="0.45">
      <c r="A589" s="16" t="s">
        <v>8219</v>
      </c>
      <c r="B589">
        <v>120</v>
      </c>
      <c r="D589" s="16" t="s">
        <v>8221</v>
      </c>
      <c r="E589">
        <v>3</v>
      </c>
    </row>
    <row r="590" spans="1:5" x14ac:dyDescent="0.45">
      <c r="A590" s="16" t="s">
        <v>8219</v>
      </c>
      <c r="B590">
        <v>227</v>
      </c>
      <c r="D590" s="16" t="s">
        <v>8221</v>
      </c>
      <c r="E590">
        <v>13</v>
      </c>
    </row>
    <row r="591" spans="1:5" x14ac:dyDescent="0.45">
      <c r="A591" s="16" t="s">
        <v>8219</v>
      </c>
      <c r="B591">
        <v>42</v>
      </c>
      <c r="D591" s="16" t="s">
        <v>8221</v>
      </c>
      <c r="E591">
        <v>1</v>
      </c>
    </row>
    <row r="592" spans="1:5" x14ac:dyDescent="0.45">
      <c r="A592" s="16" t="s">
        <v>8219</v>
      </c>
      <c r="B592">
        <v>64</v>
      </c>
      <c r="D592" s="16" t="s">
        <v>8221</v>
      </c>
      <c r="E592">
        <v>1</v>
      </c>
    </row>
    <row r="593" spans="1:5" x14ac:dyDescent="0.45">
      <c r="A593" s="16" t="s">
        <v>8219</v>
      </c>
      <c r="B593">
        <v>121</v>
      </c>
      <c r="D593" s="16" t="s">
        <v>8221</v>
      </c>
      <c r="E593">
        <v>9</v>
      </c>
    </row>
    <row r="594" spans="1:5" x14ac:dyDescent="0.45">
      <c r="A594" s="16" t="s">
        <v>8219</v>
      </c>
      <c r="B594">
        <v>87</v>
      </c>
      <c r="D594" s="16" t="s">
        <v>8221</v>
      </c>
      <c r="E594">
        <v>0</v>
      </c>
    </row>
    <row r="595" spans="1:5" x14ac:dyDescent="0.45">
      <c r="A595" s="16" t="s">
        <v>8219</v>
      </c>
      <c r="B595">
        <v>65</v>
      </c>
      <c r="D595" s="16" t="s">
        <v>8221</v>
      </c>
      <c r="E595">
        <v>2</v>
      </c>
    </row>
    <row r="596" spans="1:5" x14ac:dyDescent="0.45">
      <c r="A596" s="16" t="s">
        <v>8219</v>
      </c>
      <c r="B596">
        <v>49</v>
      </c>
      <c r="D596" s="16" t="s">
        <v>8221</v>
      </c>
      <c r="E596">
        <v>1</v>
      </c>
    </row>
    <row r="597" spans="1:5" x14ac:dyDescent="0.45">
      <c r="A597" s="16" t="s">
        <v>8219</v>
      </c>
      <c r="B597">
        <v>19</v>
      </c>
      <c r="D597" s="16" t="s">
        <v>8221</v>
      </c>
      <c r="E597">
        <v>10</v>
      </c>
    </row>
    <row r="598" spans="1:5" x14ac:dyDescent="0.45">
      <c r="A598" s="16" t="s">
        <v>8219</v>
      </c>
      <c r="B598">
        <v>81</v>
      </c>
      <c r="D598" s="16" t="s">
        <v>8221</v>
      </c>
      <c r="E598">
        <v>3</v>
      </c>
    </row>
    <row r="599" spans="1:5" x14ac:dyDescent="0.45">
      <c r="A599" s="16" t="s">
        <v>8219</v>
      </c>
      <c r="B599">
        <v>264</v>
      </c>
      <c r="D599" s="16" t="s">
        <v>8221</v>
      </c>
      <c r="E599">
        <v>2</v>
      </c>
    </row>
    <row r="600" spans="1:5" x14ac:dyDescent="0.45">
      <c r="A600" s="16" t="s">
        <v>8219</v>
      </c>
      <c r="B600">
        <v>25</v>
      </c>
      <c r="D600" s="16" t="s">
        <v>8221</v>
      </c>
      <c r="E600">
        <v>2</v>
      </c>
    </row>
    <row r="601" spans="1:5" x14ac:dyDescent="0.45">
      <c r="A601" s="16" t="s">
        <v>8219</v>
      </c>
      <c r="B601">
        <v>5</v>
      </c>
      <c r="D601" s="16" t="s">
        <v>8221</v>
      </c>
      <c r="E601">
        <v>1</v>
      </c>
    </row>
    <row r="602" spans="1:5" x14ac:dyDescent="0.45">
      <c r="A602" s="16" t="s">
        <v>8219</v>
      </c>
      <c r="B602">
        <v>144</v>
      </c>
      <c r="D602" s="16" t="s">
        <v>8221</v>
      </c>
      <c r="E602">
        <v>14</v>
      </c>
    </row>
    <row r="603" spans="1:5" x14ac:dyDescent="0.45">
      <c r="A603" s="16" t="s">
        <v>8219</v>
      </c>
      <c r="B603">
        <v>92</v>
      </c>
      <c r="D603" s="16" t="s">
        <v>8221</v>
      </c>
      <c r="E603">
        <v>0</v>
      </c>
    </row>
    <row r="604" spans="1:5" x14ac:dyDescent="0.45">
      <c r="A604" s="16" t="s">
        <v>8219</v>
      </c>
      <c r="B604">
        <v>147</v>
      </c>
      <c r="D604" s="16" t="s">
        <v>8221</v>
      </c>
      <c r="E604">
        <v>0</v>
      </c>
    </row>
    <row r="605" spans="1:5" x14ac:dyDescent="0.45">
      <c r="A605" s="16" t="s">
        <v>8219</v>
      </c>
      <c r="B605">
        <v>90</v>
      </c>
      <c r="D605" s="16" t="s">
        <v>8221</v>
      </c>
      <c r="E605">
        <v>4</v>
      </c>
    </row>
    <row r="606" spans="1:5" x14ac:dyDescent="0.45">
      <c r="A606" s="16" t="s">
        <v>8219</v>
      </c>
      <c r="B606">
        <v>87</v>
      </c>
      <c r="D606" s="16" t="s">
        <v>8221</v>
      </c>
      <c r="E606">
        <v>3</v>
      </c>
    </row>
    <row r="607" spans="1:5" x14ac:dyDescent="0.45">
      <c r="A607" s="16" t="s">
        <v>8219</v>
      </c>
      <c r="B607">
        <v>406</v>
      </c>
      <c r="D607" s="16" t="s">
        <v>8221</v>
      </c>
      <c r="E607">
        <v>0</v>
      </c>
    </row>
    <row r="608" spans="1:5" x14ac:dyDescent="0.45">
      <c r="A608" s="16" t="s">
        <v>8219</v>
      </c>
      <c r="B608">
        <v>20</v>
      </c>
      <c r="D608" s="16" t="s">
        <v>8221</v>
      </c>
      <c r="E608">
        <v>5</v>
      </c>
    </row>
    <row r="609" spans="1:5" x14ac:dyDescent="0.45">
      <c r="A609" s="16" t="s">
        <v>8219</v>
      </c>
      <c r="B609">
        <v>70</v>
      </c>
      <c r="D609" s="16" t="s">
        <v>8221</v>
      </c>
      <c r="E609">
        <v>47</v>
      </c>
    </row>
    <row r="610" spans="1:5" x14ac:dyDescent="0.45">
      <c r="A610" s="16" t="s">
        <v>8219</v>
      </c>
      <c r="B610">
        <v>16</v>
      </c>
      <c r="D610" s="16" t="s">
        <v>8221</v>
      </c>
      <c r="E610">
        <v>0</v>
      </c>
    </row>
    <row r="611" spans="1:5" x14ac:dyDescent="0.45">
      <c r="A611" s="16" t="s">
        <v>8219</v>
      </c>
      <c r="B611">
        <v>52</v>
      </c>
      <c r="D611" s="16" t="s">
        <v>8221</v>
      </c>
      <c r="E611">
        <v>10</v>
      </c>
    </row>
    <row r="612" spans="1:5" x14ac:dyDescent="0.45">
      <c r="A612" s="16" t="s">
        <v>8219</v>
      </c>
      <c r="B612">
        <v>66</v>
      </c>
      <c r="D612" s="16" t="s">
        <v>8221</v>
      </c>
      <c r="E612">
        <v>11</v>
      </c>
    </row>
    <row r="613" spans="1:5" x14ac:dyDescent="0.45">
      <c r="A613" s="16" t="s">
        <v>8219</v>
      </c>
      <c r="B613">
        <v>109</v>
      </c>
      <c r="D613" s="16" t="s">
        <v>8221</v>
      </c>
      <c r="E613">
        <v>2</v>
      </c>
    </row>
    <row r="614" spans="1:5" x14ac:dyDescent="0.45">
      <c r="A614" s="16" t="s">
        <v>8219</v>
      </c>
      <c r="B614">
        <v>168</v>
      </c>
      <c r="D614" s="16" t="s">
        <v>8221</v>
      </c>
      <c r="E614">
        <v>2</v>
      </c>
    </row>
    <row r="615" spans="1:5" x14ac:dyDescent="0.45">
      <c r="A615" s="16" t="s">
        <v>8219</v>
      </c>
      <c r="B615">
        <v>31</v>
      </c>
      <c r="D615" s="16" t="s">
        <v>8221</v>
      </c>
      <c r="E615">
        <v>22</v>
      </c>
    </row>
    <row r="616" spans="1:5" x14ac:dyDescent="0.45">
      <c r="A616" s="16" t="s">
        <v>8219</v>
      </c>
      <c r="B616">
        <v>133</v>
      </c>
      <c r="D616" s="16" t="s">
        <v>8221</v>
      </c>
      <c r="E616">
        <v>8</v>
      </c>
    </row>
    <row r="617" spans="1:5" x14ac:dyDescent="0.45">
      <c r="A617" s="16" t="s">
        <v>8219</v>
      </c>
      <c r="B617">
        <v>151</v>
      </c>
      <c r="D617" s="16" t="s">
        <v>8221</v>
      </c>
      <c r="E617">
        <v>6</v>
      </c>
    </row>
    <row r="618" spans="1:5" x14ac:dyDescent="0.45">
      <c r="A618" s="16" t="s">
        <v>8219</v>
      </c>
      <c r="B618">
        <v>5</v>
      </c>
      <c r="D618" s="16" t="s">
        <v>8221</v>
      </c>
      <c r="E618">
        <v>1</v>
      </c>
    </row>
    <row r="619" spans="1:5" x14ac:dyDescent="0.45">
      <c r="A619" s="16" t="s">
        <v>8219</v>
      </c>
      <c r="B619">
        <v>73</v>
      </c>
      <c r="D619" s="16" t="s">
        <v>8221</v>
      </c>
      <c r="E619">
        <v>3</v>
      </c>
    </row>
    <row r="620" spans="1:5" x14ac:dyDescent="0.45">
      <c r="A620" s="16" t="s">
        <v>8219</v>
      </c>
      <c r="B620">
        <v>148</v>
      </c>
      <c r="D620" s="16" t="s">
        <v>8221</v>
      </c>
      <c r="E620">
        <v>0</v>
      </c>
    </row>
    <row r="621" spans="1:5" x14ac:dyDescent="0.45">
      <c r="A621" s="16" t="s">
        <v>8219</v>
      </c>
      <c r="B621">
        <v>93</v>
      </c>
      <c r="D621" s="16" t="s">
        <v>8221</v>
      </c>
      <c r="E621">
        <v>0</v>
      </c>
    </row>
    <row r="622" spans="1:5" x14ac:dyDescent="0.45">
      <c r="A622" s="16" t="s">
        <v>8219</v>
      </c>
      <c r="B622">
        <v>63</v>
      </c>
      <c r="D622" s="16" t="s">
        <v>8221</v>
      </c>
      <c r="E622">
        <v>0</v>
      </c>
    </row>
    <row r="623" spans="1:5" x14ac:dyDescent="0.45">
      <c r="A623" s="16" t="s">
        <v>8219</v>
      </c>
      <c r="B623">
        <v>134</v>
      </c>
      <c r="D623" s="16" t="s">
        <v>8221</v>
      </c>
      <c r="E623">
        <v>0</v>
      </c>
    </row>
    <row r="624" spans="1:5" x14ac:dyDescent="0.45">
      <c r="A624" s="16" t="s">
        <v>8219</v>
      </c>
      <c r="B624">
        <v>14</v>
      </c>
      <c r="D624" s="16" t="s">
        <v>8221</v>
      </c>
      <c r="E624">
        <v>0</v>
      </c>
    </row>
    <row r="625" spans="1:5" x14ac:dyDescent="0.45">
      <c r="A625" s="16" t="s">
        <v>8219</v>
      </c>
      <c r="B625">
        <v>78</v>
      </c>
      <c r="D625" s="16" t="s">
        <v>8221</v>
      </c>
      <c r="E625">
        <v>3</v>
      </c>
    </row>
    <row r="626" spans="1:5" x14ac:dyDescent="0.45">
      <c r="A626" s="16" t="s">
        <v>8219</v>
      </c>
      <c r="B626">
        <v>112</v>
      </c>
      <c r="D626" s="16" t="s">
        <v>8221</v>
      </c>
      <c r="E626">
        <v>0</v>
      </c>
    </row>
    <row r="627" spans="1:5" x14ac:dyDescent="0.45">
      <c r="A627" s="16" t="s">
        <v>8219</v>
      </c>
      <c r="B627">
        <v>34</v>
      </c>
      <c r="D627" s="16" t="s">
        <v>8221</v>
      </c>
      <c r="E627">
        <v>0</v>
      </c>
    </row>
    <row r="628" spans="1:5" x14ac:dyDescent="0.45">
      <c r="A628" s="16" t="s">
        <v>8219</v>
      </c>
      <c r="B628">
        <v>19</v>
      </c>
      <c r="D628" s="16" t="s">
        <v>8221</v>
      </c>
      <c r="E628">
        <v>1</v>
      </c>
    </row>
    <row r="629" spans="1:5" x14ac:dyDescent="0.45">
      <c r="A629" s="16" t="s">
        <v>8219</v>
      </c>
      <c r="B629">
        <v>13</v>
      </c>
      <c r="D629" s="16" t="s">
        <v>8221</v>
      </c>
      <c r="E629">
        <v>6</v>
      </c>
    </row>
    <row r="630" spans="1:5" x14ac:dyDescent="0.45">
      <c r="A630" s="16" t="s">
        <v>8219</v>
      </c>
      <c r="B630">
        <v>104</v>
      </c>
      <c r="D630" s="16" t="s">
        <v>8221</v>
      </c>
      <c r="E630">
        <v>1</v>
      </c>
    </row>
    <row r="631" spans="1:5" x14ac:dyDescent="0.45">
      <c r="A631" s="16" t="s">
        <v>8219</v>
      </c>
      <c r="B631">
        <v>52</v>
      </c>
      <c r="D631" s="16" t="s">
        <v>8221</v>
      </c>
      <c r="E631">
        <v>2</v>
      </c>
    </row>
    <row r="632" spans="1:5" x14ac:dyDescent="0.45">
      <c r="A632" s="16" t="s">
        <v>8219</v>
      </c>
      <c r="B632">
        <v>17</v>
      </c>
      <c r="D632" s="16" t="s">
        <v>8221</v>
      </c>
      <c r="E632">
        <v>0</v>
      </c>
    </row>
    <row r="633" spans="1:5" x14ac:dyDescent="0.45">
      <c r="A633" s="16" t="s">
        <v>8219</v>
      </c>
      <c r="B633">
        <v>82</v>
      </c>
      <c r="D633" s="16" t="s">
        <v>8221</v>
      </c>
      <c r="E633">
        <v>3</v>
      </c>
    </row>
    <row r="634" spans="1:5" x14ac:dyDescent="0.45">
      <c r="A634" s="16" t="s">
        <v>8219</v>
      </c>
      <c r="B634">
        <v>73</v>
      </c>
      <c r="D634" s="16" t="s">
        <v>8221</v>
      </c>
      <c r="E634">
        <v>3</v>
      </c>
    </row>
    <row r="635" spans="1:5" x14ac:dyDescent="0.45">
      <c r="A635" s="16" t="s">
        <v>8219</v>
      </c>
      <c r="B635">
        <v>158</v>
      </c>
      <c r="D635" s="16" t="s">
        <v>8221</v>
      </c>
      <c r="E635">
        <v>0</v>
      </c>
    </row>
    <row r="636" spans="1:5" x14ac:dyDescent="0.45">
      <c r="A636" s="16" t="s">
        <v>8219</v>
      </c>
      <c r="B636">
        <v>65</v>
      </c>
      <c r="D636" s="16" t="s">
        <v>8221</v>
      </c>
      <c r="E636">
        <v>6</v>
      </c>
    </row>
    <row r="637" spans="1:5" x14ac:dyDescent="0.45">
      <c r="A637" s="16" t="s">
        <v>8219</v>
      </c>
      <c r="B637">
        <v>184</v>
      </c>
      <c r="D637" s="16" t="s">
        <v>8221</v>
      </c>
      <c r="E637">
        <v>0</v>
      </c>
    </row>
    <row r="638" spans="1:5" x14ac:dyDescent="0.45">
      <c r="A638" s="16" t="s">
        <v>8219</v>
      </c>
      <c r="B638">
        <v>34</v>
      </c>
      <c r="D638" s="16" t="s">
        <v>8221</v>
      </c>
      <c r="E638">
        <v>19</v>
      </c>
    </row>
    <row r="639" spans="1:5" x14ac:dyDescent="0.45">
      <c r="A639" s="16" t="s">
        <v>8219</v>
      </c>
      <c r="B639">
        <v>240</v>
      </c>
      <c r="D639" s="16" t="s">
        <v>8221</v>
      </c>
      <c r="E639">
        <v>1</v>
      </c>
    </row>
    <row r="640" spans="1:5" x14ac:dyDescent="0.45">
      <c r="A640" s="16" t="s">
        <v>8219</v>
      </c>
      <c r="B640">
        <v>113</v>
      </c>
      <c r="D640" s="16" t="s">
        <v>8221</v>
      </c>
      <c r="E640">
        <v>2</v>
      </c>
    </row>
    <row r="641" spans="1:5" x14ac:dyDescent="0.45">
      <c r="A641" s="16" t="s">
        <v>8219</v>
      </c>
      <c r="B641">
        <v>66</v>
      </c>
      <c r="D641" s="16" t="s">
        <v>8221</v>
      </c>
      <c r="E641">
        <v>0</v>
      </c>
    </row>
    <row r="642" spans="1:5" x14ac:dyDescent="0.45">
      <c r="A642" s="16" t="s">
        <v>8219</v>
      </c>
      <c r="B642">
        <v>340</v>
      </c>
      <c r="D642" s="16" t="s">
        <v>8221</v>
      </c>
      <c r="E642">
        <v>11</v>
      </c>
    </row>
    <row r="643" spans="1:5" x14ac:dyDescent="0.45">
      <c r="A643" s="16" t="s">
        <v>8219</v>
      </c>
      <c r="B643">
        <v>150</v>
      </c>
      <c r="D643" s="16" t="s">
        <v>8221</v>
      </c>
      <c r="E643">
        <v>0</v>
      </c>
    </row>
    <row r="644" spans="1:5" x14ac:dyDescent="0.45">
      <c r="A644" s="16" t="s">
        <v>8219</v>
      </c>
      <c r="B644">
        <v>25</v>
      </c>
      <c r="D644" s="16" t="s">
        <v>8221</v>
      </c>
      <c r="E644">
        <v>0</v>
      </c>
    </row>
    <row r="645" spans="1:5" x14ac:dyDescent="0.45">
      <c r="A645" s="16" t="s">
        <v>8219</v>
      </c>
      <c r="B645">
        <v>234</v>
      </c>
      <c r="D645" s="16" t="s">
        <v>8221</v>
      </c>
      <c r="E645">
        <v>1</v>
      </c>
    </row>
    <row r="646" spans="1:5" x14ac:dyDescent="0.45">
      <c r="A646" s="16" t="s">
        <v>8219</v>
      </c>
      <c r="B646">
        <v>2602</v>
      </c>
      <c r="D646" s="16" t="s">
        <v>8221</v>
      </c>
      <c r="E646">
        <v>3</v>
      </c>
    </row>
    <row r="647" spans="1:5" x14ac:dyDescent="0.45">
      <c r="A647" s="16" t="s">
        <v>8219</v>
      </c>
      <c r="B647">
        <v>248</v>
      </c>
      <c r="D647" s="16" t="s">
        <v>8221</v>
      </c>
      <c r="E647">
        <v>1</v>
      </c>
    </row>
    <row r="648" spans="1:5" x14ac:dyDescent="0.45">
      <c r="A648" s="16" t="s">
        <v>8219</v>
      </c>
      <c r="B648">
        <v>600</v>
      </c>
      <c r="D648" s="16" t="s">
        <v>8221</v>
      </c>
      <c r="E648">
        <v>15</v>
      </c>
    </row>
    <row r="649" spans="1:5" x14ac:dyDescent="0.45">
      <c r="A649" s="16" t="s">
        <v>8219</v>
      </c>
      <c r="B649">
        <v>293</v>
      </c>
      <c r="D649" s="16" t="s">
        <v>8221</v>
      </c>
      <c r="E649">
        <v>2</v>
      </c>
    </row>
    <row r="650" spans="1:5" x14ac:dyDescent="0.45">
      <c r="A650" s="16" t="s">
        <v>8219</v>
      </c>
      <c r="B650">
        <v>321</v>
      </c>
      <c r="D650" s="16" t="s">
        <v>8221</v>
      </c>
      <c r="E650">
        <v>1</v>
      </c>
    </row>
    <row r="651" spans="1:5" x14ac:dyDescent="0.45">
      <c r="A651" s="16" t="s">
        <v>8219</v>
      </c>
      <c r="B651">
        <v>81</v>
      </c>
      <c r="D651" s="16" t="s">
        <v>8221</v>
      </c>
      <c r="E651">
        <v>1</v>
      </c>
    </row>
    <row r="652" spans="1:5" x14ac:dyDescent="0.45">
      <c r="A652" s="16" t="s">
        <v>8219</v>
      </c>
      <c r="B652">
        <v>343</v>
      </c>
      <c r="D652" s="16" t="s">
        <v>8221</v>
      </c>
      <c r="E652">
        <v>0</v>
      </c>
    </row>
    <row r="653" spans="1:5" x14ac:dyDescent="0.45">
      <c r="A653" s="16" t="s">
        <v>8219</v>
      </c>
      <c r="B653">
        <v>336</v>
      </c>
      <c r="D653" s="16" t="s">
        <v>8221</v>
      </c>
      <c r="E653">
        <v>1</v>
      </c>
    </row>
    <row r="654" spans="1:5" x14ac:dyDescent="0.45">
      <c r="A654" s="16" t="s">
        <v>8219</v>
      </c>
      <c r="B654">
        <v>47</v>
      </c>
      <c r="D654" s="16" t="s">
        <v>8221</v>
      </c>
      <c r="E654">
        <v>11</v>
      </c>
    </row>
    <row r="655" spans="1:5" x14ac:dyDescent="0.45">
      <c r="A655" s="16" t="s">
        <v>8219</v>
      </c>
      <c r="B655">
        <v>76</v>
      </c>
      <c r="D655" s="16" t="s">
        <v>8221</v>
      </c>
      <c r="E655">
        <v>0</v>
      </c>
    </row>
    <row r="656" spans="1:5" x14ac:dyDescent="0.45">
      <c r="A656" s="16" t="s">
        <v>8219</v>
      </c>
      <c r="B656">
        <v>441</v>
      </c>
      <c r="D656" s="16" t="s">
        <v>8221</v>
      </c>
      <c r="E656">
        <v>1</v>
      </c>
    </row>
    <row r="657" spans="1:5" x14ac:dyDescent="0.45">
      <c r="A657" s="16" t="s">
        <v>8219</v>
      </c>
      <c r="B657">
        <v>916</v>
      </c>
      <c r="D657" s="16" t="s">
        <v>8221</v>
      </c>
      <c r="E657">
        <v>6</v>
      </c>
    </row>
    <row r="658" spans="1:5" x14ac:dyDescent="0.45">
      <c r="A658" s="16" t="s">
        <v>8219</v>
      </c>
      <c r="B658">
        <v>369</v>
      </c>
      <c r="D658" s="16" t="s">
        <v>8221</v>
      </c>
      <c r="E658">
        <v>7</v>
      </c>
    </row>
    <row r="659" spans="1:5" x14ac:dyDescent="0.45">
      <c r="A659" s="16" t="s">
        <v>8219</v>
      </c>
      <c r="B659">
        <v>20242</v>
      </c>
      <c r="D659" s="16" t="s">
        <v>8221</v>
      </c>
      <c r="E659">
        <v>0</v>
      </c>
    </row>
    <row r="660" spans="1:5" x14ac:dyDescent="0.45">
      <c r="A660" s="16" t="s">
        <v>8219</v>
      </c>
      <c r="B660">
        <v>71</v>
      </c>
      <c r="D660" s="16" t="s">
        <v>8221</v>
      </c>
      <c r="E660">
        <v>16</v>
      </c>
    </row>
    <row r="661" spans="1:5" x14ac:dyDescent="0.45">
      <c r="A661" s="16" t="s">
        <v>8219</v>
      </c>
      <c r="B661">
        <v>635</v>
      </c>
      <c r="D661" s="16" t="s">
        <v>8221</v>
      </c>
      <c r="E661">
        <v>0</v>
      </c>
    </row>
    <row r="662" spans="1:5" x14ac:dyDescent="0.45">
      <c r="A662" s="16" t="s">
        <v>8219</v>
      </c>
      <c r="B662">
        <v>885</v>
      </c>
      <c r="D662" s="16" t="s">
        <v>8221</v>
      </c>
      <c r="E662">
        <v>0</v>
      </c>
    </row>
    <row r="663" spans="1:5" x14ac:dyDescent="0.45">
      <c r="A663" s="16" t="s">
        <v>8219</v>
      </c>
      <c r="B663">
        <v>329</v>
      </c>
      <c r="D663" s="16" t="s">
        <v>8221</v>
      </c>
      <c r="E663">
        <v>0</v>
      </c>
    </row>
    <row r="664" spans="1:5" x14ac:dyDescent="0.45">
      <c r="A664" s="16" t="s">
        <v>8219</v>
      </c>
      <c r="B664">
        <v>71</v>
      </c>
      <c r="D664" s="16" t="s">
        <v>8221</v>
      </c>
      <c r="E664">
        <v>12</v>
      </c>
    </row>
    <row r="665" spans="1:5" x14ac:dyDescent="0.45">
      <c r="A665" s="16" t="s">
        <v>8219</v>
      </c>
      <c r="B665">
        <v>269</v>
      </c>
      <c r="D665" s="16" t="s">
        <v>8221</v>
      </c>
      <c r="E665">
        <v>1</v>
      </c>
    </row>
    <row r="666" spans="1:5" x14ac:dyDescent="0.45">
      <c r="A666" s="16" t="s">
        <v>8219</v>
      </c>
      <c r="B666">
        <v>345</v>
      </c>
      <c r="D666" s="16" t="s">
        <v>8221</v>
      </c>
      <c r="E666">
        <v>3</v>
      </c>
    </row>
    <row r="667" spans="1:5" x14ac:dyDescent="0.45">
      <c r="A667" s="16" t="s">
        <v>8219</v>
      </c>
      <c r="B667">
        <v>43</v>
      </c>
      <c r="D667" s="16" t="s">
        <v>8221</v>
      </c>
      <c r="E667">
        <v>1</v>
      </c>
    </row>
    <row r="668" spans="1:5" x14ac:dyDescent="0.45">
      <c r="A668" s="16" t="s">
        <v>8219</v>
      </c>
      <c r="B668">
        <v>33</v>
      </c>
      <c r="D668" s="16" t="s">
        <v>8221</v>
      </c>
      <c r="E668">
        <v>4</v>
      </c>
    </row>
    <row r="669" spans="1:5" x14ac:dyDescent="0.45">
      <c r="A669" s="16" t="s">
        <v>8219</v>
      </c>
      <c r="B669">
        <v>211</v>
      </c>
      <c r="D669" s="16" t="s">
        <v>8221</v>
      </c>
      <c r="E669">
        <v>1</v>
      </c>
    </row>
    <row r="670" spans="1:5" x14ac:dyDescent="0.45">
      <c r="A670" s="16" t="s">
        <v>8219</v>
      </c>
      <c r="B670">
        <v>196</v>
      </c>
      <c r="D670" s="16" t="s">
        <v>8221</v>
      </c>
      <c r="E670">
        <v>3</v>
      </c>
    </row>
    <row r="671" spans="1:5" x14ac:dyDescent="0.45">
      <c r="A671" s="16" t="s">
        <v>8219</v>
      </c>
      <c r="B671">
        <v>405</v>
      </c>
      <c r="D671" s="16" t="s">
        <v>8221</v>
      </c>
      <c r="E671">
        <v>1</v>
      </c>
    </row>
    <row r="672" spans="1:5" x14ac:dyDescent="0.45">
      <c r="A672" s="16" t="s">
        <v>8219</v>
      </c>
      <c r="B672">
        <v>206</v>
      </c>
      <c r="D672" s="16" t="s">
        <v>8221</v>
      </c>
      <c r="E672">
        <v>0</v>
      </c>
    </row>
    <row r="673" spans="1:5" x14ac:dyDescent="0.45">
      <c r="A673" s="16" t="s">
        <v>8219</v>
      </c>
      <c r="B673">
        <v>335</v>
      </c>
      <c r="D673" s="16" t="s">
        <v>8221</v>
      </c>
      <c r="E673">
        <v>12</v>
      </c>
    </row>
    <row r="674" spans="1:5" x14ac:dyDescent="0.45">
      <c r="A674" s="16" t="s">
        <v>8219</v>
      </c>
      <c r="B674">
        <v>215</v>
      </c>
      <c r="D674" s="16" t="s">
        <v>8221</v>
      </c>
      <c r="E674">
        <v>0</v>
      </c>
    </row>
    <row r="675" spans="1:5" x14ac:dyDescent="0.45">
      <c r="A675" s="16" t="s">
        <v>8219</v>
      </c>
      <c r="B675">
        <v>176</v>
      </c>
      <c r="D675" s="16" t="s">
        <v>8221</v>
      </c>
      <c r="E675">
        <v>1</v>
      </c>
    </row>
    <row r="676" spans="1:5" x14ac:dyDescent="0.45">
      <c r="A676" s="16" t="s">
        <v>8219</v>
      </c>
      <c r="B676">
        <v>555</v>
      </c>
      <c r="D676" s="16" t="s">
        <v>8221</v>
      </c>
      <c r="E676">
        <v>0</v>
      </c>
    </row>
    <row r="677" spans="1:5" x14ac:dyDescent="0.45">
      <c r="A677" s="16" t="s">
        <v>8219</v>
      </c>
      <c r="B677">
        <v>116</v>
      </c>
      <c r="D677" s="16" t="s">
        <v>8221</v>
      </c>
      <c r="E677">
        <v>0</v>
      </c>
    </row>
    <row r="678" spans="1:5" x14ac:dyDescent="0.45">
      <c r="A678" s="16" t="s">
        <v>8219</v>
      </c>
      <c r="B678">
        <v>615</v>
      </c>
      <c r="D678" s="16" t="s">
        <v>8221</v>
      </c>
      <c r="E678">
        <v>2</v>
      </c>
    </row>
    <row r="679" spans="1:5" x14ac:dyDescent="0.45">
      <c r="A679" s="16" t="s">
        <v>8219</v>
      </c>
      <c r="B679">
        <v>236</v>
      </c>
      <c r="D679" s="16" t="s">
        <v>8221</v>
      </c>
      <c r="E679">
        <v>92</v>
      </c>
    </row>
    <row r="680" spans="1:5" x14ac:dyDescent="0.45">
      <c r="A680" s="16" t="s">
        <v>8219</v>
      </c>
      <c r="B680">
        <v>145</v>
      </c>
      <c r="D680" s="16" t="s">
        <v>8221</v>
      </c>
      <c r="E680">
        <v>0</v>
      </c>
    </row>
    <row r="681" spans="1:5" x14ac:dyDescent="0.45">
      <c r="A681" s="16" t="s">
        <v>8219</v>
      </c>
      <c r="B681">
        <v>167</v>
      </c>
      <c r="D681" s="16" t="s">
        <v>8221</v>
      </c>
      <c r="E681">
        <v>3</v>
      </c>
    </row>
    <row r="682" spans="1:5" x14ac:dyDescent="0.45">
      <c r="A682" s="16" t="s">
        <v>8219</v>
      </c>
      <c r="B682">
        <v>235</v>
      </c>
      <c r="D682" s="16" t="s">
        <v>8221</v>
      </c>
      <c r="E682">
        <v>10</v>
      </c>
    </row>
    <row r="683" spans="1:5" x14ac:dyDescent="0.45">
      <c r="A683" s="16" t="s">
        <v>8219</v>
      </c>
      <c r="B683">
        <v>452</v>
      </c>
      <c r="D683" s="16" t="s">
        <v>8221</v>
      </c>
      <c r="E683">
        <v>7</v>
      </c>
    </row>
    <row r="684" spans="1:5" x14ac:dyDescent="0.45">
      <c r="A684" s="16" t="s">
        <v>8219</v>
      </c>
      <c r="B684">
        <v>241</v>
      </c>
      <c r="D684" s="16" t="s">
        <v>8221</v>
      </c>
      <c r="E684">
        <v>3</v>
      </c>
    </row>
    <row r="685" spans="1:5" x14ac:dyDescent="0.45">
      <c r="A685" s="16" t="s">
        <v>8219</v>
      </c>
      <c r="B685">
        <v>28</v>
      </c>
      <c r="D685" s="16" t="s">
        <v>8221</v>
      </c>
      <c r="E685">
        <v>0</v>
      </c>
    </row>
    <row r="686" spans="1:5" x14ac:dyDescent="0.45">
      <c r="A686" s="16" t="s">
        <v>8219</v>
      </c>
      <c r="B686">
        <v>140</v>
      </c>
      <c r="D686" s="16" t="s">
        <v>8221</v>
      </c>
      <c r="E686">
        <v>1</v>
      </c>
    </row>
    <row r="687" spans="1:5" x14ac:dyDescent="0.45">
      <c r="A687" s="16" t="s">
        <v>8219</v>
      </c>
      <c r="B687">
        <v>280</v>
      </c>
      <c r="D687" s="16" t="s">
        <v>8221</v>
      </c>
      <c r="E687">
        <v>0</v>
      </c>
    </row>
    <row r="688" spans="1:5" x14ac:dyDescent="0.45">
      <c r="A688" s="16" t="s">
        <v>8219</v>
      </c>
      <c r="B688">
        <v>70</v>
      </c>
      <c r="D688" s="16" t="s">
        <v>8221</v>
      </c>
      <c r="E688">
        <v>9</v>
      </c>
    </row>
    <row r="689" spans="1:5" x14ac:dyDescent="0.45">
      <c r="A689" s="16" t="s">
        <v>8219</v>
      </c>
      <c r="B689">
        <v>160</v>
      </c>
      <c r="D689" s="16" t="s">
        <v>8221</v>
      </c>
      <c r="E689">
        <v>2</v>
      </c>
    </row>
    <row r="690" spans="1:5" x14ac:dyDescent="0.45">
      <c r="A690" s="16" t="s">
        <v>8219</v>
      </c>
      <c r="B690">
        <v>141</v>
      </c>
      <c r="D690" s="16" t="s">
        <v>8221</v>
      </c>
      <c r="E690">
        <v>1</v>
      </c>
    </row>
    <row r="691" spans="1:5" x14ac:dyDescent="0.45">
      <c r="A691" s="16" t="s">
        <v>8219</v>
      </c>
      <c r="B691">
        <v>874</v>
      </c>
      <c r="D691" s="16" t="s">
        <v>8221</v>
      </c>
      <c r="E691">
        <v>2</v>
      </c>
    </row>
    <row r="692" spans="1:5" x14ac:dyDescent="0.45">
      <c r="A692" s="16" t="s">
        <v>8219</v>
      </c>
      <c r="B692">
        <v>73</v>
      </c>
      <c r="D692" s="16" t="s">
        <v>8221</v>
      </c>
      <c r="E692">
        <v>11</v>
      </c>
    </row>
    <row r="693" spans="1:5" x14ac:dyDescent="0.45">
      <c r="A693" s="16" t="s">
        <v>8219</v>
      </c>
      <c r="B693">
        <v>294</v>
      </c>
      <c r="D693" s="16" t="s">
        <v>8221</v>
      </c>
      <c r="E693">
        <v>0</v>
      </c>
    </row>
    <row r="694" spans="1:5" x14ac:dyDescent="0.45">
      <c r="A694" s="16" t="s">
        <v>8219</v>
      </c>
      <c r="B694">
        <v>740</v>
      </c>
      <c r="D694" s="16" t="s">
        <v>8221</v>
      </c>
      <c r="E694">
        <v>0</v>
      </c>
    </row>
    <row r="695" spans="1:5" x14ac:dyDescent="0.45">
      <c r="A695" s="16" t="s">
        <v>8219</v>
      </c>
      <c r="B695">
        <v>369</v>
      </c>
      <c r="D695" s="16" t="s">
        <v>8221</v>
      </c>
      <c r="E695">
        <v>9</v>
      </c>
    </row>
    <row r="696" spans="1:5" x14ac:dyDescent="0.45">
      <c r="A696" s="16" t="s">
        <v>8219</v>
      </c>
      <c r="B696">
        <v>110</v>
      </c>
      <c r="D696" s="16" t="s">
        <v>8221</v>
      </c>
      <c r="E696">
        <v>0</v>
      </c>
    </row>
    <row r="697" spans="1:5" x14ac:dyDescent="0.45">
      <c r="A697" s="16" t="s">
        <v>8219</v>
      </c>
      <c r="B697">
        <v>455</v>
      </c>
      <c r="D697" s="16" t="s">
        <v>8221</v>
      </c>
      <c r="E697">
        <v>4</v>
      </c>
    </row>
    <row r="698" spans="1:5" x14ac:dyDescent="0.45">
      <c r="A698" s="16" t="s">
        <v>8219</v>
      </c>
      <c r="B698">
        <v>224</v>
      </c>
      <c r="D698" s="16" t="s">
        <v>8221</v>
      </c>
      <c r="E698">
        <v>1</v>
      </c>
    </row>
    <row r="699" spans="1:5" x14ac:dyDescent="0.45">
      <c r="A699" s="16" t="s">
        <v>8219</v>
      </c>
      <c r="B699">
        <v>46</v>
      </c>
      <c r="D699" s="16" t="s">
        <v>8221</v>
      </c>
      <c r="E699">
        <v>2</v>
      </c>
    </row>
    <row r="700" spans="1:5" x14ac:dyDescent="0.45">
      <c r="A700" s="16" t="s">
        <v>8219</v>
      </c>
      <c r="B700">
        <v>284</v>
      </c>
      <c r="D700" s="16" t="s">
        <v>8221</v>
      </c>
      <c r="E700">
        <v>0</v>
      </c>
    </row>
    <row r="701" spans="1:5" x14ac:dyDescent="0.45">
      <c r="A701" s="16" t="s">
        <v>8219</v>
      </c>
      <c r="B701">
        <v>98</v>
      </c>
      <c r="D701" s="16" t="s">
        <v>8221</v>
      </c>
      <c r="E701">
        <v>1</v>
      </c>
    </row>
    <row r="702" spans="1:5" x14ac:dyDescent="0.45">
      <c r="A702" s="16" t="s">
        <v>8219</v>
      </c>
      <c r="B702">
        <v>56</v>
      </c>
      <c r="D702" s="16" t="s">
        <v>8221</v>
      </c>
      <c r="E702">
        <v>17</v>
      </c>
    </row>
    <row r="703" spans="1:5" x14ac:dyDescent="0.45">
      <c r="A703" s="16" t="s">
        <v>8219</v>
      </c>
      <c r="B703">
        <v>32</v>
      </c>
      <c r="D703" s="16" t="s">
        <v>8221</v>
      </c>
      <c r="E703">
        <v>2</v>
      </c>
    </row>
    <row r="704" spans="1:5" x14ac:dyDescent="0.45">
      <c r="A704" s="16" t="s">
        <v>8219</v>
      </c>
      <c r="B704">
        <v>30</v>
      </c>
      <c r="D704" s="16" t="s">
        <v>8221</v>
      </c>
      <c r="E704">
        <v>3</v>
      </c>
    </row>
    <row r="705" spans="1:5" x14ac:dyDescent="0.45">
      <c r="A705" s="16" t="s">
        <v>8219</v>
      </c>
      <c r="B705">
        <v>70</v>
      </c>
      <c r="D705" s="16" t="s">
        <v>8221</v>
      </c>
      <c r="E705">
        <v>41</v>
      </c>
    </row>
    <row r="706" spans="1:5" x14ac:dyDescent="0.45">
      <c r="A706" s="16" t="s">
        <v>8219</v>
      </c>
      <c r="B706">
        <v>44</v>
      </c>
      <c r="D706" s="16" t="s">
        <v>8221</v>
      </c>
      <c r="E706">
        <v>2</v>
      </c>
    </row>
    <row r="707" spans="1:5" x14ac:dyDescent="0.45">
      <c r="A707" s="16" t="s">
        <v>8219</v>
      </c>
      <c r="B707">
        <v>92</v>
      </c>
      <c r="D707" s="16" t="s">
        <v>8221</v>
      </c>
      <c r="E707">
        <v>3</v>
      </c>
    </row>
    <row r="708" spans="1:5" x14ac:dyDescent="0.45">
      <c r="A708" s="16" t="s">
        <v>8219</v>
      </c>
      <c r="B708">
        <v>205</v>
      </c>
      <c r="D708" s="16" t="s">
        <v>8221</v>
      </c>
      <c r="E708">
        <v>8</v>
      </c>
    </row>
    <row r="709" spans="1:5" x14ac:dyDescent="0.45">
      <c r="A709" s="16" t="s">
        <v>8219</v>
      </c>
      <c r="B709">
        <v>23</v>
      </c>
      <c r="D709" s="16" t="s">
        <v>8221</v>
      </c>
      <c r="E709">
        <v>0</v>
      </c>
    </row>
    <row r="710" spans="1:5" x14ac:dyDescent="0.45">
      <c r="A710" s="16" t="s">
        <v>8219</v>
      </c>
      <c r="B710">
        <v>4</v>
      </c>
      <c r="D710" s="16" t="s">
        <v>8221</v>
      </c>
      <c r="E710">
        <v>1</v>
      </c>
    </row>
    <row r="711" spans="1:5" x14ac:dyDescent="0.45">
      <c r="A711" s="16" t="s">
        <v>8219</v>
      </c>
      <c r="B711">
        <v>112</v>
      </c>
      <c r="D711" s="16" t="s">
        <v>8221</v>
      </c>
      <c r="E711">
        <v>3</v>
      </c>
    </row>
    <row r="712" spans="1:5" x14ac:dyDescent="0.45">
      <c r="A712" s="16" t="s">
        <v>8219</v>
      </c>
      <c r="B712">
        <v>27</v>
      </c>
      <c r="D712" s="16" t="s">
        <v>8221</v>
      </c>
      <c r="E712">
        <v>4</v>
      </c>
    </row>
    <row r="713" spans="1:5" x14ac:dyDescent="0.45">
      <c r="A713" s="16" t="s">
        <v>8219</v>
      </c>
      <c r="B713">
        <v>11</v>
      </c>
      <c r="D713" s="16" t="s">
        <v>8221</v>
      </c>
      <c r="E713">
        <v>9</v>
      </c>
    </row>
    <row r="714" spans="1:5" x14ac:dyDescent="0.45">
      <c r="A714" s="16" t="s">
        <v>8219</v>
      </c>
      <c r="B714">
        <v>26</v>
      </c>
      <c r="D714" s="16" t="s">
        <v>8221</v>
      </c>
      <c r="E714">
        <v>16</v>
      </c>
    </row>
    <row r="715" spans="1:5" x14ac:dyDescent="0.45">
      <c r="A715" s="16" t="s">
        <v>8219</v>
      </c>
      <c r="B715">
        <v>77</v>
      </c>
      <c r="D715" s="16" t="s">
        <v>8221</v>
      </c>
      <c r="E715">
        <v>1</v>
      </c>
    </row>
    <row r="716" spans="1:5" x14ac:dyDescent="0.45">
      <c r="A716" s="16" t="s">
        <v>8219</v>
      </c>
      <c r="B716">
        <v>136</v>
      </c>
      <c r="D716" s="16" t="s">
        <v>8221</v>
      </c>
      <c r="E716">
        <v>7</v>
      </c>
    </row>
    <row r="717" spans="1:5" x14ac:dyDescent="0.45">
      <c r="A717" s="16" t="s">
        <v>8219</v>
      </c>
      <c r="B717">
        <v>157</v>
      </c>
      <c r="D717" s="16" t="s">
        <v>8221</v>
      </c>
      <c r="E717">
        <v>0</v>
      </c>
    </row>
    <row r="718" spans="1:5" x14ac:dyDescent="0.45">
      <c r="A718" s="16" t="s">
        <v>8219</v>
      </c>
      <c r="B718">
        <v>158</v>
      </c>
      <c r="D718" s="16" t="s">
        <v>8221</v>
      </c>
      <c r="E718">
        <v>0</v>
      </c>
    </row>
    <row r="719" spans="1:5" x14ac:dyDescent="0.45">
      <c r="A719" s="16" t="s">
        <v>8219</v>
      </c>
      <c r="B719">
        <v>27</v>
      </c>
      <c r="D719" s="16" t="s">
        <v>8221</v>
      </c>
      <c r="E719">
        <v>0</v>
      </c>
    </row>
    <row r="720" spans="1:5" x14ac:dyDescent="0.45">
      <c r="A720" s="16" t="s">
        <v>8219</v>
      </c>
      <c r="B720">
        <v>23</v>
      </c>
      <c r="D720" s="16" t="s">
        <v>8221</v>
      </c>
      <c r="E720">
        <v>0</v>
      </c>
    </row>
    <row r="721" spans="1:5" x14ac:dyDescent="0.45">
      <c r="A721" s="16" t="s">
        <v>8219</v>
      </c>
      <c r="B721">
        <v>17</v>
      </c>
      <c r="D721" s="16" t="s">
        <v>8221</v>
      </c>
      <c r="E721">
        <v>0</v>
      </c>
    </row>
    <row r="722" spans="1:5" x14ac:dyDescent="0.45">
      <c r="A722" s="16" t="s">
        <v>8219</v>
      </c>
      <c r="B722">
        <v>37</v>
      </c>
      <c r="D722" s="16" t="s">
        <v>8221</v>
      </c>
      <c r="E722">
        <v>1</v>
      </c>
    </row>
    <row r="723" spans="1:5" x14ac:dyDescent="0.45">
      <c r="A723" s="16" t="s">
        <v>8219</v>
      </c>
      <c r="B723">
        <v>65</v>
      </c>
      <c r="D723" s="16" t="s">
        <v>8221</v>
      </c>
      <c r="E723">
        <v>2</v>
      </c>
    </row>
    <row r="724" spans="1:5" x14ac:dyDescent="0.45">
      <c r="A724" s="16" t="s">
        <v>8219</v>
      </c>
      <c r="B724">
        <v>18</v>
      </c>
      <c r="D724" s="16" t="s">
        <v>8221</v>
      </c>
      <c r="E724">
        <v>1</v>
      </c>
    </row>
    <row r="725" spans="1:5" x14ac:dyDescent="0.45">
      <c r="A725" s="16" t="s">
        <v>8219</v>
      </c>
      <c r="B725">
        <v>25</v>
      </c>
      <c r="D725" s="16" t="s">
        <v>8221</v>
      </c>
      <c r="E725">
        <v>15</v>
      </c>
    </row>
    <row r="726" spans="1:5" x14ac:dyDescent="0.45">
      <c r="A726" s="16" t="s">
        <v>8219</v>
      </c>
      <c r="B726">
        <v>104</v>
      </c>
      <c r="D726" s="16" t="s">
        <v>8221</v>
      </c>
      <c r="E726">
        <v>1</v>
      </c>
    </row>
    <row r="727" spans="1:5" x14ac:dyDescent="0.45">
      <c r="A727" s="16" t="s">
        <v>8219</v>
      </c>
      <c r="B727">
        <v>108</v>
      </c>
      <c r="D727" s="16" t="s">
        <v>8221</v>
      </c>
      <c r="E727">
        <v>1</v>
      </c>
    </row>
    <row r="728" spans="1:5" x14ac:dyDescent="0.45">
      <c r="A728" s="16" t="s">
        <v>8219</v>
      </c>
      <c r="B728">
        <v>38</v>
      </c>
      <c r="D728" s="16" t="s">
        <v>8221</v>
      </c>
      <c r="E728">
        <v>0</v>
      </c>
    </row>
    <row r="729" spans="1:5" x14ac:dyDescent="0.45">
      <c r="A729" s="16" t="s">
        <v>8219</v>
      </c>
      <c r="B729">
        <v>88</v>
      </c>
      <c r="D729" s="16" t="s">
        <v>8221</v>
      </c>
      <c r="E729">
        <v>39</v>
      </c>
    </row>
    <row r="730" spans="1:5" x14ac:dyDescent="0.45">
      <c r="A730" s="16" t="s">
        <v>8219</v>
      </c>
      <c r="B730">
        <v>82</v>
      </c>
      <c r="D730" s="16" t="s">
        <v>8221</v>
      </c>
      <c r="E730">
        <v>103</v>
      </c>
    </row>
    <row r="731" spans="1:5" x14ac:dyDescent="0.45">
      <c r="A731" s="16" t="s">
        <v>8219</v>
      </c>
      <c r="B731">
        <v>126</v>
      </c>
      <c r="D731" s="16" t="s">
        <v>8221</v>
      </c>
      <c r="E731">
        <v>0</v>
      </c>
    </row>
    <row r="732" spans="1:5" x14ac:dyDescent="0.45">
      <c r="A732" s="16" t="s">
        <v>8219</v>
      </c>
      <c r="B732">
        <v>133</v>
      </c>
      <c r="D732" s="16" t="s">
        <v>8221</v>
      </c>
      <c r="E732">
        <v>39</v>
      </c>
    </row>
    <row r="733" spans="1:5" x14ac:dyDescent="0.45">
      <c r="A733" s="16" t="s">
        <v>8219</v>
      </c>
      <c r="B733">
        <v>47</v>
      </c>
      <c r="D733" s="16" t="s">
        <v>8221</v>
      </c>
      <c r="E733">
        <v>15</v>
      </c>
    </row>
    <row r="734" spans="1:5" x14ac:dyDescent="0.45">
      <c r="A734" s="16" t="s">
        <v>8219</v>
      </c>
      <c r="B734">
        <v>58</v>
      </c>
      <c r="D734" s="16" t="s">
        <v>8221</v>
      </c>
      <c r="E734">
        <v>22</v>
      </c>
    </row>
    <row r="735" spans="1:5" x14ac:dyDescent="0.45">
      <c r="A735" s="16" t="s">
        <v>8219</v>
      </c>
      <c r="B735">
        <v>32</v>
      </c>
      <c r="D735" s="16" t="s">
        <v>8221</v>
      </c>
      <c r="E735">
        <v>92</v>
      </c>
    </row>
    <row r="736" spans="1:5" x14ac:dyDescent="0.45">
      <c r="A736" s="16" t="s">
        <v>8219</v>
      </c>
      <c r="B736">
        <v>37</v>
      </c>
      <c r="D736" s="16" t="s">
        <v>8221</v>
      </c>
      <c r="E736">
        <v>25</v>
      </c>
    </row>
    <row r="737" spans="1:5" x14ac:dyDescent="0.45">
      <c r="A737" s="16" t="s">
        <v>8219</v>
      </c>
      <c r="B737">
        <v>87</v>
      </c>
      <c r="D737" s="16" t="s">
        <v>8221</v>
      </c>
      <c r="E737">
        <v>19</v>
      </c>
    </row>
    <row r="738" spans="1:5" x14ac:dyDescent="0.45">
      <c r="A738" s="16" t="s">
        <v>8219</v>
      </c>
      <c r="B738">
        <v>15</v>
      </c>
      <c r="D738" s="16" t="s">
        <v>8221</v>
      </c>
      <c r="E738">
        <v>19</v>
      </c>
    </row>
    <row r="739" spans="1:5" x14ac:dyDescent="0.45">
      <c r="A739" s="16" t="s">
        <v>8219</v>
      </c>
      <c r="B739">
        <v>27</v>
      </c>
      <c r="D739" s="16" t="s">
        <v>8221</v>
      </c>
      <c r="E739">
        <v>13</v>
      </c>
    </row>
    <row r="740" spans="1:5" x14ac:dyDescent="0.45">
      <c r="A740" s="16" t="s">
        <v>8219</v>
      </c>
      <c r="B740">
        <v>19</v>
      </c>
      <c r="D740" s="16" t="s">
        <v>8221</v>
      </c>
      <c r="E740">
        <v>124</v>
      </c>
    </row>
    <row r="741" spans="1:5" x14ac:dyDescent="0.45">
      <c r="A741" s="16" t="s">
        <v>8219</v>
      </c>
      <c r="B741">
        <v>17</v>
      </c>
      <c r="D741" s="16" t="s">
        <v>8221</v>
      </c>
      <c r="E741">
        <v>4</v>
      </c>
    </row>
    <row r="742" spans="1:5" x14ac:dyDescent="0.45">
      <c r="A742" s="16" t="s">
        <v>8219</v>
      </c>
      <c r="B742">
        <v>26</v>
      </c>
      <c r="D742" s="16" t="s">
        <v>8221</v>
      </c>
      <c r="E742">
        <v>10</v>
      </c>
    </row>
    <row r="743" spans="1:5" x14ac:dyDescent="0.45">
      <c r="A743" s="16" t="s">
        <v>8219</v>
      </c>
      <c r="B743">
        <v>28</v>
      </c>
      <c r="D743" s="16" t="s">
        <v>8221</v>
      </c>
      <c r="E743">
        <v>15</v>
      </c>
    </row>
    <row r="744" spans="1:5" x14ac:dyDescent="0.45">
      <c r="A744" s="16" t="s">
        <v>8219</v>
      </c>
      <c r="B744">
        <v>37</v>
      </c>
      <c r="D744" s="16" t="s">
        <v>8221</v>
      </c>
      <c r="E744">
        <v>38</v>
      </c>
    </row>
    <row r="745" spans="1:5" x14ac:dyDescent="0.45">
      <c r="A745" s="16" t="s">
        <v>8219</v>
      </c>
      <c r="B745">
        <v>128</v>
      </c>
      <c r="D745" s="16" t="s">
        <v>8221</v>
      </c>
      <c r="E745">
        <v>152</v>
      </c>
    </row>
    <row r="746" spans="1:5" x14ac:dyDescent="0.45">
      <c r="A746" s="16" t="s">
        <v>8219</v>
      </c>
      <c r="B746">
        <v>10</v>
      </c>
      <c r="D746" s="16" t="s">
        <v>8221</v>
      </c>
      <c r="E746">
        <v>24</v>
      </c>
    </row>
    <row r="747" spans="1:5" x14ac:dyDescent="0.45">
      <c r="A747" s="16" t="s">
        <v>8219</v>
      </c>
      <c r="B747">
        <v>83</v>
      </c>
      <c r="D747" s="16" t="s">
        <v>8221</v>
      </c>
      <c r="E747">
        <v>76</v>
      </c>
    </row>
    <row r="748" spans="1:5" x14ac:dyDescent="0.45">
      <c r="A748" s="16" t="s">
        <v>8219</v>
      </c>
      <c r="B748">
        <v>46</v>
      </c>
      <c r="D748" s="16" t="s">
        <v>8221</v>
      </c>
      <c r="E748">
        <v>185</v>
      </c>
    </row>
    <row r="749" spans="1:5" x14ac:dyDescent="0.45">
      <c r="A749" s="16" t="s">
        <v>8219</v>
      </c>
      <c r="B749">
        <v>90</v>
      </c>
      <c r="D749" s="16" t="s">
        <v>8221</v>
      </c>
      <c r="E749">
        <v>33</v>
      </c>
    </row>
    <row r="750" spans="1:5" x14ac:dyDescent="0.45">
      <c r="A750" s="16" t="s">
        <v>8219</v>
      </c>
      <c r="B750">
        <v>81</v>
      </c>
      <c r="D750" s="16" t="s">
        <v>8221</v>
      </c>
      <c r="E750">
        <v>108</v>
      </c>
    </row>
    <row r="751" spans="1:5" x14ac:dyDescent="0.45">
      <c r="A751" s="16" t="s">
        <v>8219</v>
      </c>
      <c r="B751">
        <v>32</v>
      </c>
      <c r="D751" s="16" t="s">
        <v>8221</v>
      </c>
      <c r="E751">
        <v>29</v>
      </c>
    </row>
    <row r="752" spans="1:5" x14ac:dyDescent="0.45">
      <c r="A752" s="16" t="s">
        <v>8219</v>
      </c>
      <c r="B752">
        <v>20</v>
      </c>
      <c r="D752" s="16" t="s">
        <v>8221</v>
      </c>
      <c r="E752">
        <v>24</v>
      </c>
    </row>
    <row r="753" spans="1:5" x14ac:dyDescent="0.45">
      <c r="A753" s="16" t="s">
        <v>8219</v>
      </c>
      <c r="B753">
        <v>70</v>
      </c>
      <c r="D753" s="16" t="s">
        <v>8221</v>
      </c>
      <c r="E753">
        <v>4</v>
      </c>
    </row>
    <row r="754" spans="1:5" x14ac:dyDescent="0.45">
      <c r="A754" s="16" t="s">
        <v>8219</v>
      </c>
      <c r="B754">
        <v>168</v>
      </c>
      <c r="D754" s="16" t="s">
        <v>8221</v>
      </c>
      <c r="E754">
        <v>4</v>
      </c>
    </row>
    <row r="755" spans="1:5" x14ac:dyDescent="0.45">
      <c r="A755" s="16" t="s">
        <v>8219</v>
      </c>
      <c r="B755">
        <v>34</v>
      </c>
      <c r="D755" s="16" t="s">
        <v>8221</v>
      </c>
      <c r="E755">
        <v>15</v>
      </c>
    </row>
    <row r="756" spans="1:5" x14ac:dyDescent="0.45">
      <c r="A756" s="16" t="s">
        <v>8219</v>
      </c>
      <c r="B756">
        <v>48</v>
      </c>
      <c r="D756" s="16" t="s">
        <v>8221</v>
      </c>
      <c r="E756">
        <v>4</v>
      </c>
    </row>
    <row r="757" spans="1:5" x14ac:dyDescent="0.45">
      <c r="A757" s="16" t="s">
        <v>8219</v>
      </c>
      <c r="B757">
        <v>48</v>
      </c>
      <c r="D757" s="16" t="s">
        <v>8221</v>
      </c>
      <c r="E757">
        <v>139</v>
      </c>
    </row>
    <row r="758" spans="1:5" x14ac:dyDescent="0.45">
      <c r="A758" s="16" t="s">
        <v>8219</v>
      </c>
      <c r="B758">
        <v>221</v>
      </c>
      <c r="D758" s="16" t="s">
        <v>8221</v>
      </c>
      <c r="E758">
        <v>2</v>
      </c>
    </row>
    <row r="759" spans="1:5" x14ac:dyDescent="0.45">
      <c r="A759" s="16" t="s">
        <v>8219</v>
      </c>
      <c r="B759">
        <v>107</v>
      </c>
      <c r="D759" s="16" t="s">
        <v>8221</v>
      </c>
      <c r="E759">
        <v>18</v>
      </c>
    </row>
    <row r="760" spans="1:5" x14ac:dyDescent="0.45">
      <c r="A760" s="16" t="s">
        <v>8219</v>
      </c>
      <c r="B760">
        <v>45</v>
      </c>
      <c r="D760" s="16" t="s">
        <v>8221</v>
      </c>
      <c r="E760">
        <v>81</v>
      </c>
    </row>
    <row r="761" spans="1:5" x14ac:dyDescent="0.45">
      <c r="A761" s="16" t="s">
        <v>8219</v>
      </c>
      <c r="B761">
        <v>36</v>
      </c>
      <c r="D761" s="16" t="s">
        <v>8221</v>
      </c>
      <c r="E761">
        <v>86</v>
      </c>
    </row>
    <row r="762" spans="1:5" x14ac:dyDescent="0.45">
      <c r="A762" s="16" t="s">
        <v>8219</v>
      </c>
      <c r="B762">
        <v>101</v>
      </c>
      <c r="D762" s="16" t="s">
        <v>8221</v>
      </c>
      <c r="E762">
        <v>140</v>
      </c>
    </row>
    <row r="763" spans="1:5" x14ac:dyDescent="0.45">
      <c r="A763" s="16" t="s">
        <v>8219</v>
      </c>
      <c r="B763">
        <v>62</v>
      </c>
      <c r="D763" s="16" t="s">
        <v>8221</v>
      </c>
      <c r="E763">
        <v>37</v>
      </c>
    </row>
    <row r="764" spans="1:5" x14ac:dyDescent="0.45">
      <c r="A764" s="16" t="s">
        <v>8219</v>
      </c>
      <c r="B764">
        <v>32</v>
      </c>
      <c r="D764" s="16" t="s">
        <v>8221</v>
      </c>
      <c r="E764">
        <v>6</v>
      </c>
    </row>
    <row r="765" spans="1:5" x14ac:dyDescent="0.45">
      <c r="A765" s="16" t="s">
        <v>8219</v>
      </c>
      <c r="B765">
        <v>89</v>
      </c>
      <c r="D765" s="16" t="s">
        <v>8221</v>
      </c>
      <c r="E765">
        <v>113</v>
      </c>
    </row>
    <row r="766" spans="1:5" x14ac:dyDescent="0.45">
      <c r="A766" s="16" t="s">
        <v>8219</v>
      </c>
      <c r="B766">
        <v>93</v>
      </c>
      <c r="D766" s="16" t="s">
        <v>8221</v>
      </c>
      <c r="E766">
        <v>37</v>
      </c>
    </row>
    <row r="767" spans="1:5" x14ac:dyDescent="0.45">
      <c r="A767" s="16" t="s">
        <v>8219</v>
      </c>
      <c r="B767">
        <v>98</v>
      </c>
      <c r="D767" s="16" t="s">
        <v>8221</v>
      </c>
      <c r="E767">
        <v>18</v>
      </c>
    </row>
    <row r="768" spans="1:5" x14ac:dyDescent="0.45">
      <c r="A768" s="16" t="s">
        <v>8219</v>
      </c>
      <c r="B768">
        <v>82</v>
      </c>
      <c r="D768" s="16" t="s">
        <v>8221</v>
      </c>
      <c r="E768">
        <v>75</v>
      </c>
    </row>
    <row r="769" spans="1:5" x14ac:dyDescent="0.45">
      <c r="A769" s="16" t="s">
        <v>8219</v>
      </c>
      <c r="B769">
        <v>116</v>
      </c>
      <c r="D769" s="16" t="s">
        <v>8221</v>
      </c>
      <c r="E769">
        <v>52</v>
      </c>
    </row>
    <row r="770" spans="1:5" x14ac:dyDescent="0.45">
      <c r="A770" s="16" t="s">
        <v>8219</v>
      </c>
      <c r="B770">
        <v>52</v>
      </c>
      <c r="D770" s="16" t="s">
        <v>8221</v>
      </c>
      <c r="E770">
        <v>122</v>
      </c>
    </row>
    <row r="771" spans="1:5" x14ac:dyDescent="0.45">
      <c r="A771" s="16" t="s">
        <v>8219</v>
      </c>
      <c r="B771">
        <v>23</v>
      </c>
      <c r="D771" s="16" t="s">
        <v>8221</v>
      </c>
      <c r="E771">
        <v>8</v>
      </c>
    </row>
    <row r="772" spans="1:5" x14ac:dyDescent="0.45">
      <c r="A772" s="16" t="s">
        <v>8219</v>
      </c>
      <c r="B772">
        <v>77</v>
      </c>
      <c r="D772" s="16" t="s">
        <v>8221</v>
      </c>
      <c r="E772">
        <v>8</v>
      </c>
    </row>
    <row r="773" spans="1:5" x14ac:dyDescent="0.45">
      <c r="A773" s="16" t="s">
        <v>8219</v>
      </c>
      <c r="B773">
        <v>49</v>
      </c>
      <c r="D773" s="16" t="s">
        <v>8221</v>
      </c>
      <c r="E773">
        <v>96</v>
      </c>
    </row>
    <row r="774" spans="1:5" x14ac:dyDescent="0.45">
      <c r="A774" s="16" t="s">
        <v>8219</v>
      </c>
      <c r="B774">
        <v>59</v>
      </c>
      <c r="D774" s="16" t="s">
        <v>8221</v>
      </c>
      <c r="E774">
        <v>9</v>
      </c>
    </row>
    <row r="775" spans="1:5" x14ac:dyDescent="0.45">
      <c r="A775" s="16" t="s">
        <v>8219</v>
      </c>
      <c r="B775">
        <v>113</v>
      </c>
      <c r="D775" s="16" t="s">
        <v>8221</v>
      </c>
      <c r="E775">
        <v>2</v>
      </c>
    </row>
    <row r="776" spans="1:5" x14ac:dyDescent="0.45">
      <c r="A776" s="16" t="s">
        <v>8219</v>
      </c>
      <c r="B776">
        <v>34</v>
      </c>
      <c r="D776" s="16" t="s">
        <v>8221</v>
      </c>
      <c r="E776">
        <v>26</v>
      </c>
    </row>
    <row r="777" spans="1:5" x14ac:dyDescent="0.45">
      <c r="A777" s="16" t="s">
        <v>8219</v>
      </c>
      <c r="B777">
        <v>42</v>
      </c>
      <c r="D777" s="16" t="s">
        <v>8221</v>
      </c>
      <c r="E777">
        <v>23</v>
      </c>
    </row>
    <row r="778" spans="1:5" x14ac:dyDescent="0.45">
      <c r="A778" s="16" t="s">
        <v>8219</v>
      </c>
      <c r="B778">
        <v>42</v>
      </c>
      <c r="D778" s="16" t="s">
        <v>8221</v>
      </c>
      <c r="E778">
        <v>0</v>
      </c>
    </row>
    <row r="779" spans="1:5" x14ac:dyDescent="0.45">
      <c r="A779" s="16" t="s">
        <v>8219</v>
      </c>
      <c r="B779">
        <v>49</v>
      </c>
      <c r="D779" s="16" t="s">
        <v>8221</v>
      </c>
      <c r="E779">
        <v>140</v>
      </c>
    </row>
    <row r="780" spans="1:5" x14ac:dyDescent="0.45">
      <c r="A780" s="16" t="s">
        <v>8219</v>
      </c>
      <c r="B780">
        <v>56</v>
      </c>
      <c r="D780" s="16" t="s">
        <v>8221</v>
      </c>
      <c r="E780">
        <v>0</v>
      </c>
    </row>
    <row r="781" spans="1:5" x14ac:dyDescent="0.45">
      <c r="A781" s="16" t="s">
        <v>8219</v>
      </c>
      <c r="B781">
        <v>25</v>
      </c>
      <c r="D781" s="16" t="s">
        <v>8221</v>
      </c>
      <c r="E781">
        <v>6</v>
      </c>
    </row>
    <row r="782" spans="1:5" x14ac:dyDescent="0.45">
      <c r="A782" s="16" t="s">
        <v>8219</v>
      </c>
      <c r="B782">
        <v>52</v>
      </c>
      <c r="D782" s="16" t="s">
        <v>8221</v>
      </c>
      <c r="E782">
        <v>100</v>
      </c>
    </row>
    <row r="783" spans="1:5" x14ac:dyDescent="0.45">
      <c r="A783" s="16" t="s">
        <v>8219</v>
      </c>
      <c r="B783">
        <v>34</v>
      </c>
      <c r="D783" s="16" t="s">
        <v>8221</v>
      </c>
      <c r="E783">
        <v>0</v>
      </c>
    </row>
    <row r="784" spans="1:5" x14ac:dyDescent="0.45">
      <c r="A784" s="16" t="s">
        <v>8219</v>
      </c>
      <c r="B784">
        <v>67</v>
      </c>
      <c r="D784" s="16" t="s">
        <v>8221</v>
      </c>
      <c r="E784">
        <v>4</v>
      </c>
    </row>
    <row r="785" spans="1:5" x14ac:dyDescent="0.45">
      <c r="A785" s="16" t="s">
        <v>8219</v>
      </c>
      <c r="B785">
        <v>70</v>
      </c>
      <c r="D785" s="16" t="s">
        <v>8221</v>
      </c>
      <c r="E785">
        <v>8</v>
      </c>
    </row>
    <row r="786" spans="1:5" x14ac:dyDescent="0.45">
      <c r="A786" s="16" t="s">
        <v>8219</v>
      </c>
      <c r="B786">
        <v>89</v>
      </c>
      <c r="D786" s="16" t="s">
        <v>8221</v>
      </c>
      <c r="E786">
        <v>0</v>
      </c>
    </row>
    <row r="787" spans="1:5" x14ac:dyDescent="0.45">
      <c r="A787" s="16" t="s">
        <v>8219</v>
      </c>
      <c r="B787">
        <v>107</v>
      </c>
      <c r="D787" s="16" t="s">
        <v>8221</v>
      </c>
      <c r="E787">
        <v>16</v>
      </c>
    </row>
    <row r="788" spans="1:5" x14ac:dyDescent="0.45">
      <c r="A788" s="16" t="s">
        <v>8219</v>
      </c>
      <c r="B788">
        <v>159</v>
      </c>
      <c r="D788" s="16" t="s">
        <v>8221</v>
      </c>
      <c r="E788">
        <v>2</v>
      </c>
    </row>
    <row r="789" spans="1:5" x14ac:dyDescent="0.45">
      <c r="A789" s="16" t="s">
        <v>8219</v>
      </c>
      <c r="B789">
        <v>181</v>
      </c>
      <c r="D789" s="16" t="s">
        <v>8221</v>
      </c>
      <c r="E789">
        <v>48</v>
      </c>
    </row>
    <row r="790" spans="1:5" x14ac:dyDescent="0.45">
      <c r="A790" s="16" t="s">
        <v>8219</v>
      </c>
      <c r="B790">
        <v>131</v>
      </c>
      <c r="D790" s="16" t="s">
        <v>8221</v>
      </c>
      <c r="E790">
        <v>2</v>
      </c>
    </row>
    <row r="791" spans="1:5" x14ac:dyDescent="0.45">
      <c r="A791" s="16" t="s">
        <v>8219</v>
      </c>
      <c r="B791">
        <v>125</v>
      </c>
      <c r="D791" s="16" t="s">
        <v>8221</v>
      </c>
      <c r="E791">
        <v>2</v>
      </c>
    </row>
    <row r="792" spans="1:5" x14ac:dyDescent="0.45">
      <c r="A792" s="16" t="s">
        <v>8219</v>
      </c>
      <c r="B792">
        <v>61</v>
      </c>
      <c r="D792" s="16" t="s">
        <v>8221</v>
      </c>
      <c r="E792">
        <v>1</v>
      </c>
    </row>
    <row r="793" spans="1:5" x14ac:dyDescent="0.45">
      <c r="A793" s="16" t="s">
        <v>8219</v>
      </c>
      <c r="B793">
        <v>90</v>
      </c>
      <c r="D793" s="16" t="s">
        <v>8221</v>
      </c>
      <c r="E793">
        <v>17</v>
      </c>
    </row>
    <row r="794" spans="1:5" x14ac:dyDescent="0.45">
      <c r="A794" s="16" t="s">
        <v>8219</v>
      </c>
      <c r="B794">
        <v>35</v>
      </c>
      <c r="D794" s="16" t="s">
        <v>8221</v>
      </c>
      <c r="E794">
        <v>0</v>
      </c>
    </row>
    <row r="795" spans="1:5" x14ac:dyDescent="0.45">
      <c r="A795" s="16" t="s">
        <v>8219</v>
      </c>
      <c r="B795">
        <v>90</v>
      </c>
      <c r="D795" s="16" t="s">
        <v>8221</v>
      </c>
      <c r="E795">
        <v>11</v>
      </c>
    </row>
    <row r="796" spans="1:5" x14ac:dyDescent="0.45">
      <c r="A796" s="16" t="s">
        <v>8219</v>
      </c>
      <c r="B796">
        <v>4</v>
      </c>
      <c r="D796" s="16" t="s">
        <v>8221</v>
      </c>
      <c r="E796">
        <v>95</v>
      </c>
    </row>
    <row r="797" spans="1:5" x14ac:dyDescent="0.45">
      <c r="A797" s="16" t="s">
        <v>8219</v>
      </c>
      <c r="B797">
        <v>120</v>
      </c>
      <c r="D797" s="16" t="s">
        <v>8221</v>
      </c>
      <c r="E797">
        <v>13</v>
      </c>
    </row>
    <row r="798" spans="1:5" x14ac:dyDescent="0.45">
      <c r="A798" s="16" t="s">
        <v>8219</v>
      </c>
      <c r="B798">
        <v>14</v>
      </c>
      <c r="D798" s="16" t="s">
        <v>8221</v>
      </c>
      <c r="E798">
        <v>2</v>
      </c>
    </row>
    <row r="799" spans="1:5" x14ac:dyDescent="0.45">
      <c r="A799" s="16" t="s">
        <v>8219</v>
      </c>
      <c r="B799">
        <v>27</v>
      </c>
      <c r="D799" s="16" t="s">
        <v>8221</v>
      </c>
      <c r="E799">
        <v>2</v>
      </c>
    </row>
    <row r="800" spans="1:5" x14ac:dyDescent="0.45">
      <c r="A800" s="16" t="s">
        <v>8219</v>
      </c>
      <c r="B800">
        <v>49</v>
      </c>
      <c r="D800" s="16" t="s">
        <v>8221</v>
      </c>
      <c r="E800">
        <v>3</v>
      </c>
    </row>
    <row r="801" spans="1:5" x14ac:dyDescent="0.45">
      <c r="A801" s="16" t="s">
        <v>8219</v>
      </c>
      <c r="B801">
        <v>102</v>
      </c>
      <c r="D801" s="16" t="s">
        <v>8221</v>
      </c>
      <c r="E801">
        <v>0</v>
      </c>
    </row>
    <row r="802" spans="1:5" x14ac:dyDescent="0.45">
      <c r="A802" s="16" t="s">
        <v>8219</v>
      </c>
      <c r="B802">
        <v>3</v>
      </c>
      <c r="D802" s="16" t="s">
        <v>8221</v>
      </c>
      <c r="E802">
        <v>0</v>
      </c>
    </row>
    <row r="803" spans="1:5" x14ac:dyDescent="0.45">
      <c r="A803" s="16" t="s">
        <v>8219</v>
      </c>
      <c r="B803">
        <v>25</v>
      </c>
      <c r="D803" s="16" t="s">
        <v>8221</v>
      </c>
      <c r="E803">
        <v>0</v>
      </c>
    </row>
    <row r="804" spans="1:5" x14ac:dyDescent="0.45">
      <c r="A804" s="16" t="s">
        <v>8219</v>
      </c>
      <c r="B804">
        <v>118</v>
      </c>
      <c r="D804" s="16" t="s">
        <v>8221</v>
      </c>
      <c r="E804">
        <v>2</v>
      </c>
    </row>
    <row r="805" spans="1:5" x14ac:dyDescent="0.45">
      <c r="A805" s="16" t="s">
        <v>8219</v>
      </c>
      <c r="B805">
        <v>57</v>
      </c>
      <c r="D805" s="16" t="s">
        <v>8221</v>
      </c>
      <c r="E805">
        <v>24</v>
      </c>
    </row>
    <row r="806" spans="1:5" x14ac:dyDescent="0.45">
      <c r="A806" s="16" t="s">
        <v>8219</v>
      </c>
      <c r="B806">
        <v>11</v>
      </c>
      <c r="D806" s="16" t="s">
        <v>8221</v>
      </c>
      <c r="E806">
        <v>25</v>
      </c>
    </row>
    <row r="807" spans="1:5" x14ac:dyDescent="0.45">
      <c r="A807" s="16" t="s">
        <v>8219</v>
      </c>
      <c r="B807">
        <v>33</v>
      </c>
      <c r="D807" s="16" t="s">
        <v>8221</v>
      </c>
      <c r="E807">
        <v>3</v>
      </c>
    </row>
    <row r="808" spans="1:5" x14ac:dyDescent="0.45">
      <c r="A808" s="16" t="s">
        <v>8219</v>
      </c>
      <c r="B808">
        <v>40</v>
      </c>
      <c r="D808" s="16" t="s">
        <v>8221</v>
      </c>
      <c r="E808">
        <v>41</v>
      </c>
    </row>
    <row r="809" spans="1:5" x14ac:dyDescent="0.45">
      <c r="A809" s="16" t="s">
        <v>8219</v>
      </c>
      <c r="B809">
        <v>50</v>
      </c>
      <c r="D809" s="16" t="s">
        <v>8221</v>
      </c>
      <c r="E809">
        <v>2</v>
      </c>
    </row>
    <row r="810" spans="1:5" x14ac:dyDescent="0.45">
      <c r="A810" s="16" t="s">
        <v>8219</v>
      </c>
      <c r="B810">
        <v>38</v>
      </c>
      <c r="D810" s="16" t="s">
        <v>8221</v>
      </c>
      <c r="E810">
        <v>4</v>
      </c>
    </row>
    <row r="811" spans="1:5" x14ac:dyDescent="0.45">
      <c r="A811" s="16" t="s">
        <v>8219</v>
      </c>
      <c r="B811">
        <v>96</v>
      </c>
      <c r="D811" s="16" t="s">
        <v>8221</v>
      </c>
      <c r="E811">
        <v>99</v>
      </c>
    </row>
    <row r="812" spans="1:5" x14ac:dyDescent="0.45">
      <c r="A812" s="16" t="s">
        <v>8219</v>
      </c>
      <c r="B812">
        <v>48</v>
      </c>
      <c r="D812" s="16" t="s">
        <v>8221</v>
      </c>
      <c r="E812">
        <v>4</v>
      </c>
    </row>
    <row r="813" spans="1:5" x14ac:dyDescent="0.45">
      <c r="A813" s="16" t="s">
        <v>8219</v>
      </c>
      <c r="B813">
        <v>33</v>
      </c>
      <c r="D813" s="16" t="s">
        <v>8221</v>
      </c>
      <c r="E813">
        <v>4</v>
      </c>
    </row>
    <row r="814" spans="1:5" x14ac:dyDescent="0.45">
      <c r="A814" s="16" t="s">
        <v>8219</v>
      </c>
      <c r="B814">
        <v>226</v>
      </c>
      <c r="D814" s="16" t="s">
        <v>8221</v>
      </c>
      <c r="E814">
        <v>38</v>
      </c>
    </row>
    <row r="815" spans="1:5" x14ac:dyDescent="0.45">
      <c r="A815" s="16" t="s">
        <v>8219</v>
      </c>
      <c r="B815">
        <v>14</v>
      </c>
      <c r="D815" s="16" t="s">
        <v>8221</v>
      </c>
      <c r="E815">
        <v>285</v>
      </c>
    </row>
    <row r="816" spans="1:5" x14ac:dyDescent="0.45">
      <c r="A816" s="16" t="s">
        <v>8219</v>
      </c>
      <c r="B816">
        <v>20</v>
      </c>
      <c r="D816" s="16" t="s">
        <v>8221</v>
      </c>
      <c r="E816">
        <v>1</v>
      </c>
    </row>
    <row r="817" spans="1:5" x14ac:dyDescent="0.45">
      <c r="A817" s="16" t="s">
        <v>8219</v>
      </c>
      <c r="B817">
        <v>25</v>
      </c>
      <c r="D817" s="16" t="s">
        <v>8221</v>
      </c>
      <c r="E817">
        <v>42</v>
      </c>
    </row>
    <row r="818" spans="1:5" x14ac:dyDescent="0.45">
      <c r="A818" s="16" t="s">
        <v>8219</v>
      </c>
      <c r="B818">
        <v>90</v>
      </c>
      <c r="D818" s="16" t="s">
        <v>8221</v>
      </c>
      <c r="E818">
        <v>26</v>
      </c>
    </row>
    <row r="819" spans="1:5" x14ac:dyDescent="0.45">
      <c r="A819" s="16" t="s">
        <v>8219</v>
      </c>
      <c r="B819">
        <v>11</v>
      </c>
      <c r="D819" s="16" t="s">
        <v>8221</v>
      </c>
      <c r="E819">
        <v>2</v>
      </c>
    </row>
    <row r="820" spans="1:5" x14ac:dyDescent="0.45">
      <c r="A820" s="16" t="s">
        <v>8219</v>
      </c>
      <c r="B820">
        <v>55</v>
      </c>
      <c r="D820" s="16" t="s">
        <v>8221</v>
      </c>
      <c r="E820">
        <v>4</v>
      </c>
    </row>
    <row r="821" spans="1:5" x14ac:dyDescent="0.45">
      <c r="A821" s="16" t="s">
        <v>8219</v>
      </c>
      <c r="B821">
        <v>30</v>
      </c>
      <c r="D821" s="16" t="s">
        <v>8221</v>
      </c>
      <c r="E821">
        <v>6</v>
      </c>
    </row>
    <row r="822" spans="1:5" x14ac:dyDescent="0.45">
      <c r="A822" s="16" t="s">
        <v>8219</v>
      </c>
      <c r="B822">
        <v>28</v>
      </c>
      <c r="D822" s="16" t="s">
        <v>8221</v>
      </c>
      <c r="E822">
        <v>70</v>
      </c>
    </row>
    <row r="823" spans="1:5" x14ac:dyDescent="0.45">
      <c r="A823" s="16" t="s">
        <v>8219</v>
      </c>
      <c r="B823">
        <v>45</v>
      </c>
      <c r="D823" s="16" t="s">
        <v>8221</v>
      </c>
      <c r="E823">
        <v>9</v>
      </c>
    </row>
    <row r="824" spans="1:5" x14ac:dyDescent="0.45">
      <c r="A824" s="16" t="s">
        <v>8219</v>
      </c>
      <c r="B824">
        <v>13</v>
      </c>
      <c r="D824" s="16" t="s">
        <v>8221</v>
      </c>
      <c r="E824">
        <v>8</v>
      </c>
    </row>
    <row r="825" spans="1:5" x14ac:dyDescent="0.45">
      <c r="A825" s="16" t="s">
        <v>8219</v>
      </c>
      <c r="B825">
        <v>40</v>
      </c>
      <c r="D825" s="16" t="s">
        <v>8221</v>
      </c>
      <c r="E825">
        <v>105</v>
      </c>
    </row>
    <row r="826" spans="1:5" x14ac:dyDescent="0.45">
      <c r="A826" s="16" t="s">
        <v>8219</v>
      </c>
      <c r="B826">
        <v>21</v>
      </c>
      <c r="D826" s="16" t="s">
        <v>8221</v>
      </c>
      <c r="E826">
        <v>12</v>
      </c>
    </row>
    <row r="827" spans="1:5" x14ac:dyDescent="0.45">
      <c r="A827" s="16" t="s">
        <v>8219</v>
      </c>
      <c r="B827">
        <v>134</v>
      </c>
      <c r="D827" s="16" t="s">
        <v>8221</v>
      </c>
      <c r="E827">
        <v>0</v>
      </c>
    </row>
    <row r="828" spans="1:5" x14ac:dyDescent="0.45">
      <c r="A828" s="16" t="s">
        <v>8219</v>
      </c>
      <c r="B828">
        <v>20</v>
      </c>
      <c r="D828" s="16" t="s">
        <v>8221</v>
      </c>
      <c r="E828">
        <v>16</v>
      </c>
    </row>
    <row r="829" spans="1:5" x14ac:dyDescent="0.45">
      <c r="A829" s="16" t="s">
        <v>8219</v>
      </c>
      <c r="B829">
        <v>19</v>
      </c>
      <c r="D829" s="16" t="s">
        <v>8221</v>
      </c>
      <c r="E829">
        <v>7</v>
      </c>
    </row>
    <row r="830" spans="1:5" x14ac:dyDescent="0.45">
      <c r="A830" s="16" t="s">
        <v>8219</v>
      </c>
      <c r="B830">
        <v>209</v>
      </c>
      <c r="D830" s="16" t="s">
        <v>8221</v>
      </c>
      <c r="E830">
        <v>4</v>
      </c>
    </row>
    <row r="831" spans="1:5" x14ac:dyDescent="0.45">
      <c r="A831" s="16" t="s">
        <v>8219</v>
      </c>
      <c r="B831">
        <v>38</v>
      </c>
      <c r="D831" s="16" t="s">
        <v>8221</v>
      </c>
      <c r="E831">
        <v>1</v>
      </c>
    </row>
    <row r="832" spans="1:5" x14ac:dyDescent="0.45">
      <c r="A832" s="16" t="s">
        <v>8219</v>
      </c>
      <c r="B832">
        <v>24</v>
      </c>
      <c r="D832" s="16" t="s">
        <v>8221</v>
      </c>
      <c r="E832">
        <v>28</v>
      </c>
    </row>
    <row r="833" spans="1:5" x14ac:dyDescent="0.45">
      <c r="A833" s="16" t="s">
        <v>8219</v>
      </c>
      <c r="B833">
        <v>8</v>
      </c>
      <c r="D833" s="16" t="s">
        <v>8221</v>
      </c>
      <c r="E833">
        <v>1</v>
      </c>
    </row>
    <row r="834" spans="1:5" x14ac:dyDescent="0.45">
      <c r="A834" s="16" t="s">
        <v>8219</v>
      </c>
      <c r="B834">
        <v>179</v>
      </c>
      <c r="D834" s="16" t="s">
        <v>8221</v>
      </c>
      <c r="E834">
        <v>1</v>
      </c>
    </row>
    <row r="835" spans="1:5" x14ac:dyDescent="0.45">
      <c r="A835" s="16" t="s">
        <v>8219</v>
      </c>
      <c r="B835">
        <v>26</v>
      </c>
      <c r="D835" s="16" t="s">
        <v>8221</v>
      </c>
      <c r="E835">
        <v>5</v>
      </c>
    </row>
    <row r="836" spans="1:5" x14ac:dyDescent="0.45">
      <c r="A836" s="16" t="s">
        <v>8219</v>
      </c>
      <c r="B836">
        <v>131</v>
      </c>
      <c r="D836" s="16" t="s">
        <v>8221</v>
      </c>
      <c r="E836">
        <v>3</v>
      </c>
    </row>
    <row r="837" spans="1:5" x14ac:dyDescent="0.45">
      <c r="A837" s="16" t="s">
        <v>8219</v>
      </c>
      <c r="B837">
        <v>14</v>
      </c>
      <c r="D837" s="16" t="s">
        <v>8221</v>
      </c>
      <c r="E837">
        <v>2</v>
      </c>
    </row>
    <row r="838" spans="1:5" x14ac:dyDescent="0.45">
      <c r="A838" s="16" t="s">
        <v>8219</v>
      </c>
      <c r="B838">
        <v>174</v>
      </c>
      <c r="D838" s="16" t="s">
        <v>8221</v>
      </c>
      <c r="E838">
        <v>0</v>
      </c>
    </row>
    <row r="839" spans="1:5" x14ac:dyDescent="0.45">
      <c r="A839" s="16" t="s">
        <v>8219</v>
      </c>
      <c r="B839">
        <v>191</v>
      </c>
      <c r="D839" s="16" t="s">
        <v>8221</v>
      </c>
      <c r="E839">
        <v>0</v>
      </c>
    </row>
    <row r="840" spans="1:5" x14ac:dyDescent="0.45">
      <c r="A840" s="16" t="s">
        <v>8219</v>
      </c>
      <c r="B840">
        <v>38</v>
      </c>
      <c r="D840" s="16" t="s">
        <v>8221</v>
      </c>
      <c r="E840">
        <v>3</v>
      </c>
    </row>
    <row r="841" spans="1:5" x14ac:dyDescent="0.45">
      <c r="A841" s="16" t="s">
        <v>8219</v>
      </c>
      <c r="B841">
        <v>22</v>
      </c>
      <c r="D841" s="16" t="s">
        <v>8221</v>
      </c>
      <c r="E841">
        <v>0</v>
      </c>
    </row>
    <row r="842" spans="1:5" x14ac:dyDescent="0.45">
      <c r="A842" s="16" t="s">
        <v>8219</v>
      </c>
      <c r="B842">
        <v>149</v>
      </c>
      <c r="D842" s="16" t="s">
        <v>8221</v>
      </c>
      <c r="E842">
        <v>0</v>
      </c>
    </row>
    <row r="843" spans="1:5" x14ac:dyDescent="0.45">
      <c r="A843" s="16" t="s">
        <v>8219</v>
      </c>
      <c r="B843">
        <v>56</v>
      </c>
      <c r="D843" s="16" t="s">
        <v>8221</v>
      </c>
      <c r="E843">
        <v>3</v>
      </c>
    </row>
    <row r="844" spans="1:5" x14ac:dyDescent="0.45">
      <c r="A844" s="16" t="s">
        <v>8219</v>
      </c>
      <c r="B844">
        <v>19</v>
      </c>
      <c r="D844" s="16" t="s">
        <v>8221</v>
      </c>
      <c r="E844">
        <v>7</v>
      </c>
    </row>
    <row r="845" spans="1:5" x14ac:dyDescent="0.45">
      <c r="A845" s="16" t="s">
        <v>8219</v>
      </c>
      <c r="B845">
        <v>70</v>
      </c>
      <c r="D845" s="16" t="s">
        <v>8221</v>
      </c>
      <c r="E845">
        <v>25</v>
      </c>
    </row>
    <row r="846" spans="1:5" x14ac:dyDescent="0.45">
      <c r="A846" s="16" t="s">
        <v>8219</v>
      </c>
      <c r="B846">
        <v>81</v>
      </c>
      <c r="D846" s="16" t="s">
        <v>8221</v>
      </c>
      <c r="E846">
        <v>10</v>
      </c>
    </row>
    <row r="847" spans="1:5" x14ac:dyDescent="0.45">
      <c r="A847" s="16" t="s">
        <v>8219</v>
      </c>
      <c r="B847">
        <v>32</v>
      </c>
      <c r="D847" s="16" t="s">
        <v>8221</v>
      </c>
      <c r="E847">
        <v>3</v>
      </c>
    </row>
    <row r="848" spans="1:5" x14ac:dyDescent="0.45">
      <c r="A848" s="16" t="s">
        <v>8219</v>
      </c>
      <c r="B848">
        <v>26</v>
      </c>
      <c r="D848" s="16" t="s">
        <v>8221</v>
      </c>
      <c r="E848">
        <v>5</v>
      </c>
    </row>
    <row r="849" spans="1:5" x14ac:dyDescent="0.45">
      <c r="A849" s="16" t="s">
        <v>8219</v>
      </c>
      <c r="B849">
        <v>105</v>
      </c>
      <c r="D849" s="16" t="s">
        <v>8221</v>
      </c>
      <c r="E849">
        <v>5</v>
      </c>
    </row>
    <row r="850" spans="1:5" x14ac:dyDescent="0.45">
      <c r="A850" s="16" t="s">
        <v>8219</v>
      </c>
      <c r="B850">
        <v>29</v>
      </c>
      <c r="D850" s="16" t="s">
        <v>8221</v>
      </c>
      <c r="E850">
        <v>27</v>
      </c>
    </row>
    <row r="851" spans="1:5" x14ac:dyDescent="0.45">
      <c r="A851" s="16" t="s">
        <v>8219</v>
      </c>
      <c r="B851">
        <v>8</v>
      </c>
      <c r="D851" s="16" t="s">
        <v>8221</v>
      </c>
      <c r="E851">
        <v>2</v>
      </c>
    </row>
    <row r="852" spans="1:5" x14ac:dyDescent="0.45">
      <c r="A852" s="16" t="s">
        <v>8219</v>
      </c>
      <c r="B852">
        <v>89</v>
      </c>
      <c r="D852" s="16" t="s">
        <v>8221</v>
      </c>
      <c r="E852">
        <v>236</v>
      </c>
    </row>
    <row r="853" spans="1:5" x14ac:dyDescent="0.45">
      <c r="A853" s="16" t="s">
        <v>8219</v>
      </c>
      <c r="B853">
        <v>44</v>
      </c>
      <c r="D853" s="16" t="s">
        <v>8221</v>
      </c>
      <c r="E853">
        <v>1</v>
      </c>
    </row>
    <row r="854" spans="1:5" x14ac:dyDescent="0.45">
      <c r="A854" s="16" t="s">
        <v>8219</v>
      </c>
      <c r="B854">
        <v>246</v>
      </c>
      <c r="D854" s="16" t="s">
        <v>8221</v>
      </c>
      <c r="E854">
        <v>12</v>
      </c>
    </row>
    <row r="855" spans="1:5" x14ac:dyDescent="0.45">
      <c r="A855" s="16" t="s">
        <v>8219</v>
      </c>
      <c r="B855">
        <v>120</v>
      </c>
      <c r="D855" s="16" t="s">
        <v>8221</v>
      </c>
      <c r="E855">
        <v>4</v>
      </c>
    </row>
    <row r="856" spans="1:5" x14ac:dyDescent="0.45">
      <c r="A856" s="16" t="s">
        <v>8219</v>
      </c>
      <c r="B856">
        <v>26</v>
      </c>
      <c r="D856" s="16" t="s">
        <v>8221</v>
      </c>
      <c r="E856">
        <v>3</v>
      </c>
    </row>
    <row r="857" spans="1:5" x14ac:dyDescent="0.45">
      <c r="A857" s="16" t="s">
        <v>8219</v>
      </c>
      <c r="B857">
        <v>45</v>
      </c>
      <c r="D857" s="16" t="s">
        <v>8221</v>
      </c>
      <c r="E857">
        <v>99</v>
      </c>
    </row>
    <row r="858" spans="1:5" x14ac:dyDescent="0.45">
      <c r="A858" s="16" t="s">
        <v>8219</v>
      </c>
      <c r="B858">
        <v>20</v>
      </c>
      <c r="D858" s="16" t="s">
        <v>8221</v>
      </c>
      <c r="E858">
        <v>3</v>
      </c>
    </row>
    <row r="859" spans="1:5" x14ac:dyDescent="0.45">
      <c r="A859" s="16" t="s">
        <v>8219</v>
      </c>
      <c r="B859">
        <v>47</v>
      </c>
      <c r="D859" s="16" t="s">
        <v>8221</v>
      </c>
      <c r="E859">
        <v>3</v>
      </c>
    </row>
    <row r="860" spans="1:5" x14ac:dyDescent="0.45">
      <c r="A860" s="16" t="s">
        <v>8219</v>
      </c>
      <c r="B860">
        <v>13</v>
      </c>
      <c r="D860" s="16" t="s">
        <v>8221</v>
      </c>
      <c r="E860">
        <v>22</v>
      </c>
    </row>
    <row r="861" spans="1:5" x14ac:dyDescent="0.45">
      <c r="A861" s="16" t="s">
        <v>8219</v>
      </c>
      <c r="B861">
        <v>183</v>
      </c>
      <c r="D861" s="16" t="s">
        <v>8221</v>
      </c>
      <c r="E861">
        <v>4</v>
      </c>
    </row>
    <row r="862" spans="1:5" x14ac:dyDescent="0.45">
      <c r="A862" s="16" t="s">
        <v>8219</v>
      </c>
      <c r="B862">
        <v>21</v>
      </c>
      <c r="D862" s="16" t="s">
        <v>8221</v>
      </c>
      <c r="E862">
        <v>534</v>
      </c>
    </row>
    <row r="863" spans="1:5" x14ac:dyDescent="0.45">
      <c r="A863" s="16" t="s">
        <v>8219</v>
      </c>
      <c r="B863">
        <v>42</v>
      </c>
      <c r="D863" s="16" t="s">
        <v>8221</v>
      </c>
      <c r="E863">
        <v>12</v>
      </c>
    </row>
    <row r="864" spans="1:5" x14ac:dyDescent="0.45">
      <c r="A864" s="16" t="s">
        <v>8219</v>
      </c>
      <c r="B864">
        <v>54</v>
      </c>
      <c r="D864" s="16" t="s">
        <v>8221</v>
      </c>
      <c r="E864">
        <v>56</v>
      </c>
    </row>
    <row r="865" spans="1:5" x14ac:dyDescent="0.45">
      <c r="A865" s="16" t="s">
        <v>8219</v>
      </c>
      <c r="B865">
        <v>38</v>
      </c>
      <c r="D865" s="16" t="s">
        <v>8221</v>
      </c>
      <c r="E865">
        <v>11</v>
      </c>
    </row>
    <row r="866" spans="1:5" x14ac:dyDescent="0.45">
      <c r="A866" s="16" t="s">
        <v>8219</v>
      </c>
      <c r="B866">
        <v>64</v>
      </c>
      <c r="D866" s="16" t="s">
        <v>8221</v>
      </c>
      <c r="E866">
        <v>0</v>
      </c>
    </row>
    <row r="867" spans="1:5" x14ac:dyDescent="0.45">
      <c r="A867" s="16" t="s">
        <v>8219</v>
      </c>
      <c r="B867">
        <v>13</v>
      </c>
      <c r="D867" s="16" t="s">
        <v>8221</v>
      </c>
      <c r="E867">
        <v>12</v>
      </c>
    </row>
    <row r="868" spans="1:5" x14ac:dyDescent="0.45">
      <c r="A868" s="16" t="s">
        <v>8219</v>
      </c>
      <c r="B868">
        <v>33</v>
      </c>
      <c r="D868" s="16" t="s">
        <v>8221</v>
      </c>
      <c r="E868">
        <v>5</v>
      </c>
    </row>
    <row r="869" spans="1:5" x14ac:dyDescent="0.45">
      <c r="A869" s="16" t="s">
        <v>8219</v>
      </c>
      <c r="B869">
        <v>52</v>
      </c>
      <c r="D869" s="16" t="s">
        <v>8221</v>
      </c>
      <c r="E869">
        <v>24</v>
      </c>
    </row>
    <row r="870" spans="1:5" x14ac:dyDescent="0.45">
      <c r="A870" s="16" t="s">
        <v>8219</v>
      </c>
      <c r="B870">
        <v>107</v>
      </c>
      <c r="D870" s="16" t="s">
        <v>8221</v>
      </c>
      <c r="E870">
        <v>89</v>
      </c>
    </row>
    <row r="871" spans="1:5" x14ac:dyDescent="0.45">
      <c r="A871" s="16" t="s">
        <v>8219</v>
      </c>
      <c r="B871">
        <v>11</v>
      </c>
      <c r="D871" s="16" t="s">
        <v>8221</v>
      </c>
      <c r="E871">
        <v>1</v>
      </c>
    </row>
    <row r="872" spans="1:5" x14ac:dyDescent="0.45">
      <c r="A872" s="16" t="s">
        <v>8219</v>
      </c>
      <c r="B872">
        <v>34</v>
      </c>
      <c r="D872" s="16" t="s">
        <v>8221</v>
      </c>
      <c r="E872">
        <v>55</v>
      </c>
    </row>
    <row r="873" spans="1:5" x14ac:dyDescent="0.45">
      <c r="A873" s="16" t="s">
        <v>8219</v>
      </c>
      <c r="B873">
        <v>75</v>
      </c>
      <c r="D873" s="16" t="s">
        <v>8221</v>
      </c>
      <c r="E873">
        <v>2</v>
      </c>
    </row>
    <row r="874" spans="1:5" x14ac:dyDescent="0.45">
      <c r="A874" s="16" t="s">
        <v>8219</v>
      </c>
      <c r="B874">
        <v>26</v>
      </c>
      <c r="D874" s="16" t="s">
        <v>8221</v>
      </c>
      <c r="E874">
        <v>0</v>
      </c>
    </row>
    <row r="875" spans="1:5" x14ac:dyDescent="0.45">
      <c r="A875" s="16" t="s">
        <v>8219</v>
      </c>
      <c r="B875">
        <v>50</v>
      </c>
      <c r="D875" s="16" t="s">
        <v>8221</v>
      </c>
      <c r="E875">
        <v>4</v>
      </c>
    </row>
    <row r="876" spans="1:5" x14ac:dyDescent="0.45">
      <c r="A876" s="16" t="s">
        <v>8219</v>
      </c>
      <c r="B876">
        <v>80</v>
      </c>
      <c r="D876" s="16" t="s">
        <v>8221</v>
      </c>
      <c r="E876">
        <v>6</v>
      </c>
    </row>
    <row r="877" spans="1:5" x14ac:dyDescent="0.45">
      <c r="A877" s="16" t="s">
        <v>8219</v>
      </c>
      <c r="B877">
        <v>110</v>
      </c>
      <c r="D877" s="16" t="s">
        <v>8221</v>
      </c>
      <c r="E877">
        <v>4</v>
      </c>
    </row>
    <row r="878" spans="1:5" x14ac:dyDescent="0.45">
      <c r="A878" s="16" t="s">
        <v>8219</v>
      </c>
      <c r="B878">
        <v>77</v>
      </c>
      <c r="D878" s="16" t="s">
        <v>8221</v>
      </c>
      <c r="E878">
        <v>4</v>
      </c>
    </row>
    <row r="879" spans="1:5" x14ac:dyDescent="0.45">
      <c r="A879" s="16" t="s">
        <v>8219</v>
      </c>
      <c r="B879">
        <v>50</v>
      </c>
      <c r="D879" s="16" t="s">
        <v>8221</v>
      </c>
      <c r="E879">
        <v>2</v>
      </c>
    </row>
    <row r="880" spans="1:5" x14ac:dyDescent="0.45">
      <c r="A880" s="16" t="s">
        <v>8219</v>
      </c>
      <c r="B880">
        <v>145</v>
      </c>
      <c r="D880" s="16" t="s">
        <v>8221</v>
      </c>
      <c r="E880">
        <v>5</v>
      </c>
    </row>
    <row r="881" spans="1:5" x14ac:dyDescent="0.45">
      <c r="A881" s="16" t="s">
        <v>8219</v>
      </c>
      <c r="B881">
        <v>29</v>
      </c>
      <c r="D881" s="16" t="s">
        <v>8221</v>
      </c>
      <c r="E881">
        <v>83</v>
      </c>
    </row>
    <row r="882" spans="1:5" x14ac:dyDescent="0.45">
      <c r="A882" s="16" t="s">
        <v>8219</v>
      </c>
      <c r="B882">
        <v>114</v>
      </c>
      <c r="D882" s="16" t="s">
        <v>8221</v>
      </c>
      <c r="E882">
        <v>57</v>
      </c>
    </row>
    <row r="883" spans="1:5" x14ac:dyDescent="0.45">
      <c r="A883" s="16" t="s">
        <v>8219</v>
      </c>
      <c r="B883">
        <v>96</v>
      </c>
      <c r="D883" s="16" t="s">
        <v>8221</v>
      </c>
      <c r="E883">
        <v>311</v>
      </c>
    </row>
    <row r="884" spans="1:5" x14ac:dyDescent="0.45">
      <c r="A884" s="16" t="s">
        <v>8219</v>
      </c>
      <c r="B884">
        <v>31</v>
      </c>
      <c r="D884" s="16" t="s">
        <v>8221</v>
      </c>
      <c r="E884">
        <v>2</v>
      </c>
    </row>
    <row r="885" spans="1:5" x14ac:dyDescent="0.45">
      <c r="A885" s="16" t="s">
        <v>8219</v>
      </c>
      <c r="B885">
        <v>4883</v>
      </c>
      <c r="D885" s="16" t="s">
        <v>8221</v>
      </c>
      <c r="E885">
        <v>16</v>
      </c>
    </row>
    <row r="886" spans="1:5" x14ac:dyDescent="0.45">
      <c r="A886" s="16" t="s">
        <v>8219</v>
      </c>
      <c r="B886">
        <v>95</v>
      </c>
      <c r="D886" s="16" t="s">
        <v>8221</v>
      </c>
      <c r="E886">
        <v>9</v>
      </c>
    </row>
    <row r="887" spans="1:5" x14ac:dyDescent="0.45">
      <c r="A887" s="16" t="s">
        <v>8219</v>
      </c>
      <c r="B887">
        <v>2478</v>
      </c>
      <c r="D887" s="16" t="s">
        <v>8221</v>
      </c>
      <c r="E887">
        <v>1</v>
      </c>
    </row>
    <row r="888" spans="1:5" x14ac:dyDescent="0.45">
      <c r="A888" s="16" t="s">
        <v>8219</v>
      </c>
      <c r="B888">
        <v>1789</v>
      </c>
      <c r="D888" s="16" t="s">
        <v>8221</v>
      </c>
      <c r="E888">
        <v>12</v>
      </c>
    </row>
    <row r="889" spans="1:5" x14ac:dyDescent="0.45">
      <c r="A889" s="16" t="s">
        <v>8219</v>
      </c>
      <c r="B889">
        <v>680</v>
      </c>
      <c r="D889" s="16" t="s">
        <v>8221</v>
      </c>
      <c r="E889">
        <v>0</v>
      </c>
    </row>
    <row r="890" spans="1:5" x14ac:dyDescent="0.45">
      <c r="A890" s="16" t="s">
        <v>8219</v>
      </c>
      <c r="B890">
        <v>70</v>
      </c>
      <c r="D890" s="16" t="s">
        <v>8221</v>
      </c>
      <c r="E890">
        <v>20</v>
      </c>
    </row>
    <row r="891" spans="1:5" x14ac:dyDescent="0.45">
      <c r="A891" s="16" t="s">
        <v>8219</v>
      </c>
      <c r="B891">
        <v>23</v>
      </c>
      <c r="D891" s="16" t="s">
        <v>8221</v>
      </c>
      <c r="E891">
        <v>16</v>
      </c>
    </row>
    <row r="892" spans="1:5" x14ac:dyDescent="0.45">
      <c r="A892" s="16" t="s">
        <v>8219</v>
      </c>
      <c r="B892">
        <v>4245</v>
      </c>
      <c r="D892" s="16" t="s">
        <v>8221</v>
      </c>
      <c r="E892">
        <v>33</v>
      </c>
    </row>
    <row r="893" spans="1:5" x14ac:dyDescent="0.45">
      <c r="A893" s="16" t="s">
        <v>8219</v>
      </c>
      <c r="B893">
        <v>943</v>
      </c>
      <c r="D893" s="16" t="s">
        <v>8221</v>
      </c>
      <c r="E893">
        <v>2</v>
      </c>
    </row>
    <row r="894" spans="1:5" x14ac:dyDescent="0.45">
      <c r="A894" s="16" t="s">
        <v>8219</v>
      </c>
      <c r="B894">
        <v>1876</v>
      </c>
      <c r="D894" s="16" t="s">
        <v>8221</v>
      </c>
      <c r="E894">
        <v>6</v>
      </c>
    </row>
    <row r="895" spans="1:5" x14ac:dyDescent="0.45">
      <c r="A895" s="16" t="s">
        <v>8219</v>
      </c>
      <c r="B895">
        <v>834</v>
      </c>
      <c r="D895" s="16" t="s">
        <v>8221</v>
      </c>
      <c r="E895">
        <v>0</v>
      </c>
    </row>
    <row r="896" spans="1:5" x14ac:dyDescent="0.45">
      <c r="A896" s="16" t="s">
        <v>8219</v>
      </c>
      <c r="B896">
        <v>682</v>
      </c>
      <c r="D896" s="16" t="s">
        <v>8221</v>
      </c>
      <c r="E896">
        <v>3</v>
      </c>
    </row>
    <row r="897" spans="1:5" x14ac:dyDescent="0.45">
      <c r="A897" s="16" t="s">
        <v>8219</v>
      </c>
      <c r="B897">
        <v>147</v>
      </c>
      <c r="D897" s="16" t="s">
        <v>8221</v>
      </c>
      <c r="E897">
        <v>0</v>
      </c>
    </row>
    <row r="898" spans="1:5" x14ac:dyDescent="0.45">
      <c r="A898" s="16" t="s">
        <v>8219</v>
      </c>
      <c r="B898">
        <v>415</v>
      </c>
      <c r="D898" s="16" t="s">
        <v>8221</v>
      </c>
      <c r="E898">
        <v>3</v>
      </c>
    </row>
    <row r="899" spans="1:5" x14ac:dyDescent="0.45">
      <c r="A899" s="16" t="s">
        <v>8219</v>
      </c>
      <c r="B899">
        <v>290</v>
      </c>
      <c r="D899" s="16" t="s">
        <v>8221</v>
      </c>
      <c r="E899">
        <v>13</v>
      </c>
    </row>
    <row r="900" spans="1:5" x14ac:dyDescent="0.45">
      <c r="A900" s="16" t="s">
        <v>8219</v>
      </c>
      <c r="B900">
        <v>365</v>
      </c>
      <c r="D900" s="16" t="s">
        <v>8221</v>
      </c>
      <c r="E900">
        <v>6</v>
      </c>
    </row>
    <row r="901" spans="1:5" x14ac:dyDescent="0.45">
      <c r="A901" s="16" t="s">
        <v>8219</v>
      </c>
      <c r="B901">
        <v>660</v>
      </c>
      <c r="D901" s="16" t="s">
        <v>8221</v>
      </c>
      <c r="E901">
        <v>1</v>
      </c>
    </row>
    <row r="902" spans="1:5" x14ac:dyDescent="0.45">
      <c r="A902" s="16" t="s">
        <v>8219</v>
      </c>
      <c r="B902">
        <v>1356</v>
      </c>
      <c r="D902" s="16" t="s">
        <v>8221</v>
      </c>
      <c r="E902">
        <v>0</v>
      </c>
    </row>
    <row r="903" spans="1:5" x14ac:dyDescent="0.45">
      <c r="A903" s="16" t="s">
        <v>8219</v>
      </c>
      <c r="B903">
        <v>424</v>
      </c>
      <c r="D903" s="16" t="s">
        <v>8221</v>
      </c>
      <c r="E903">
        <v>5</v>
      </c>
    </row>
    <row r="904" spans="1:5" x14ac:dyDescent="0.45">
      <c r="A904" s="16" t="s">
        <v>8219</v>
      </c>
      <c r="B904">
        <v>33</v>
      </c>
      <c r="D904" s="16" t="s">
        <v>8221</v>
      </c>
      <c r="E904">
        <v>0</v>
      </c>
    </row>
    <row r="905" spans="1:5" x14ac:dyDescent="0.45">
      <c r="A905" s="16" t="s">
        <v>8219</v>
      </c>
      <c r="B905">
        <v>1633</v>
      </c>
      <c r="D905" s="16" t="s">
        <v>8221</v>
      </c>
      <c r="E905">
        <v>36</v>
      </c>
    </row>
    <row r="906" spans="1:5" x14ac:dyDescent="0.45">
      <c r="A906" s="16" t="s">
        <v>8219</v>
      </c>
      <c r="B906">
        <v>306</v>
      </c>
      <c r="D906" s="16" t="s">
        <v>8221</v>
      </c>
      <c r="E906">
        <v>1</v>
      </c>
    </row>
    <row r="907" spans="1:5" x14ac:dyDescent="0.45">
      <c r="A907" s="16" t="s">
        <v>8219</v>
      </c>
      <c r="B907">
        <v>205</v>
      </c>
      <c r="D907" s="16" t="s">
        <v>8221</v>
      </c>
      <c r="E907">
        <v>1</v>
      </c>
    </row>
    <row r="908" spans="1:5" x14ac:dyDescent="0.45">
      <c r="A908" s="16" t="s">
        <v>8219</v>
      </c>
      <c r="B908">
        <v>1281</v>
      </c>
      <c r="D908" s="16" t="s">
        <v>8221</v>
      </c>
      <c r="E908">
        <v>1</v>
      </c>
    </row>
    <row r="909" spans="1:5" x14ac:dyDescent="0.45">
      <c r="A909" s="16" t="s">
        <v>8219</v>
      </c>
      <c r="B909">
        <v>103</v>
      </c>
      <c r="D909" s="16" t="s">
        <v>8221</v>
      </c>
      <c r="E909">
        <v>9</v>
      </c>
    </row>
    <row r="910" spans="1:5" x14ac:dyDescent="0.45">
      <c r="A910" s="16" t="s">
        <v>8219</v>
      </c>
      <c r="B910">
        <v>1513</v>
      </c>
      <c r="D910" s="16" t="s">
        <v>8221</v>
      </c>
      <c r="E910">
        <v>1</v>
      </c>
    </row>
    <row r="911" spans="1:5" x14ac:dyDescent="0.45">
      <c r="A911" s="16" t="s">
        <v>8219</v>
      </c>
      <c r="B911">
        <v>405</v>
      </c>
      <c r="D911" s="16" t="s">
        <v>8221</v>
      </c>
      <c r="E911">
        <v>0</v>
      </c>
    </row>
    <row r="912" spans="1:5" x14ac:dyDescent="0.45">
      <c r="A912" s="16" t="s">
        <v>8219</v>
      </c>
      <c r="B912">
        <v>510</v>
      </c>
      <c r="D912" s="16" t="s">
        <v>8221</v>
      </c>
      <c r="E912">
        <v>1</v>
      </c>
    </row>
    <row r="913" spans="1:5" x14ac:dyDescent="0.45">
      <c r="A913" s="16" t="s">
        <v>8219</v>
      </c>
      <c r="B913">
        <v>1887</v>
      </c>
      <c r="D913" s="16" t="s">
        <v>8221</v>
      </c>
      <c r="E913">
        <v>1</v>
      </c>
    </row>
    <row r="914" spans="1:5" x14ac:dyDescent="0.45">
      <c r="A914" s="16" t="s">
        <v>8219</v>
      </c>
      <c r="B914">
        <v>701</v>
      </c>
      <c r="D914" s="16" t="s">
        <v>8221</v>
      </c>
      <c r="E914">
        <v>4</v>
      </c>
    </row>
    <row r="915" spans="1:5" x14ac:dyDescent="0.45">
      <c r="A915" s="16" t="s">
        <v>8219</v>
      </c>
      <c r="B915">
        <v>3863</v>
      </c>
      <c r="D915" s="16" t="s">
        <v>8221</v>
      </c>
      <c r="E915">
        <v>2</v>
      </c>
    </row>
    <row r="916" spans="1:5" x14ac:dyDescent="0.45">
      <c r="A916" s="16" t="s">
        <v>8219</v>
      </c>
      <c r="B916">
        <v>238</v>
      </c>
      <c r="D916" s="16" t="s">
        <v>8221</v>
      </c>
      <c r="E916">
        <v>2</v>
      </c>
    </row>
    <row r="917" spans="1:5" x14ac:dyDescent="0.45">
      <c r="A917" s="16" t="s">
        <v>8219</v>
      </c>
      <c r="B917">
        <v>2051</v>
      </c>
      <c r="D917" s="16" t="s">
        <v>8221</v>
      </c>
      <c r="E917">
        <v>2</v>
      </c>
    </row>
    <row r="918" spans="1:5" x14ac:dyDescent="0.45">
      <c r="A918" s="16" t="s">
        <v>8219</v>
      </c>
      <c r="B918">
        <v>402</v>
      </c>
      <c r="D918" s="16" t="s">
        <v>8221</v>
      </c>
      <c r="E918">
        <v>0</v>
      </c>
    </row>
    <row r="919" spans="1:5" x14ac:dyDescent="0.45">
      <c r="A919" s="16" t="s">
        <v>8219</v>
      </c>
      <c r="B919">
        <v>253</v>
      </c>
      <c r="D919" s="16" t="s">
        <v>8221</v>
      </c>
      <c r="E919">
        <v>2</v>
      </c>
    </row>
    <row r="920" spans="1:5" x14ac:dyDescent="0.45">
      <c r="A920" s="16" t="s">
        <v>8219</v>
      </c>
      <c r="B920">
        <v>473</v>
      </c>
      <c r="D920" s="16" t="s">
        <v>8221</v>
      </c>
      <c r="E920">
        <v>4</v>
      </c>
    </row>
    <row r="921" spans="1:5" x14ac:dyDescent="0.45">
      <c r="A921" s="16" t="s">
        <v>8219</v>
      </c>
      <c r="B921">
        <v>821</v>
      </c>
      <c r="D921" s="16" t="s">
        <v>8221</v>
      </c>
      <c r="E921">
        <v>2</v>
      </c>
    </row>
    <row r="922" spans="1:5" x14ac:dyDescent="0.45">
      <c r="A922" s="16" t="s">
        <v>8219</v>
      </c>
      <c r="B922">
        <v>388</v>
      </c>
      <c r="D922" s="16" t="s">
        <v>8221</v>
      </c>
      <c r="E922">
        <v>0</v>
      </c>
    </row>
    <row r="923" spans="1:5" x14ac:dyDescent="0.45">
      <c r="A923" s="16" t="s">
        <v>8219</v>
      </c>
      <c r="B923">
        <v>813</v>
      </c>
      <c r="D923" s="16" t="s">
        <v>8221</v>
      </c>
      <c r="E923">
        <v>1</v>
      </c>
    </row>
    <row r="924" spans="1:5" x14ac:dyDescent="0.45">
      <c r="A924" s="16" t="s">
        <v>8219</v>
      </c>
      <c r="B924">
        <v>1945</v>
      </c>
      <c r="D924" s="16" t="s">
        <v>8221</v>
      </c>
      <c r="E924">
        <v>0</v>
      </c>
    </row>
    <row r="925" spans="1:5" x14ac:dyDescent="0.45">
      <c r="A925" s="16" t="s">
        <v>8219</v>
      </c>
      <c r="B925">
        <v>1637</v>
      </c>
      <c r="D925" s="16" t="s">
        <v>8221</v>
      </c>
      <c r="E925">
        <v>2</v>
      </c>
    </row>
    <row r="926" spans="1:5" x14ac:dyDescent="0.45">
      <c r="A926" s="16" t="s">
        <v>8219</v>
      </c>
      <c r="B926">
        <v>1375</v>
      </c>
      <c r="D926" s="16" t="s">
        <v>8221</v>
      </c>
      <c r="E926">
        <v>7</v>
      </c>
    </row>
    <row r="927" spans="1:5" x14ac:dyDescent="0.45">
      <c r="A927" s="16" t="s">
        <v>8219</v>
      </c>
      <c r="B927">
        <v>17</v>
      </c>
      <c r="D927" s="16" t="s">
        <v>8221</v>
      </c>
      <c r="E927">
        <v>5</v>
      </c>
    </row>
    <row r="928" spans="1:5" x14ac:dyDescent="0.45">
      <c r="A928" s="16" t="s">
        <v>8219</v>
      </c>
      <c r="B928">
        <v>354</v>
      </c>
      <c r="D928" s="16" t="s">
        <v>8221</v>
      </c>
      <c r="E928">
        <v>0</v>
      </c>
    </row>
    <row r="929" spans="1:5" x14ac:dyDescent="0.45">
      <c r="A929" s="16" t="s">
        <v>8219</v>
      </c>
      <c r="B929">
        <v>191</v>
      </c>
      <c r="D929" s="16" t="s">
        <v>8221</v>
      </c>
      <c r="E929">
        <v>0</v>
      </c>
    </row>
    <row r="930" spans="1:5" x14ac:dyDescent="0.45">
      <c r="A930" s="16" t="s">
        <v>8219</v>
      </c>
      <c r="B930">
        <v>303</v>
      </c>
      <c r="D930" s="16" t="s">
        <v>8221</v>
      </c>
      <c r="E930">
        <v>0</v>
      </c>
    </row>
    <row r="931" spans="1:5" x14ac:dyDescent="0.45">
      <c r="A931" s="16" t="s">
        <v>8219</v>
      </c>
      <c r="B931">
        <v>137</v>
      </c>
      <c r="D931" s="16" t="s">
        <v>8221</v>
      </c>
      <c r="E931">
        <v>2</v>
      </c>
    </row>
    <row r="932" spans="1:5" x14ac:dyDescent="0.45">
      <c r="A932" s="16" t="s">
        <v>8219</v>
      </c>
      <c r="B932">
        <v>41</v>
      </c>
      <c r="D932" s="16" t="s">
        <v>8221</v>
      </c>
      <c r="E932">
        <v>0</v>
      </c>
    </row>
    <row r="933" spans="1:5" x14ac:dyDescent="0.45">
      <c r="A933" s="16" t="s">
        <v>8219</v>
      </c>
      <c r="B933">
        <v>398</v>
      </c>
      <c r="D933" s="16" t="s">
        <v>8221</v>
      </c>
      <c r="E933">
        <v>0</v>
      </c>
    </row>
    <row r="934" spans="1:5" x14ac:dyDescent="0.45">
      <c r="A934" s="16" t="s">
        <v>8219</v>
      </c>
      <c r="B934">
        <v>1737</v>
      </c>
      <c r="D934" s="16" t="s">
        <v>8221</v>
      </c>
      <c r="E934">
        <v>28</v>
      </c>
    </row>
    <row r="935" spans="1:5" x14ac:dyDescent="0.45">
      <c r="A935" s="16" t="s">
        <v>8219</v>
      </c>
      <c r="B935">
        <v>971</v>
      </c>
      <c r="D935" s="16" t="s">
        <v>8221</v>
      </c>
      <c r="E935">
        <v>2</v>
      </c>
    </row>
    <row r="936" spans="1:5" x14ac:dyDescent="0.45">
      <c r="A936" s="16" t="s">
        <v>8219</v>
      </c>
      <c r="B936">
        <v>183</v>
      </c>
      <c r="D936" s="16" t="s">
        <v>8221</v>
      </c>
      <c r="E936">
        <v>0</v>
      </c>
    </row>
    <row r="937" spans="1:5" x14ac:dyDescent="0.45">
      <c r="A937" s="16" t="s">
        <v>8219</v>
      </c>
      <c r="B937">
        <v>4562</v>
      </c>
      <c r="D937" s="16" t="s">
        <v>8221</v>
      </c>
      <c r="E937">
        <v>0</v>
      </c>
    </row>
    <row r="938" spans="1:5" x14ac:dyDescent="0.45">
      <c r="A938" s="16" t="s">
        <v>8219</v>
      </c>
      <c r="B938">
        <v>26457</v>
      </c>
      <c r="D938" s="16" t="s">
        <v>8221</v>
      </c>
      <c r="E938">
        <v>0</v>
      </c>
    </row>
    <row r="939" spans="1:5" x14ac:dyDescent="0.45">
      <c r="A939" s="16" t="s">
        <v>8219</v>
      </c>
      <c r="B939">
        <v>162</v>
      </c>
      <c r="D939" s="16" t="s">
        <v>8221</v>
      </c>
      <c r="E939">
        <v>4</v>
      </c>
    </row>
    <row r="940" spans="1:5" x14ac:dyDescent="0.45">
      <c r="A940" s="16" t="s">
        <v>8219</v>
      </c>
      <c r="B940">
        <v>479</v>
      </c>
      <c r="D940" s="16" t="s">
        <v>8221</v>
      </c>
      <c r="E940">
        <v>12</v>
      </c>
    </row>
    <row r="941" spans="1:5" x14ac:dyDescent="0.45">
      <c r="A941" s="16" t="s">
        <v>8219</v>
      </c>
      <c r="B941">
        <v>426</v>
      </c>
      <c r="D941" s="16" t="s">
        <v>8221</v>
      </c>
      <c r="E941">
        <v>0</v>
      </c>
    </row>
    <row r="942" spans="1:5" x14ac:dyDescent="0.45">
      <c r="A942" s="16" t="s">
        <v>8219</v>
      </c>
      <c r="B942">
        <v>450</v>
      </c>
      <c r="D942" s="16" t="s">
        <v>8221</v>
      </c>
      <c r="E942">
        <v>33</v>
      </c>
    </row>
    <row r="943" spans="1:5" x14ac:dyDescent="0.45">
      <c r="A943" s="16" t="s">
        <v>8219</v>
      </c>
      <c r="B943">
        <v>1780</v>
      </c>
      <c r="D943" s="16" t="s">
        <v>8221</v>
      </c>
      <c r="E943">
        <v>0</v>
      </c>
    </row>
    <row r="944" spans="1:5" x14ac:dyDescent="0.45">
      <c r="A944" s="16" t="s">
        <v>8219</v>
      </c>
      <c r="B944">
        <v>122</v>
      </c>
      <c r="D944" s="16" t="s">
        <v>8221</v>
      </c>
      <c r="E944">
        <v>4</v>
      </c>
    </row>
    <row r="945" spans="1:5" x14ac:dyDescent="0.45">
      <c r="A945" s="16" t="s">
        <v>8219</v>
      </c>
      <c r="B945">
        <v>95</v>
      </c>
      <c r="D945" s="16" t="s">
        <v>8221</v>
      </c>
      <c r="E945">
        <v>0</v>
      </c>
    </row>
    <row r="946" spans="1:5" x14ac:dyDescent="0.45">
      <c r="A946" s="16" t="s">
        <v>8219</v>
      </c>
      <c r="B946">
        <v>325</v>
      </c>
      <c r="D946" s="16" t="s">
        <v>8221</v>
      </c>
      <c r="E946">
        <v>11</v>
      </c>
    </row>
    <row r="947" spans="1:5" x14ac:dyDescent="0.45">
      <c r="A947" s="16" t="s">
        <v>8219</v>
      </c>
      <c r="B947">
        <v>353</v>
      </c>
      <c r="D947" s="16" t="s">
        <v>8221</v>
      </c>
      <c r="E947">
        <v>1</v>
      </c>
    </row>
    <row r="948" spans="1:5" x14ac:dyDescent="0.45">
      <c r="A948" s="16" t="s">
        <v>8219</v>
      </c>
      <c r="B948">
        <v>105</v>
      </c>
      <c r="D948" s="16" t="s">
        <v>8221</v>
      </c>
      <c r="E948">
        <v>5</v>
      </c>
    </row>
    <row r="949" spans="1:5" x14ac:dyDescent="0.45">
      <c r="A949" s="16" t="s">
        <v>8219</v>
      </c>
      <c r="B949">
        <v>729</v>
      </c>
      <c r="D949" s="16" t="s">
        <v>8221</v>
      </c>
      <c r="E949">
        <v>0</v>
      </c>
    </row>
    <row r="950" spans="1:5" x14ac:dyDescent="0.45">
      <c r="A950" s="16" t="s">
        <v>8219</v>
      </c>
      <c r="B950">
        <v>454</v>
      </c>
      <c r="D950" s="16" t="s">
        <v>8221</v>
      </c>
      <c r="E950">
        <v>1</v>
      </c>
    </row>
    <row r="951" spans="1:5" x14ac:dyDescent="0.45">
      <c r="A951" s="16" t="s">
        <v>8219</v>
      </c>
      <c r="B951">
        <v>539</v>
      </c>
      <c r="D951" s="16" t="s">
        <v>8221</v>
      </c>
      <c r="E951">
        <v>1</v>
      </c>
    </row>
    <row r="952" spans="1:5" x14ac:dyDescent="0.45">
      <c r="A952" s="16" t="s">
        <v>8219</v>
      </c>
      <c r="B952">
        <v>79</v>
      </c>
      <c r="D952" s="16" t="s">
        <v>8221</v>
      </c>
      <c r="E952">
        <v>6</v>
      </c>
    </row>
    <row r="953" spans="1:5" x14ac:dyDescent="0.45">
      <c r="A953" s="16" t="s">
        <v>8219</v>
      </c>
      <c r="B953">
        <v>94</v>
      </c>
      <c r="D953" s="16" t="s">
        <v>8221</v>
      </c>
      <c r="E953">
        <v>8</v>
      </c>
    </row>
    <row r="954" spans="1:5" x14ac:dyDescent="0.45">
      <c r="A954" s="16" t="s">
        <v>8219</v>
      </c>
      <c r="B954">
        <v>625</v>
      </c>
      <c r="D954" s="16" t="s">
        <v>8221</v>
      </c>
      <c r="E954">
        <v>1</v>
      </c>
    </row>
    <row r="955" spans="1:5" x14ac:dyDescent="0.45">
      <c r="A955" s="16" t="s">
        <v>8219</v>
      </c>
      <c r="B955">
        <v>508</v>
      </c>
      <c r="D955" s="16" t="s">
        <v>8221</v>
      </c>
      <c r="E955">
        <v>0</v>
      </c>
    </row>
    <row r="956" spans="1:5" x14ac:dyDescent="0.45">
      <c r="A956" s="16" t="s">
        <v>8219</v>
      </c>
      <c r="B956">
        <v>531</v>
      </c>
      <c r="D956" s="16" t="s">
        <v>8221</v>
      </c>
      <c r="E956">
        <v>2</v>
      </c>
    </row>
    <row r="957" spans="1:5" x14ac:dyDescent="0.45">
      <c r="A957" s="16" t="s">
        <v>8219</v>
      </c>
      <c r="B957">
        <v>158</v>
      </c>
      <c r="D957" s="16" t="s">
        <v>8221</v>
      </c>
      <c r="E957">
        <v>1</v>
      </c>
    </row>
    <row r="958" spans="1:5" x14ac:dyDescent="0.45">
      <c r="A958" s="16" t="s">
        <v>8219</v>
      </c>
      <c r="B958">
        <v>508</v>
      </c>
      <c r="D958" s="16" t="s">
        <v>8221</v>
      </c>
      <c r="E958">
        <v>0</v>
      </c>
    </row>
    <row r="959" spans="1:5" x14ac:dyDescent="0.45">
      <c r="A959" s="16" t="s">
        <v>8219</v>
      </c>
      <c r="B959">
        <v>644</v>
      </c>
      <c r="D959" s="16" t="s">
        <v>8221</v>
      </c>
      <c r="E959">
        <v>1</v>
      </c>
    </row>
    <row r="960" spans="1:5" x14ac:dyDescent="0.45">
      <c r="A960" s="16" t="s">
        <v>8219</v>
      </c>
      <c r="B960">
        <v>848</v>
      </c>
      <c r="D960" s="16" t="s">
        <v>8221</v>
      </c>
      <c r="E960">
        <v>19</v>
      </c>
    </row>
    <row r="961" spans="1:5" x14ac:dyDescent="0.45">
      <c r="A961" s="16" t="s">
        <v>8219</v>
      </c>
      <c r="B961">
        <v>429</v>
      </c>
      <c r="D961" s="16" t="s">
        <v>8221</v>
      </c>
      <c r="E961">
        <v>27</v>
      </c>
    </row>
    <row r="962" spans="1:5" x14ac:dyDescent="0.45">
      <c r="A962" s="16" t="s">
        <v>8219</v>
      </c>
      <c r="B962">
        <v>204</v>
      </c>
      <c r="D962" s="16" t="s">
        <v>8221</v>
      </c>
      <c r="E962">
        <v>7</v>
      </c>
    </row>
    <row r="963" spans="1:5" x14ac:dyDescent="0.45">
      <c r="A963" s="16" t="s">
        <v>8219</v>
      </c>
      <c r="B963">
        <v>379</v>
      </c>
      <c r="D963" s="16" t="s">
        <v>8221</v>
      </c>
      <c r="E963">
        <v>14</v>
      </c>
    </row>
    <row r="964" spans="1:5" x14ac:dyDescent="0.45">
      <c r="A964" s="16" t="s">
        <v>8219</v>
      </c>
      <c r="B964">
        <v>271</v>
      </c>
      <c r="D964" s="16" t="s">
        <v>8221</v>
      </c>
      <c r="E964">
        <v>5</v>
      </c>
    </row>
    <row r="965" spans="1:5" x14ac:dyDescent="0.45">
      <c r="A965" s="16" t="s">
        <v>8219</v>
      </c>
      <c r="B965">
        <v>120</v>
      </c>
      <c r="D965" s="16" t="s">
        <v>8221</v>
      </c>
      <c r="E965">
        <v>30</v>
      </c>
    </row>
    <row r="966" spans="1:5" x14ac:dyDescent="0.45">
      <c r="A966" s="16" t="s">
        <v>8219</v>
      </c>
      <c r="B966">
        <v>140</v>
      </c>
      <c r="D966" s="16" t="s">
        <v>8221</v>
      </c>
      <c r="E966">
        <v>1</v>
      </c>
    </row>
    <row r="967" spans="1:5" x14ac:dyDescent="0.45">
      <c r="A967" s="16" t="s">
        <v>8219</v>
      </c>
      <c r="B967">
        <v>193</v>
      </c>
      <c r="D967" s="16" t="s">
        <v>8221</v>
      </c>
      <c r="E967">
        <v>0</v>
      </c>
    </row>
    <row r="968" spans="1:5" x14ac:dyDescent="0.45">
      <c r="A968" s="16" t="s">
        <v>8219</v>
      </c>
      <c r="B968">
        <v>180</v>
      </c>
      <c r="D968" s="16" t="s">
        <v>8221</v>
      </c>
      <c r="E968">
        <v>60</v>
      </c>
    </row>
    <row r="969" spans="1:5" x14ac:dyDescent="0.45">
      <c r="A969" s="16" t="s">
        <v>8219</v>
      </c>
      <c r="B969">
        <v>263</v>
      </c>
      <c r="D969" s="16" t="s">
        <v>8221</v>
      </c>
      <c r="E969">
        <v>84</v>
      </c>
    </row>
    <row r="970" spans="1:5" x14ac:dyDescent="0.45">
      <c r="A970" s="16" t="s">
        <v>8219</v>
      </c>
      <c r="B970">
        <v>217</v>
      </c>
      <c r="D970" s="16" t="s">
        <v>8221</v>
      </c>
      <c r="E970">
        <v>47</v>
      </c>
    </row>
    <row r="971" spans="1:5" x14ac:dyDescent="0.45">
      <c r="A971" s="16" t="s">
        <v>8219</v>
      </c>
      <c r="B971">
        <v>443</v>
      </c>
      <c r="D971" s="16" t="s">
        <v>8221</v>
      </c>
      <c r="E971">
        <v>66</v>
      </c>
    </row>
    <row r="972" spans="1:5" x14ac:dyDescent="0.45">
      <c r="A972" s="16" t="s">
        <v>8219</v>
      </c>
      <c r="B972">
        <v>1373</v>
      </c>
      <c r="D972" s="16" t="s">
        <v>8221</v>
      </c>
      <c r="E972">
        <v>171</v>
      </c>
    </row>
    <row r="973" spans="1:5" x14ac:dyDescent="0.45">
      <c r="A973" s="16" t="s">
        <v>8219</v>
      </c>
      <c r="B973">
        <v>742</v>
      </c>
      <c r="D973" s="16" t="s">
        <v>8221</v>
      </c>
      <c r="E973">
        <v>29</v>
      </c>
    </row>
    <row r="974" spans="1:5" x14ac:dyDescent="0.45">
      <c r="A974" s="16" t="s">
        <v>8219</v>
      </c>
      <c r="B974">
        <v>170</v>
      </c>
      <c r="D974" s="16" t="s">
        <v>8221</v>
      </c>
      <c r="E974">
        <v>9</v>
      </c>
    </row>
    <row r="975" spans="1:5" x14ac:dyDescent="0.45">
      <c r="A975" s="16" t="s">
        <v>8219</v>
      </c>
      <c r="B975">
        <v>242</v>
      </c>
      <c r="D975" s="16" t="s">
        <v>8221</v>
      </c>
      <c r="E975">
        <v>27</v>
      </c>
    </row>
    <row r="976" spans="1:5" x14ac:dyDescent="0.45">
      <c r="A976" s="16" t="s">
        <v>8219</v>
      </c>
      <c r="B976">
        <v>541</v>
      </c>
      <c r="D976" s="16" t="s">
        <v>8221</v>
      </c>
      <c r="E976">
        <v>2</v>
      </c>
    </row>
    <row r="977" spans="1:5" x14ac:dyDescent="0.45">
      <c r="A977" s="16" t="s">
        <v>8219</v>
      </c>
      <c r="B977">
        <v>121</v>
      </c>
      <c r="D977" s="16" t="s">
        <v>8221</v>
      </c>
      <c r="E977">
        <v>3</v>
      </c>
    </row>
    <row r="978" spans="1:5" x14ac:dyDescent="0.45">
      <c r="A978" s="16" t="s">
        <v>8219</v>
      </c>
      <c r="B978">
        <v>621</v>
      </c>
      <c r="D978" s="16" t="s">
        <v>8221</v>
      </c>
      <c r="E978">
        <v>4</v>
      </c>
    </row>
    <row r="979" spans="1:5" x14ac:dyDescent="0.45">
      <c r="A979" s="16" t="s">
        <v>8219</v>
      </c>
      <c r="B979">
        <v>101</v>
      </c>
      <c r="D979" s="16" t="s">
        <v>8221</v>
      </c>
      <c r="E979">
        <v>2</v>
      </c>
    </row>
    <row r="980" spans="1:5" x14ac:dyDescent="0.45">
      <c r="A980" s="16" t="s">
        <v>8219</v>
      </c>
      <c r="B980">
        <v>554</v>
      </c>
      <c r="D980" s="16" t="s">
        <v>8221</v>
      </c>
      <c r="E980">
        <v>20</v>
      </c>
    </row>
    <row r="981" spans="1:5" x14ac:dyDescent="0.45">
      <c r="A981" s="16" t="s">
        <v>8219</v>
      </c>
      <c r="B981">
        <v>666</v>
      </c>
      <c r="D981" s="16" t="s">
        <v>8221</v>
      </c>
      <c r="E981">
        <v>3</v>
      </c>
    </row>
    <row r="982" spans="1:5" x14ac:dyDescent="0.45">
      <c r="A982" s="16" t="s">
        <v>8219</v>
      </c>
      <c r="B982">
        <v>410</v>
      </c>
      <c r="D982" s="16" t="s">
        <v>8221</v>
      </c>
      <c r="E982">
        <v>4</v>
      </c>
    </row>
    <row r="983" spans="1:5" x14ac:dyDescent="0.45">
      <c r="A983" s="16" t="s">
        <v>8219</v>
      </c>
      <c r="B983">
        <v>375</v>
      </c>
      <c r="D983" s="16" t="s">
        <v>8221</v>
      </c>
      <c r="E983">
        <v>1</v>
      </c>
    </row>
    <row r="984" spans="1:5" x14ac:dyDescent="0.45">
      <c r="A984" s="16" t="s">
        <v>8219</v>
      </c>
      <c r="B984">
        <v>1364</v>
      </c>
      <c r="D984" s="16" t="s">
        <v>8221</v>
      </c>
      <c r="E984">
        <v>0</v>
      </c>
    </row>
    <row r="985" spans="1:5" x14ac:dyDescent="0.45">
      <c r="A985" s="16" t="s">
        <v>8219</v>
      </c>
      <c r="B985">
        <v>35</v>
      </c>
      <c r="D985" s="16" t="s">
        <v>8221</v>
      </c>
      <c r="E985">
        <v>0</v>
      </c>
    </row>
    <row r="986" spans="1:5" x14ac:dyDescent="0.45">
      <c r="A986" s="16" t="s">
        <v>8219</v>
      </c>
      <c r="B986">
        <v>203</v>
      </c>
      <c r="D986" s="16" t="s">
        <v>8221</v>
      </c>
      <c r="E986">
        <v>14</v>
      </c>
    </row>
    <row r="987" spans="1:5" x14ac:dyDescent="0.45">
      <c r="A987" s="16" t="s">
        <v>8219</v>
      </c>
      <c r="B987">
        <v>49</v>
      </c>
      <c r="D987" s="16" t="s">
        <v>8221</v>
      </c>
      <c r="E987">
        <v>1</v>
      </c>
    </row>
    <row r="988" spans="1:5" x14ac:dyDescent="0.45">
      <c r="A988" s="16" t="s">
        <v>8219</v>
      </c>
      <c r="B988">
        <v>5812</v>
      </c>
      <c r="D988" s="16" t="s">
        <v>8221</v>
      </c>
      <c r="E988">
        <v>118</v>
      </c>
    </row>
    <row r="989" spans="1:5" x14ac:dyDescent="0.45">
      <c r="A989" s="16" t="s">
        <v>8219</v>
      </c>
      <c r="B989">
        <v>1556</v>
      </c>
      <c r="D989" s="16" t="s">
        <v>8221</v>
      </c>
      <c r="E989">
        <v>2</v>
      </c>
    </row>
    <row r="990" spans="1:5" x14ac:dyDescent="0.45">
      <c r="A990" s="16" t="s">
        <v>8219</v>
      </c>
      <c r="B990">
        <v>65</v>
      </c>
      <c r="D990" s="16" t="s">
        <v>8221</v>
      </c>
      <c r="E990">
        <v>1</v>
      </c>
    </row>
    <row r="991" spans="1:5" x14ac:dyDescent="0.45">
      <c r="A991" s="16" t="s">
        <v>8219</v>
      </c>
      <c r="B991">
        <v>10</v>
      </c>
      <c r="D991" s="16" t="s">
        <v>8221</v>
      </c>
      <c r="E991">
        <v>3</v>
      </c>
    </row>
    <row r="992" spans="1:5" x14ac:dyDescent="0.45">
      <c r="A992" s="16" t="s">
        <v>8219</v>
      </c>
      <c r="B992">
        <v>76</v>
      </c>
      <c r="D992" s="16" t="s">
        <v>8221</v>
      </c>
      <c r="E992">
        <v>1</v>
      </c>
    </row>
    <row r="993" spans="1:5" x14ac:dyDescent="0.45">
      <c r="A993" s="16" t="s">
        <v>8219</v>
      </c>
      <c r="B993">
        <v>263</v>
      </c>
      <c r="D993" s="16" t="s">
        <v>8221</v>
      </c>
      <c r="E993">
        <v>3</v>
      </c>
    </row>
    <row r="994" spans="1:5" x14ac:dyDescent="0.45">
      <c r="A994" s="16" t="s">
        <v>8219</v>
      </c>
      <c r="B994">
        <v>1530</v>
      </c>
      <c r="D994" s="16" t="s">
        <v>8221</v>
      </c>
      <c r="E994">
        <v>38</v>
      </c>
    </row>
    <row r="995" spans="1:5" x14ac:dyDescent="0.45">
      <c r="A995" s="16" t="s">
        <v>8219</v>
      </c>
      <c r="B995">
        <v>278</v>
      </c>
      <c r="D995" s="16" t="s">
        <v>8221</v>
      </c>
      <c r="E995">
        <v>52</v>
      </c>
    </row>
    <row r="996" spans="1:5" x14ac:dyDescent="0.45">
      <c r="A996" s="16" t="s">
        <v>8219</v>
      </c>
      <c r="B996">
        <v>350</v>
      </c>
      <c r="D996" s="16" t="s">
        <v>8221</v>
      </c>
      <c r="E996">
        <v>2</v>
      </c>
    </row>
    <row r="997" spans="1:5" x14ac:dyDescent="0.45">
      <c r="A997" s="16" t="s">
        <v>8219</v>
      </c>
      <c r="B997">
        <v>470</v>
      </c>
      <c r="D997" s="16" t="s">
        <v>8221</v>
      </c>
      <c r="E997">
        <v>0</v>
      </c>
    </row>
    <row r="998" spans="1:5" x14ac:dyDescent="0.45">
      <c r="A998" s="16" t="s">
        <v>8219</v>
      </c>
      <c r="B998">
        <v>3</v>
      </c>
      <c r="D998" s="16" t="s">
        <v>8221</v>
      </c>
      <c r="E998">
        <v>4</v>
      </c>
    </row>
    <row r="999" spans="1:5" x14ac:dyDescent="0.45">
      <c r="A999" s="16" t="s">
        <v>8219</v>
      </c>
      <c r="B999">
        <v>8200</v>
      </c>
      <c r="D999" s="16" t="s">
        <v>8221</v>
      </c>
      <c r="E999">
        <v>4</v>
      </c>
    </row>
    <row r="1000" spans="1:5" x14ac:dyDescent="0.45">
      <c r="A1000" s="16" t="s">
        <v>8219</v>
      </c>
      <c r="B1000">
        <v>8359</v>
      </c>
      <c r="D1000" s="16" t="s">
        <v>8221</v>
      </c>
      <c r="E1000">
        <v>18</v>
      </c>
    </row>
    <row r="1001" spans="1:5" x14ac:dyDescent="0.45">
      <c r="A1001" s="16" t="s">
        <v>8219</v>
      </c>
      <c r="B1001">
        <v>188</v>
      </c>
      <c r="D1001" s="16" t="s">
        <v>8221</v>
      </c>
      <c r="E1001">
        <v>0</v>
      </c>
    </row>
    <row r="1002" spans="1:5" x14ac:dyDescent="0.45">
      <c r="A1002" s="16" t="s">
        <v>8219</v>
      </c>
      <c r="B1002">
        <v>48</v>
      </c>
      <c r="D1002" s="16" t="s">
        <v>8221</v>
      </c>
      <c r="E1002">
        <v>22</v>
      </c>
    </row>
    <row r="1003" spans="1:5" x14ac:dyDescent="0.45">
      <c r="A1003" s="16" t="s">
        <v>8219</v>
      </c>
      <c r="B1003">
        <v>607</v>
      </c>
      <c r="D1003" s="16" t="s">
        <v>8221</v>
      </c>
      <c r="E1003">
        <v>49</v>
      </c>
    </row>
    <row r="1004" spans="1:5" x14ac:dyDescent="0.45">
      <c r="A1004" s="16" t="s">
        <v>8219</v>
      </c>
      <c r="B1004">
        <v>50</v>
      </c>
      <c r="D1004" s="16" t="s">
        <v>8221</v>
      </c>
      <c r="E1004">
        <v>19</v>
      </c>
    </row>
    <row r="1005" spans="1:5" x14ac:dyDescent="0.45">
      <c r="A1005" s="16" t="s">
        <v>8219</v>
      </c>
      <c r="B1005">
        <v>55</v>
      </c>
      <c r="D1005" s="16" t="s">
        <v>8221</v>
      </c>
      <c r="E1005">
        <v>4</v>
      </c>
    </row>
    <row r="1006" spans="1:5" x14ac:dyDescent="0.45">
      <c r="A1006" s="16" t="s">
        <v>8219</v>
      </c>
      <c r="B1006">
        <v>38</v>
      </c>
      <c r="D1006" s="16" t="s">
        <v>8221</v>
      </c>
      <c r="E1006">
        <v>4</v>
      </c>
    </row>
    <row r="1007" spans="1:5" x14ac:dyDescent="0.45">
      <c r="A1007" s="16" t="s">
        <v>8219</v>
      </c>
      <c r="B1007">
        <v>25</v>
      </c>
      <c r="D1007" s="16" t="s">
        <v>8221</v>
      </c>
      <c r="E1007">
        <v>2</v>
      </c>
    </row>
    <row r="1008" spans="1:5" x14ac:dyDescent="0.45">
      <c r="A1008" s="16" t="s">
        <v>8219</v>
      </c>
      <c r="B1008">
        <v>46</v>
      </c>
      <c r="D1008" s="16" t="s">
        <v>8221</v>
      </c>
      <c r="E1008">
        <v>0</v>
      </c>
    </row>
    <row r="1009" spans="1:5" x14ac:dyDescent="0.45">
      <c r="A1009" s="16" t="s">
        <v>8219</v>
      </c>
      <c r="B1009">
        <v>83</v>
      </c>
      <c r="D1009" s="16" t="s">
        <v>8221</v>
      </c>
      <c r="E1009">
        <v>0</v>
      </c>
    </row>
    <row r="1010" spans="1:5" x14ac:dyDescent="0.45">
      <c r="A1010" s="16" t="s">
        <v>8219</v>
      </c>
      <c r="B1010">
        <v>35</v>
      </c>
      <c r="D1010" s="16" t="s">
        <v>8221</v>
      </c>
      <c r="E1010">
        <v>14</v>
      </c>
    </row>
    <row r="1011" spans="1:5" x14ac:dyDescent="0.45">
      <c r="A1011" s="16" t="s">
        <v>8219</v>
      </c>
      <c r="B1011">
        <v>25</v>
      </c>
      <c r="D1011" s="16" t="s">
        <v>8221</v>
      </c>
      <c r="E1011">
        <v>8</v>
      </c>
    </row>
    <row r="1012" spans="1:5" x14ac:dyDescent="0.45">
      <c r="A1012" s="16" t="s">
        <v>8219</v>
      </c>
      <c r="B1012">
        <v>75</v>
      </c>
      <c r="D1012" s="16" t="s">
        <v>8221</v>
      </c>
      <c r="E1012">
        <v>0</v>
      </c>
    </row>
    <row r="1013" spans="1:5" x14ac:dyDescent="0.45">
      <c r="A1013" s="16" t="s">
        <v>8219</v>
      </c>
      <c r="B1013">
        <v>62</v>
      </c>
      <c r="D1013" s="16" t="s">
        <v>8221</v>
      </c>
      <c r="E1013">
        <v>15</v>
      </c>
    </row>
    <row r="1014" spans="1:5" x14ac:dyDescent="0.45">
      <c r="A1014" s="16" t="s">
        <v>8219</v>
      </c>
      <c r="B1014">
        <v>160</v>
      </c>
      <c r="D1014" s="16" t="s">
        <v>8221</v>
      </c>
      <c r="E1014">
        <v>33</v>
      </c>
    </row>
    <row r="1015" spans="1:5" x14ac:dyDescent="0.45">
      <c r="A1015" s="16" t="s">
        <v>8219</v>
      </c>
      <c r="B1015">
        <v>246</v>
      </c>
      <c r="D1015" s="16" t="s">
        <v>8221</v>
      </c>
      <c r="E1015">
        <v>2</v>
      </c>
    </row>
    <row r="1016" spans="1:5" x14ac:dyDescent="0.45">
      <c r="A1016" s="16" t="s">
        <v>8219</v>
      </c>
      <c r="B1016">
        <v>55</v>
      </c>
      <c r="D1016" s="16" t="s">
        <v>8221</v>
      </c>
      <c r="E1016">
        <v>6</v>
      </c>
    </row>
    <row r="1017" spans="1:5" x14ac:dyDescent="0.45">
      <c r="A1017" s="16" t="s">
        <v>8219</v>
      </c>
      <c r="B1017">
        <v>23</v>
      </c>
      <c r="D1017" s="16" t="s">
        <v>8221</v>
      </c>
      <c r="E1017">
        <v>2</v>
      </c>
    </row>
    <row r="1018" spans="1:5" x14ac:dyDescent="0.45">
      <c r="A1018" s="16" t="s">
        <v>8219</v>
      </c>
      <c r="B1018">
        <v>72</v>
      </c>
      <c r="D1018" s="16" t="s">
        <v>8221</v>
      </c>
      <c r="E1018">
        <v>0</v>
      </c>
    </row>
    <row r="1019" spans="1:5" x14ac:dyDescent="0.45">
      <c r="A1019" s="16" t="s">
        <v>8219</v>
      </c>
      <c r="B1019">
        <v>22</v>
      </c>
      <c r="D1019" s="16" t="s">
        <v>8221</v>
      </c>
      <c r="E1019">
        <v>4</v>
      </c>
    </row>
    <row r="1020" spans="1:5" x14ac:dyDescent="0.45">
      <c r="A1020" s="16" t="s">
        <v>8219</v>
      </c>
      <c r="B1020">
        <v>14</v>
      </c>
      <c r="D1020" s="16" t="s">
        <v>8221</v>
      </c>
      <c r="E1020">
        <v>1</v>
      </c>
    </row>
    <row r="1021" spans="1:5" x14ac:dyDescent="0.45">
      <c r="A1021" s="16" t="s">
        <v>8219</v>
      </c>
      <c r="B1021">
        <v>38</v>
      </c>
      <c r="D1021" s="16" t="s">
        <v>8221</v>
      </c>
      <c r="E1021">
        <v>3</v>
      </c>
    </row>
    <row r="1022" spans="1:5" x14ac:dyDescent="0.45">
      <c r="A1022" s="16" t="s">
        <v>8219</v>
      </c>
      <c r="B1022">
        <v>32</v>
      </c>
      <c r="D1022" s="16" t="s">
        <v>8221</v>
      </c>
      <c r="E1022">
        <v>4</v>
      </c>
    </row>
    <row r="1023" spans="1:5" x14ac:dyDescent="0.45">
      <c r="A1023" s="16" t="s">
        <v>8219</v>
      </c>
      <c r="B1023">
        <v>63</v>
      </c>
      <c r="D1023" s="16" t="s">
        <v>8221</v>
      </c>
      <c r="E1023">
        <v>0</v>
      </c>
    </row>
    <row r="1024" spans="1:5" x14ac:dyDescent="0.45">
      <c r="A1024" s="16" t="s">
        <v>8219</v>
      </c>
      <c r="B1024">
        <v>27</v>
      </c>
      <c r="D1024" s="16" t="s">
        <v>8221</v>
      </c>
      <c r="E1024">
        <v>4</v>
      </c>
    </row>
    <row r="1025" spans="1:5" x14ac:dyDescent="0.45">
      <c r="A1025" s="16" t="s">
        <v>8219</v>
      </c>
      <c r="B1025">
        <v>44</v>
      </c>
      <c r="D1025" s="16" t="s">
        <v>8221</v>
      </c>
      <c r="E1025">
        <v>3</v>
      </c>
    </row>
    <row r="1026" spans="1:5" x14ac:dyDescent="0.45">
      <c r="A1026" s="16" t="s">
        <v>8219</v>
      </c>
      <c r="B1026">
        <v>38</v>
      </c>
      <c r="D1026" s="16" t="s">
        <v>8221</v>
      </c>
      <c r="E1026">
        <v>34</v>
      </c>
    </row>
    <row r="1027" spans="1:5" x14ac:dyDescent="0.45">
      <c r="A1027" s="16" t="s">
        <v>8219</v>
      </c>
      <c r="B1027">
        <v>115</v>
      </c>
      <c r="D1027" s="16" t="s">
        <v>8221</v>
      </c>
      <c r="E1027">
        <v>2</v>
      </c>
    </row>
    <row r="1028" spans="1:5" x14ac:dyDescent="0.45">
      <c r="A1028" s="16" t="s">
        <v>8219</v>
      </c>
      <c r="B1028">
        <v>37</v>
      </c>
      <c r="D1028" s="16" t="s">
        <v>8221</v>
      </c>
      <c r="E1028">
        <v>33</v>
      </c>
    </row>
    <row r="1029" spans="1:5" x14ac:dyDescent="0.45">
      <c r="A1029" s="16" t="s">
        <v>8219</v>
      </c>
      <c r="B1029">
        <v>99</v>
      </c>
      <c r="D1029" s="16" t="s">
        <v>8221</v>
      </c>
      <c r="E1029">
        <v>0</v>
      </c>
    </row>
    <row r="1030" spans="1:5" x14ac:dyDescent="0.45">
      <c r="A1030" s="16" t="s">
        <v>8219</v>
      </c>
      <c r="B1030">
        <v>44</v>
      </c>
      <c r="D1030" s="16" t="s">
        <v>8221</v>
      </c>
      <c r="E1030">
        <v>0</v>
      </c>
    </row>
    <row r="1031" spans="1:5" x14ac:dyDescent="0.45">
      <c r="A1031" s="16" t="s">
        <v>8219</v>
      </c>
      <c r="B1031">
        <v>58</v>
      </c>
      <c r="D1031" s="16" t="s">
        <v>8221</v>
      </c>
      <c r="E1031">
        <v>1</v>
      </c>
    </row>
    <row r="1032" spans="1:5" x14ac:dyDescent="0.45">
      <c r="A1032" s="16" t="s">
        <v>8219</v>
      </c>
      <c r="B1032">
        <v>191</v>
      </c>
      <c r="D1032" s="16" t="s">
        <v>8221</v>
      </c>
      <c r="E1032">
        <v>13</v>
      </c>
    </row>
    <row r="1033" spans="1:5" x14ac:dyDescent="0.45">
      <c r="A1033" s="16" t="s">
        <v>8219</v>
      </c>
      <c r="B1033">
        <v>40</v>
      </c>
      <c r="D1033" s="16" t="s">
        <v>8221</v>
      </c>
      <c r="E1033">
        <v>2</v>
      </c>
    </row>
    <row r="1034" spans="1:5" x14ac:dyDescent="0.45">
      <c r="A1034" s="16" t="s">
        <v>8219</v>
      </c>
      <c r="B1034">
        <v>38</v>
      </c>
      <c r="D1034" s="16" t="s">
        <v>8221</v>
      </c>
      <c r="E1034">
        <v>36</v>
      </c>
    </row>
    <row r="1035" spans="1:5" x14ac:dyDescent="0.45">
      <c r="A1035" s="16" t="s">
        <v>8219</v>
      </c>
      <c r="B1035">
        <v>39</v>
      </c>
      <c r="D1035" s="16" t="s">
        <v>8221</v>
      </c>
      <c r="E1035">
        <v>1</v>
      </c>
    </row>
    <row r="1036" spans="1:5" x14ac:dyDescent="0.45">
      <c r="A1036" s="16" t="s">
        <v>8219</v>
      </c>
      <c r="B1036">
        <v>11</v>
      </c>
      <c r="D1036" s="16" t="s">
        <v>8221</v>
      </c>
      <c r="E1036">
        <v>15</v>
      </c>
    </row>
    <row r="1037" spans="1:5" x14ac:dyDescent="0.45">
      <c r="A1037" s="16" t="s">
        <v>8219</v>
      </c>
      <c r="B1037">
        <v>107</v>
      </c>
      <c r="D1037" s="16" t="s">
        <v>8221</v>
      </c>
      <c r="E1037">
        <v>1</v>
      </c>
    </row>
    <row r="1038" spans="1:5" x14ac:dyDescent="0.45">
      <c r="A1038" s="16" t="s">
        <v>8219</v>
      </c>
      <c r="B1038">
        <v>147</v>
      </c>
      <c r="D1038" s="16" t="s">
        <v>8221</v>
      </c>
      <c r="E1038">
        <v>0</v>
      </c>
    </row>
    <row r="1039" spans="1:5" x14ac:dyDescent="0.45">
      <c r="A1039" s="16" t="s">
        <v>8219</v>
      </c>
      <c r="B1039">
        <v>36</v>
      </c>
      <c r="D1039" s="16" t="s">
        <v>8221</v>
      </c>
      <c r="E1039">
        <v>1</v>
      </c>
    </row>
    <row r="1040" spans="1:5" x14ac:dyDescent="0.45">
      <c r="A1040" s="16" t="s">
        <v>8219</v>
      </c>
      <c r="B1040">
        <v>92</v>
      </c>
      <c r="D1040" s="16" t="s">
        <v>8221</v>
      </c>
      <c r="E1040">
        <v>0</v>
      </c>
    </row>
    <row r="1041" spans="1:5" x14ac:dyDescent="0.45">
      <c r="A1041" s="16" t="s">
        <v>8219</v>
      </c>
      <c r="B1041">
        <v>35</v>
      </c>
      <c r="D1041" s="16" t="s">
        <v>8221</v>
      </c>
      <c r="E1041">
        <v>0</v>
      </c>
    </row>
    <row r="1042" spans="1:5" x14ac:dyDescent="0.45">
      <c r="A1042" s="16" t="s">
        <v>8219</v>
      </c>
      <c r="B1042">
        <v>17</v>
      </c>
      <c r="D1042" s="16" t="s">
        <v>8221</v>
      </c>
      <c r="E1042">
        <v>1</v>
      </c>
    </row>
    <row r="1043" spans="1:5" x14ac:dyDescent="0.45">
      <c r="A1043" s="16" t="s">
        <v>8219</v>
      </c>
      <c r="B1043">
        <v>22</v>
      </c>
      <c r="D1043" s="16" t="s">
        <v>8221</v>
      </c>
      <c r="E1043">
        <v>39</v>
      </c>
    </row>
    <row r="1044" spans="1:5" x14ac:dyDescent="0.45">
      <c r="A1044" s="16" t="s">
        <v>8219</v>
      </c>
      <c r="B1044">
        <v>69</v>
      </c>
      <c r="D1044" s="16" t="s">
        <v>8221</v>
      </c>
      <c r="E1044">
        <v>0</v>
      </c>
    </row>
    <row r="1045" spans="1:5" x14ac:dyDescent="0.45">
      <c r="A1045" s="16" t="s">
        <v>8219</v>
      </c>
      <c r="B1045">
        <v>13</v>
      </c>
      <c r="D1045" s="16" t="s">
        <v>8221</v>
      </c>
      <c r="E1045">
        <v>0</v>
      </c>
    </row>
    <row r="1046" spans="1:5" x14ac:dyDescent="0.45">
      <c r="A1046" s="16" t="s">
        <v>8219</v>
      </c>
      <c r="B1046">
        <v>58</v>
      </c>
      <c r="D1046" s="16" t="s">
        <v>8221</v>
      </c>
      <c r="E1046">
        <v>3</v>
      </c>
    </row>
    <row r="1047" spans="1:5" x14ac:dyDescent="0.45">
      <c r="A1047" s="16" t="s">
        <v>8219</v>
      </c>
      <c r="B1047">
        <v>44</v>
      </c>
      <c r="D1047" s="16" t="s">
        <v>8221</v>
      </c>
      <c r="E1047">
        <v>1</v>
      </c>
    </row>
    <row r="1048" spans="1:5" x14ac:dyDescent="0.45">
      <c r="A1048" s="16" t="s">
        <v>8219</v>
      </c>
      <c r="B1048">
        <v>83</v>
      </c>
      <c r="D1048" s="16" t="s">
        <v>8221</v>
      </c>
      <c r="E1048">
        <v>13</v>
      </c>
    </row>
    <row r="1049" spans="1:5" x14ac:dyDescent="0.45">
      <c r="A1049" s="16" t="s">
        <v>8219</v>
      </c>
      <c r="B1049">
        <v>117</v>
      </c>
      <c r="D1049" s="16" t="s">
        <v>8221</v>
      </c>
      <c r="E1049">
        <v>0</v>
      </c>
    </row>
    <row r="1050" spans="1:5" x14ac:dyDescent="0.45">
      <c r="A1050" s="16" t="s">
        <v>8219</v>
      </c>
      <c r="B1050">
        <v>32</v>
      </c>
      <c r="D1050" s="16" t="s">
        <v>8221</v>
      </c>
      <c r="E1050">
        <v>6</v>
      </c>
    </row>
    <row r="1051" spans="1:5" x14ac:dyDescent="0.45">
      <c r="A1051" s="16" t="s">
        <v>8219</v>
      </c>
      <c r="B1051">
        <v>8</v>
      </c>
      <c r="D1051" s="16" t="s">
        <v>8221</v>
      </c>
      <c r="E1051">
        <v>0</v>
      </c>
    </row>
    <row r="1052" spans="1:5" x14ac:dyDescent="0.45">
      <c r="A1052" s="16" t="s">
        <v>8219</v>
      </c>
      <c r="B1052">
        <v>340</v>
      </c>
      <c r="D1052" s="16" t="s">
        <v>8221</v>
      </c>
      <c r="E1052">
        <v>14</v>
      </c>
    </row>
    <row r="1053" spans="1:5" x14ac:dyDescent="0.45">
      <c r="A1053" s="16" t="s">
        <v>8219</v>
      </c>
      <c r="B1053">
        <v>7</v>
      </c>
      <c r="D1053" s="16" t="s">
        <v>8221</v>
      </c>
      <c r="E1053">
        <v>5</v>
      </c>
    </row>
    <row r="1054" spans="1:5" x14ac:dyDescent="0.45">
      <c r="A1054" s="16" t="s">
        <v>8219</v>
      </c>
      <c r="B1054">
        <v>19</v>
      </c>
      <c r="D1054" s="16" t="s">
        <v>8221</v>
      </c>
      <c r="E1054">
        <v>6</v>
      </c>
    </row>
    <row r="1055" spans="1:5" x14ac:dyDescent="0.45">
      <c r="A1055" s="16" t="s">
        <v>8219</v>
      </c>
      <c r="B1055">
        <v>47</v>
      </c>
      <c r="D1055" s="16" t="s">
        <v>8221</v>
      </c>
      <c r="E1055">
        <v>15</v>
      </c>
    </row>
    <row r="1056" spans="1:5" x14ac:dyDescent="0.45">
      <c r="A1056" s="16" t="s">
        <v>8219</v>
      </c>
      <c r="B1056">
        <v>13</v>
      </c>
      <c r="D1056" s="16" t="s">
        <v>8221</v>
      </c>
      <c r="E1056">
        <v>0</v>
      </c>
    </row>
    <row r="1057" spans="1:5" x14ac:dyDescent="0.45">
      <c r="A1057" s="16" t="s">
        <v>8219</v>
      </c>
      <c r="B1057">
        <v>90</v>
      </c>
      <c r="D1057" s="16" t="s">
        <v>8221</v>
      </c>
      <c r="E1057">
        <v>1</v>
      </c>
    </row>
    <row r="1058" spans="1:5" x14ac:dyDescent="0.45">
      <c r="A1058" s="16" t="s">
        <v>8219</v>
      </c>
      <c r="B1058">
        <v>63</v>
      </c>
      <c r="D1058" s="16" t="s">
        <v>8221</v>
      </c>
      <c r="E1058">
        <v>9</v>
      </c>
    </row>
    <row r="1059" spans="1:5" x14ac:dyDescent="0.45">
      <c r="A1059" s="16" t="s">
        <v>8219</v>
      </c>
      <c r="B1059">
        <v>26</v>
      </c>
      <c r="D1059" s="16" t="s">
        <v>8221</v>
      </c>
      <c r="E1059">
        <v>3</v>
      </c>
    </row>
    <row r="1060" spans="1:5" x14ac:dyDescent="0.45">
      <c r="A1060" s="16" t="s">
        <v>8219</v>
      </c>
      <c r="B1060">
        <v>71</v>
      </c>
      <c r="D1060" s="16" t="s">
        <v>8221</v>
      </c>
      <c r="E1060">
        <v>3</v>
      </c>
    </row>
    <row r="1061" spans="1:5" x14ac:dyDescent="0.45">
      <c r="A1061" s="16" t="s">
        <v>8219</v>
      </c>
      <c r="B1061">
        <v>38</v>
      </c>
      <c r="D1061" s="16" t="s">
        <v>8221</v>
      </c>
      <c r="E1061">
        <v>1</v>
      </c>
    </row>
    <row r="1062" spans="1:5" x14ac:dyDescent="0.45">
      <c r="A1062" s="16" t="s">
        <v>8219</v>
      </c>
      <c r="B1062">
        <v>859</v>
      </c>
      <c r="D1062" s="16" t="s">
        <v>8221</v>
      </c>
      <c r="E1062">
        <v>3</v>
      </c>
    </row>
    <row r="1063" spans="1:5" x14ac:dyDescent="0.45">
      <c r="A1063" s="16" t="s">
        <v>8219</v>
      </c>
      <c r="B1063">
        <v>21</v>
      </c>
      <c r="D1063" s="16" t="s">
        <v>8221</v>
      </c>
      <c r="E1063">
        <v>0</v>
      </c>
    </row>
    <row r="1064" spans="1:5" x14ac:dyDescent="0.45">
      <c r="A1064" s="16" t="s">
        <v>8219</v>
      </c>
      <c r="B1064">
        <v>78</v>
      </c>
      <c r="D1064" s="16" t="s">
        <v>8221</v>
      </c>
      <c r="E1064">
        <v>2</v>
      </c>
    </row>
    <row r="1065" spans="1:5" x14ac:dyDescent="0.45">
      <c r="A1065" s="16" t="s">
        <v>8219</v>
      </c>
      <c r="B1065">
        <v>53</v>
      </c>
      <c r="D1065" s="16" t="s">
        <v>8221</v>
      </c>
      <c r="E1065">
        <v>10</v>
      </c>
    </row>
    <row r="1066" spans="1:5" x14ac:dyDescent="0.45">
      <c r="A1066" s="16" t="s">
        <v>8219</v>
      </c>
      <c r="B1066">
        <v>356</v>
      </c>
      <c r="D1066" s="16" t="s">
        <v>8221</v>
      </c>
      <c r="E1066">
        <v>60</v>
      </c>
    </row>
    <row r="1067" spans="1:5" x14ac:dyDescent="0.45">
      <c r="A1067" s="16" t="s">
        <v>8219</v>
      </c>
      <c r="B1067">
        <v>279</v>
      </c>
      <c r="D1067" s="16" t="s">
        <v>8221</v>
      </c>
      <c r="E1067">
        <v>5</v>
      </c>
    </row>
    <row r="1068" spans="1:5" x14ac:dyDescent="0.45">
      <c r="A1068" s="16" t="s">
        <v>8219</v>
      </c>
      <c r="B1068">
        <v>266</v>
      </c>
      <c r="D1068" s="16" t="s">
        <v>8221</v>
      </c>
      <c r="E1068">
        <v>9</v>
      </c>
    </row>
    <row r="1069" spans="1:5" x14ac:dyDescent="0.45">
      <c r="A1069" s="16" t="s">
        <v>8219</v>
      </c>
      <c r="B1069">
        <v>623</v>
      </c>
      <c r="D1069" s="16" t="s">
        <v>8221</v>
      </c>
      <c r="E1069">
        <v>13</v>
      </c>
    </row>
    <row r="1070" spans="1:5" x14ac:dyDescent="0.45">
      <c r="A1070" s="16" t="s">
        <v>8219</v>
      </c>
      <c r="B1070">
        <v>392</v>
      </c>
      <c r="D1070" s="16" t="s">
        <v>8221</v>
      </c>
      <c r="E1070">
        <v>0</v>
      </c>
    </row>
    <row r="1071" spans="1:5" x14ac:dyDescent="0.45">
      <c r="A1071" s="16" t="s">
        <v>8219</v>
      </c>
      <c r="B1071">
        <v>3562</v>
      </c>
      <c r="D1071" s="16" t="s">
        <v>8221</v>
      </c>
      <c r="E1071">
        <v>8</v>
      </c>
    </row>
    <row r="1072" spans="1:5" x14ac:dyDescent="0.45">
      <c r="A1072" s="16" t="s">
        <v>8219</v>
      </c>
      <c r="B1072">
        <v>514</v>
      </c>
      <c r="D1072" s="16" t="s">
        <v>8221</v>
      </c>
      <c r="E1072">
        <v>3</v>
      </c>
    </row>
    <row r="1073" spans="1:5" x14ac:dyDescent="0.45">
      <c r="A1073" s="16" t="s">
        <v>8219</v>
      </c>
      <c r="B1073">
        <v>88</v>
      </c>
      <c r="D1073" s="16" t="s">
        <v>8221</v>
      </c>
      <c r="E1073">
        <v>3</v>
      </c>
    </row>
    <row r="1074" spans="1:5" x14ac:dyDescent="0.45">
      <c r="A1074" s="16" t="s">
        <v>8219</v>
      </c>
      <c r="B1074">
        <v>537</v>
      </c>
      <c r="D1074" s="16" t="s">
        <v>8221</v>
      </c>
      <c r="E1074">
        <v>0</v>
      </c>
    </row>
    <row r="1075" spans="1:5" x14ac:dyDescent="0.45">
      <c r="A1075" s="16" t="s">
        <v>8219</v>
      </c>
      <c r="B1075">
        <v>25</v>
      </c>
      <c r="D1075" s="16" t="s">
        <v>8221</v>
      </c>
      <c r="E1075">
        <v>6</v>
      </c>
    </row>
    <row r="1076" spans="1:5" x14ac:dyDescent="0.45">
      <c r="A1076" s="16" t="s">
        <v>8219</v>
      </c>
      <c r="B1076">
        <v>3238</v>
      </c>
      <c r="D1076" s="16" t="s">
        <v>8221</v>
      </c>
      <c r="E1076">
        <v>4</v>
      </c>
    </row>
    <row r="1077" spans="1:5" x14ac:dyDescent="0.45">
      <c r="A1077" s="16" t="s">
        <v>8219</v>
      </c>
      <c r="B1077">
        <v>897</v>
      </c>
      <c r="D1077" s="16" t="s">
        <v>8221</v>
      </c>
      <c r="E1077">
        <v>1</v>
      </c>
    </row>
    <row r="1078" spans="1:5" x14ac:dyDescent="0.45">
      <c r="A1078" s="16" t="s">
        <v>8219</v>
      </c>
      <c r="B1078">
        <v>878</v>
      </c>
      <c r="D1078" s="16" t="s">
        <v>8221</v>
      </c>
      <c r="E1078">
        <v>29</v>
      </c>
    </row>
    <row r="1079" spans="1:5" x14ac:dyDescent="0.45">
      <c r="A1079" s="16" t="s">
        <v>8219</v>
      </c>
      <c r="B1079">
        <v>115</v>
      </c>
      <c r="D1079" s="16" t="s">
        <v>8221</v>
      </c>
      <c r="E1079">
        <v>0</v>
      </c>
    </row>
    <row r="1080" spans="1:5" x14ac:dyDescent="0.45">
      <c r="A1080" s="16" t="s">
        <v>8219</v>
      </c>
      <c r="B1080">
        <v>234</v>
      </c>
      <c r="D1080" s="16" t="s">
        <v>8221</v>
      </c>
      <c r="E1080">
        <v>4</v>
      </c>
    </row>
    <row r="1081" spans="1:5" x14ac:dyDescent="0.45">
      <c r="A1081" s="16" t="s">
        <v>8219</v>
      </c>
      <c r="B1081">
        <v>4330</v>
      </c>
      <c r="D1081" s="16" t="s">
        <v>8221</v>
      </c>
      <c r="E1081">
        <v>5</v>
      </c>
    </row>
    <row r="1082" spans="1:5" x14ac:dyDescent="0.45">
      <c r="A1082" s="16" t="s">
        <v>8219</v>
      </c>
      <c r="B1082">
        <v>651</v>
      </c>
      <c r="D1082" s="16" t="s">
        <v>8221</v>
      </c>
      <c r="E1082">
        <v>4</v>
      </c>
    </row>
    <row r="1083" spans="1:5" x14ac:dyDescent="0.45">
      <c r="A1083" s="16" t="s">
        <v>8219</v>
      </c>
      <c r="B1083">
        <v>251</v>
      </c>
      <c r="D1083" s="16" t="s">
        <v>8221</v>
      </c>
      <c r="E1083">
        <v>5</v>
      </c>
    </row>
    <row r="1084" spans="1:5" x14ac:dyDescent="0.45">
      <c r="A1084" s="16" t="s">
        <v>8219</v>
      </c>
      <c r="B1084">
        <v>263</v>
      </c>
      <c r="D1084" s="16" t="s">
        <v>8221</v>
      </c>
      <c r="E1084">
        <v>1</v>
      </c>
    </row>
    <row r="1085" spans="1:5" x14ac:dyDescent="0.45">
      <c r="A1085" s="16" t="s">
        <v>8219</v>
      </c>
      <c r="B1085">
        <v>28</v>
      </c>
      <c r="D1085" s="16" t="s">
        <v>8221</v>
      </c>
      <c r="E1085">
        <v>1</v>
      </c>
    </row>
    <row r="1086" spans="1:5" x14ac:dyDescent="0.45">
      <c r="A1086" s="16" t="s">
        <v>8219</v>
      </c>
      <c r="B1086">
        <v>721</v>
      </c>
      <c r="D1086" s="16" t="s">
        <v>8221</v>
      </c>
      <c r="E1086">
        <v>0</v>
      </c>
    </row>
    <row r="1087" spans="1:5" x14ac:dyDescent="0.45">
      <c r="A1087" s="16" t="s">
        <v>8219</v>
      </c>
      <c r="B1087">
        <v>50</v>
      </c>
      <c r="D1087" s="16" t="s">
        <v>8221</v>
      </c>
      <c r="E1087">
        <v>14</v>
      </c>
    </row>
    <row r="1088" spans="1:5" x14ac:dyDescent="0.45">
      <c r="A1088" s="16" t="s">
        <v>8219</v>
      </c>
      <c r="B1088">
        <v>73</v>
      </c>
      <c r="D1088" s="16" t="s">
        <v>8221</v>
      </c>
      <c r="E1088">
        <v>3</v>
      </c>
    </row>
    <row r="1089" spans="1:5" x14ac:dyDescent="0.45">
      <c r="A1089" s="16" t="s">
        <v>8219</v>
      </c>
      <c r="B1089">
        <v>27</v>
      </c>
      <c r="D1089" s="16" t="s">
        <v>8221</v>
      </c>
      <c r="E1089">
        <v>10</v>
      </c>
    </row>
    <row r="1090" spans="1:5" x14ac:dyDescent="0.45">
      <c r="A1090" s="16" t="s">
        <v>8219</v>
      </c>
      <c r="B1090">
        <v>34</v>
      </c>
      <c r="D1090" s="16" t="s">
        <v>8221</v>
      </c>
      <c r="E1090">
        <v>17</v>
      </c>
    </row>
    <row r="1091" spans="1:5" x14ac:dyDescent="0.45">
      <c r="A1091" s="16" t="s">
        <v>8219</v>
      </c>
      <c r="B1091">
        <v>7</v>
      </c>
      <c r="D1091" s="16" t="s">
        <v>8221</v>
      </c>
      <c r="E1091">
        <v>2</v>
      </c>
    </row>
    <row r="1092" spans="1:5" x14ac:dyDescent="0.45">
      <c r="A1092" s="16" t="s">
        <v>8219</v>
      </c>
      <c r="B1092">
        <v>24</v>
      </c>
      <c r="D1092" s="16" t="s">
        <v>8221</v>
      </c>
      <c r="E1092">
        <v>0</v>
      </c>
    </row>
    <row r="1093" spans="1:5" x14ac:dyDescent="0.45">
      <c r="A1093" s="16" t="s">
        <v>8219</v>
      </c>
      <c r="B1093">
        <v>15</v>
      </c>
      <c r="D1093" s="16" t="s">
        <v>8221</v>
      </c>
      <c r="E1093">
        <v>4</v>
      </c>
    </row>
    <row r="1094" spans="1:5" x14ac:dyDescent="0.45">
      <c r="A1094" s="16" t="s">
        <v>8219</v>
      </c>
      <c r="B1094">
        <v>72</v>
      </c>
      <c r="D1094" s="16" t="s">
        <v>8221</v>
      </c>
      <c r="E1094">
        <v>12</v>
      </c>
    </row>
    <row r="1095" spans="1:5" x14ac:dyDescent="0.45">
      <c r="A1095" s="16" t="s">
        <v>8219</v>
      </c>
      <c r="B1095">
        <v>120</v>
      </c>
      <c r="D1095" s="16" t="s">
        <v>8221</v>
      </c>
      <c r="E1095">
        <v>3</v>
      </c>
    </row>
    <row r="1096" spans="1:5" x14ac:dyDescent="0.45">
      <c r="A1096" s="16" t="s">
        <v>8219</v>
      </c>
      <c r="B1096">
        <v>123</v>
      </c>
      <c r="D1096" s="16" t="s">
        <v>8221</v>
      </c>
      <c r="E1096">
        <v>12</v>
      </c>
    </row>
    <row r="1097" spans="1:5" x14ac:dyDescent="0.45">
      <c r="A1097" s="16" t="s">
        <v>8219</v>
      </c>
      <c r="B1097">
        <v>1</v>
      </c>
      <c r="D1097" s="16" t="s">
        <v>8221</v>
      </c>
      <c r="E1097">
        <v>0</v>
      </c>
    </row>
    <row r="1098" spans="1:5" x14ac:dyDescent="0.45">
      <c r="A1098" s="16" t="s">
        <v>8219</v>
      </c>
      <c r="B1098">
        <v>24</v>
      </c>
      <c r="D1098" s="16" t="s">
        <v>8221</v>
      </c>
      <c r="E1098">
        <v>7</v>
      </c>
    </row>
    <row r="1099" spans="1:5" x14ac:dyDescent="0.45">
      <c r="A1099" s="16" t="s">
        <v>8219</v>
      </c>
      <c r="B1099">
        <v>33</v>
      </c>
      <c r="D1099" s="16" t="s">
        <v>8221</v>
      </c>
      <c r="E1099">
        <v>2</v>
      </c>
    </row>
    <row r="1100" spans="1:5" x14ac:dyDescent="0.45">
      <c r="A1100" s="16" t="s">
        <v>8219</v>
      </c>
      <c r="B1100">
        <v>14</v>
      </c>
      <c r="D1100" s="16" t="s">
        <v>8221</v>
      </c>
      <c r="E1100">
        <v>1</v>
      </c>
    </row>
    <row r="1101" spans="1:5" x14ac:dyDescent="0.45">
      <c r="A1101" s="16" t="s">
        <v>8219</v>
      </c>
      <c r="B1101">
        <v>9</v>
      </c>
      <c r="D1101" s="16" t="s">
        <v>8221</v>
      </c>
      <c r="E1101">
        <v>4</v>
      </c>
    </row>
    <row r="1102" spans="1:5" x14ac:dyDescent="0.45">
      <c r="A1102" s="16" t="s">
        <v>8219</v>
      </c>
      <c r="B1102">
        <v>76</v>
      </c>
      <c r="D1102" s="16" t="s">
        <v>8221</v>
      </c>
      <c r="E1102">
        <v>4</v>
      </c>
    </row>
    <row r="1103" spans="1:5" x14ac:dyDescent="0.45">
      <c r="A1103" s="16" t="s">
        <v>8219</v>
      </c>
      <c r="B1103">
        <v>19</v>
      </c>
      <c r="D1103" s="16" t="s">
        <v>8221</v>
      </c>
      <c r="E1103">
        <v>17</v>
      </c>
    </row>
    <row r="1104" spans="1:5" x14ac:dyDescent="0.45">
      <c r="A1104" s="16" t="s">
        <v>8219</v>
      </c>
      <c r="B1104">
        <v>69</v>
      </c>
      <c r="D1104" s="16" t="s">
        <v>8221</v>
      </c>
      <c r="E1104">
        <v>7</v>
      </c>
    </row>
    <row r="1105" spans="1:5" x14ac:dyDescent="0.45">
      <c r="A1105" s="16" t="s">
        <v>8219</v>
      </c>
      <c r="B1105">
        <v>218</v>
      </c>
      <c r="D1105" s="16" t="s">
        <v>8221</v>
      </c>
      <c r="E1105">
        <v>2</v>
      </c>
    </row>
    <row r="1106" spans="1:5" x14ac:dyDescent="0.45">
      <c r="A1106" s="16" t="s">
        <v>8219</v>
      </c>
      <c r="B1106">
        <v>30</v>
      </c>
      <c r="D1106" s="16" t="s">
        <v>8221</v>
      </c>
      <c r="E1106">
        <v>5</v>
      </c>
    </row>
    <row r="1107" spans="1:5" x14ac:dyDescent="0.45">
      <c r="A1107" s="16" t="s">
        <v>8219</v>
      </c>
      <c r="B1107">
        <v>100</v>
      </c>
      <c r="D1107" s="16" t="s">
        <v>8221</v>
      </c>
      <c r="E1107">
        <v>1</v>
      </c>
    </row>
    <row r="1108" spans="1:5" x14ac:dyDescent="0.45">
      <c r="A1108" s="16" t="s">
        <v>8219</v>
      </c>
      <c r="B1108">
        <v>296</v>
      </c>
      <c r="D1108" s="16" t="s">
        <v>8221</v>
      </c>
      <c r="E1108">
        <v>1</v>
      </c>
    </row>
    <row r="1109" spans="1:5" x14ac:dyDescent="0.45">
      <c r="A1109" s="16" t="s">
        <v>8219</v>
      </c>
      <c r="B1109">
        <v>1204</v>
      </c>
      <c r="D1109" s="16" t="s">
        <v>8221</v>
      </c>
      <c r="E1109">
        <v>14</v>
      </c>
    </row>
    <row r="1110" spans="1:5" x14ac:dyDescent="0.45">
      <c r="A1110" s="16" t="s">
        <v>8219</v>
      </c>
      <c r="B1110">
        <v>321</v>
      </c>
      <c r="D1110" s="16" t="s">
        <v>8221</v>
      </c>
      <c r="E1110">
        <v>26</v>
      </c>
    </row>
    <row r="1111" spans="1:5" x14ac:dyDescent="0.45">
      <c r="A1111" s="16" t="s">
        <v>8219</v>
      </c>
      <c r="B1111">
        <v>301</v>
      </c>
      <c r="D1111" s="16" t="s">
        <v>8221</v>
      </c>
      <c r="E1111">
        <v>2</v>
      </c>
    </row>
    <row r="1112" spans="1:5" x14ac:dyDescent="0.45">
      <c r="A1112" s="16" t="s">
        <v>8219</v>
      </c>
      <c r="B1112">
        <v>144</v>
      </c>
      <c r="D1112" s="16" t="s">
        <v>8221</v>
      </c>
      <c r="E1112">
        <v>1</v>
      </c>
    </row>
    <row r="1113" spans="1:5" x14ac:dyDescent="0.45">
      <c r="A1113" s="16" t="s">
        <v>8219</v>
      </c>
      <c r="B1113">
        <v>539</v>
      </c>
      <c r="D1113" s="16" t="s">
        <v>8221</v>
      </c>
      <c r="E1113">
        <v>3</v>
      </c>
    </row>
    <row r="1114" spans="1:5" x14ac:dyDescent="0.45">
      <c r="A1114" s="16" t="s">
        <v>8219</v>
      </c>
      <c r="B1114">
        <v>498</v>
      </c>
      <c r="D1114" s="16" t="s">
        <v>8221</v>
      </c>
      <c r="E1114">
        <v>7</v>
      </c>
    </row>
    <row r="1115" spans="1:5" x14ac:dyDescent="0.45">
      <c r="A1115" s="16" t="s">
        <v>8219</v>
      </c>
      <c r="B1115">
        <v>1113</v>
      </c>
      <c r="D1115" s="16" t="s">
        <v>8221</v>
      </c>
      <c r="E1115">
        <v>9</v>
      </c>
    </row>
    <row r="1116" spans="1:5" x14ac:dyDescent="0.45">
      <c r="A1116" s="16" t="s">
        <v>8219</v>
      </c>
      <c r="B1116">
        <v>988</v>
      </c>
      <c r="D1116" s="16" t="s">
        <v>8221</v>
      </c>
      <c r="E1116">
        <v>20</v>
      </c>
    </row>
    <row r="1117" spans="1:5" x14ac:dyDescent="0.45">
      <c r="A1117" s="16" t="s">
        <v>8219</v>
      </c>
      <c r="B1117">
        <v>391</v>
      </c>
      <c r="D1117" s="16" t="s">
        <v>8221</v>
      </c>
      <c r="E1117">
        <v>6</v>
      </c>
    </row>
    <row r="1118" spans="1:5" x14ac:dyDescent="0.45">
      <c r="A1118" s="16" t="s">
        <v>8219</v>
      </c>
      <c r="B1118">
        <v>28</v>
      </c>
      <c r="D1118" s="16" t="s">
        <v>8221</v>
      </c>
      <c r="E1118">
        <v>13</v>
      </c>
    </row>
    <row r="1119" spans="1:5" x14ac:dyDescent="0.45">
      <c r="A1119" s="16" t="s">
        <v>8219</v>
      </c>
      <c r="B1119">
        <v>147</v>
      </c>
      <c r="D1119" s="16" t="s">
        <v>8221</v>
      </c>
      <c r="E1119">
        <v>1</v>
      </c>
    </row>
    <row r="1120" spans="1:5" x14ac:dyDescent="0.45">
      <c r="A1120" s="16" t="s">
        <v>8219</v>
      </c>
      <c r="B1120">
        <v>680</v>
      </c>
      <c r="D1120" s="16" t="s">
        <v>8221</v>
      </c>
      <c r="E1120">
        <v>202</v>
      </c>
    </row>
    <row r="1121" spans="1:5" x14ac:dyDescent="0.45">
      <c r="A1121" s="16" t="s">
        <v>8219</v>
      </c>
      <c r="B1121">
        <v>983</v>
      </c>
      <c r="D1121" s="16" t="s">
        <v>8221</v>
      </c>
      <c r="E1121">
        <v>0</v>
      </c>
    </row>
    <row r="1122" spans="1:5" x14ac:dyDescent="0.45">
      <c r="A1122" s="16" t="s">
        <v>8219</v>
      </c>
      <c r="B1122">
        <v>79</v>
      </c>
      <c r="D1122" s="16" t="s">
        <v>8221</v>
      </c>
      <c r="E1122">
        <v>1</v>
      </c>
    </row>
    <row r="1123" spans="1:5" x14ac:dyDescent="0.45">
      <c r="A1123" s="16" t="s">
        <v>8219</v>
      </c>
      <c r="B1123">
        <v>426</v>
      </c>
      <c r="D1123" s="16" t="s">
        <v>8221</v>
      </c>
      <c r="E1123">
        <v>0</v>
      </c>
    </row>
    <row r="1124" spans="1:5" x14ac:dyDescent="0.45">
      <c r="A1124" s="16" t="s">
        <v>8219</v>
      </c>
      <c r="B1124">
        <v>96</v>
      </c>
      <c r="D1124" s="16" t="s">
        <v>8221</v>
      </c>
      <c r="E1124">
        <v>2</v>
      </c>
    </row>
    <row r="1125" spans="1:5" x14ac:dyDescent="0.45">
      <c r="A1125" s="16" t="s">
        <v>8219</v>
      </c>
      <c r="B1125">
        <v>163</v>
      </c>
      <c r="D1125" s="16" t="s">
        <v>8221</v>
      </c>
      <c r="E1125">
        <v>13</v>
      </c>
    </row>
    <row r="1126" spans="1:5" x14ac:dyDescent="0.45">
      <c r="A1126" s="16" t="s">
        <v>8219</v>
      </c>
      <c r="B1126">
        <v>2525</v>
      </c>
      <c r="D1126" s="16" t="s">
        <v>8221</v>
      </c>
      <c r="E1126">
        <v>9</v>
      </c>
    </row>
    <row r="1127" spans="1:5" x14ac:dyDescent="0.45">
      <c r="A1127" s="16" t="s">
        <v>8219</v>
      </c>
      <c r="B1127">
        <v>2035</v>
      </c>
      <c r="D1127" s="16" t="s">
        <v>8221</v>
      </c>
      <c r="E1127">
        <v>2</v>
      </c>
    </row>
    <row r="1128" spans="1:5" x14ac:dyDescent="0.45">
      <c r="A1128" s="16" t="s">
        <v>8219</v>
      </c>
      <c r="B1128">
        <v>290</v>
      </c>
      <c r="D1128" s="16" t="s">
        <v>8221</v>
      </c>
      <c r="E1128">
        <v>0</v>
      </c>
    </row>
    <row r="1129" spans="1:5" x14ac:dyDescent="0.45">
      <c r="A1129" s="16" t="s">
        <v>8219</v>
      </c>
      <c r="B1129">
        <v>1980</v>
      </c>
      <c r="D1129" s="16" t="s">
        <v>8221</v>
      </c>
      <c r="E1129">
        <v>35</v>
      </c>
    </row>
    <row r="1130" spans="1:5" x14ac:dyDescent="0.45">
      <c r="A1130" s="16" t="s">
        <v>8219</v>
      </c>
      <c r="B1130">
        <v>57</v>
      </c>
      <c r="D1130" s="16" t="s">
        <v>8221</v>
      </c>
      <c r="E1130">
        <v>2</v>
      </c>
    </row>
    <row r="1131" spans="1:5" x14ac:dyDescent="0.45">
      <c r="A1131" s="16" t="s">
        <v>8219</v>
      </c>
      <c r="B1131">
        <v>380</v>
      </c>
      <c r="D1131" s="16" t="s">
        <v>8221</v>
      </c>
      <c r="E1131">
        <v>3</v>
      </c>
    </row>
    <row r="1132" spans="1:5" x14ac:dyDescent="0.45">
      <c r="A1132" s="16" t="s">
        <v>8219</v>
      </c>
      <c r="B1132">
        <v>128</v>
      </c>
      <c r="D1132" s="16" t="s">
        <v>8221</v>
      </c>
      <c r="E1132">
        <v>0</v>
      </c>
    </row>
    <row r="1133" spans="1:5" x14ac:dyDescent="0.45">
      <c r="A1133" s="16" t="s">
        <v>8219</v>
      </c>
      <c r="B1133">
        <v>180</v>
      </c>
      <c r="D1133" s="16" t="s">
        <v>8221</v>
      </c>
      <c r="E1133">
        <v>1</v>
      </c>
    </row>
    <row r="1134" spans="1:5" x14ac:dyDescent="0.45">
      <c r="A1134" s="16" t="s">
        <v>8219</v>
      </c>
      <c r="B1134">
        <v>571</v>
      </c>
      <c r="D1134" s="16" t="s">
        <v>8221</v>
      </c>
      <c r="E1134">
        <v>0</v>
      </c>
    </row>
    <row r="1135" spans="1:5" x14ac:dyDescent="0.45">
      <c r="A1135" s="16" t="s">
        <v>8219</v>
      </c>
      <c r="B1135">
        <v>480</v>
      </c>
      <c r="D1135" s="16" t="s">
        <v>8221</v>
      </c>
      <c r="E1135">
        <v>0</v>
      </c>
    </row>
    <row r="1136" spans="1:5" x14ac:dyDescent="0.45">
      <c r="A1136" s="16" t="s">
        <v>8219</v>
      </c>
      <c r="B1136">
        <v>249</v>
      </c>
      <c r="D1136" s="16" t="s">
        <v>8221</v>
      </c>
      <c r="E1136">
        <v>3</v>
      </c>
    </row>
    <row r="1137" spans="1:5" x14ac:dyDescent="0.45">
      <c r="A1137" s="16" t="s">
        <v>8219</v>
      </c>
      <c r="B1137">
        <v>84</v>
      </c>
      <c r="D1137" s="16" t="s">
        <v>8221</v>
      </c>
      <c r="E1137">
        <v>11</v>
      </c>
    </row>
    <row r="1138" spans="1:5" x14ac:dyDescent="0.45">
      <c r="A1138" s="16" t="s">
        <v>8219</v>
      </c>
      <c r="B1138">
        <v>197</v>
      </c>
      <c r="D1138" s="16" t="s">
        <v>8221</v>
      </c>
      <c r="E1138">
        <v>6</v>
      </c>
    </row>
    <row r="1139" spans="1:5" x14ac:dyDescent="0.45">
      <c r="A1139" s="16" t="s">
        <v>8219</v>
      </c>
      <c r="B1139">
        <v>271</v>
      </c>
      <c r="D1139" s="16" t="s">
        <v>8221</v>
      </c>
      <c r="E1139">
        <v>0</v>
      </c>
    </row>
    <row r="1140" spans="1:5" x14ac:dyDescent="0.45">
      <c r="A1140" s="16" t="s">
        <v>8219</v>
      </c>
      <c r="B1140">
        <v>50</v>
      </c>
      <c r="D1140" s="16" t="s">
        <v>8221</v>
      </c>
      <c r="E1140">
        <v>67</v>
      </c>
    </row>
    <row r="1141" spans="1:5" x14ac:dyDescent="0.45">
      <c r="A1141" s="16" t="s">
        <v>8219</v>
      </c>
      <c r="B1141">
        <v>169</v>
      </c>
      <c r="D1141" s="16" t="s">
        <v>8221</v>
      </c>
      <c r="E1141">
        <v>23</v>
      </c>
    </row>
    <row r="1142" spans="1:5" x14ac:dyDescent="0.45">
      <c r="A1142" s="16" t="s">
        <v>8219</v>
      </c>
      <c r="B1142">
        <v>205</v>
      </c>
      <c r="D1142" s="16" t="s">
        <v>8221</v>
      </c>
      <c r="E1142">
        <v>72</v>
      </c>
    </row>
    <row r="1143" spans="1:5" x14ac:dyDescent="0.45">
      <c r="A1143" s="16" t="s">
        <v>8219</v>
      </c>
      <c r="B1143">
        <v>206</v>
      </c>
      <c r="D1143" s="16" t="s">
        <v>8221</v>
      </c>
      <c r="E1143">
        <v>2</v>
      </c>
    </row>
    <row r="1144" spans="1:5" x14ac:dyDescent="0.45">
      <c r="A1144" s="16" t="s">
        <v>8219</v>
      </c>
      <c r="B1144">
        <v>84</v>
      </c>
      <c r="D1144" s="16" t="s">
        <v>8221</v>
      </c>
      <c r="E1144">
        <v>15</v>
      </c>
    </row>
    <row r="1145" spans="1:5" x14ac:dyDescent="0.45">
      <c r="A1145" s="16" t="s">
        <v>8219</v>
      </c>
      <c r="B1145">
        <v>210</v>
      </c>
      <c r="D1145" s="16" t="s">
        <v>8221</v>
      </c>
      <c r="E1145">
        <v>1</v>
      </c>
    </row>
    <row r="1146" spans="1:5" x14ac:dyDescent="0.45">
      <c r="A1146" s="16" t="s">
        <v>8219</v>
      </c>
      <c r="B1146">
        <v>181</v>
      </c>
      <c r="D1146" s="16" t="s">
        <v>8221</v>
      </c>
      <c r="E1146">
        <v>2</v>
      </c>
    </row>
    <row r="1147" spans="1:5" x14ac:dyDescent="0.45">
      <c r="A1147" s="16" t="s">
        <v>8219</v>
      </c>
      <c r="B1147">
        <v>60</v>
      </c>
      <c r="D1147" s="16" t="s">
        <v>8221</v>
      </c>
      <c r="E1147">
        <v>7</v>
      </c>
    </row>
    <row r="1148" spans="1:5" x14ac:dyDescent="0.45">
      <c r="A1148" s="16" t="s">
        <v>8219</v>
      </c>
      <c r="B1148">
        <v>445</v>
      </c>
      <c r="D1148" s="16" t="s">
        <v>8221</v>
      </c>
      <c r="E1148">
        <v>16</v>
      </c>
    </row>
    <row r="1149" spans="1:5" x14ac:dyDescent="0.45">
      <c r="A1149" s="16" t="s">
        <v>8219</v>
      </c>
      <c r="B1149">
        <v>17</v>
      </c>
      <c r="D1149" s="16" t="s">
        <v>8221</v>
      </c>
      <c r="E1149">
        <v>117</v>
      </c>
    </row>
    <row r="1150" spans="1:5" x14ac:dyDescent="0.45">
      <c r="A1150" s="16" t="s">
        <v>8219</v>
      </c>
      <c r="B1150">
        <v>194</v>
      </c>
      <c r="D1150" s="16" t="s">
        <v>8221</v>
      </c>
      <c r="E1150">
        <v>2</v>
      </c>
    </row>
    <row r="1151" spans="1:5" x14ac:dyDescent="0.45">
      <c r="A1151" s="16" t="s">
        <v>8219</v>
      </c>
      <c r="B1151">
        <v>404</v>
      </c>
      <c r="D1151" s="16" t="s">
        <v>8221</v>
      </c>
      <c r="E1151">
        <v>7</v>
      </c>
    </row>
    <row r="1152" spans="1:5" x14ac:dyDescent="0.45">
      <c r="A1152" s="16" t="s">
        <v>8219</v>
      </c>
      <c r="B1152">
        <v>194</v>
      </c>
      <c r="D1152" s="16" t="s">
        <v>8221</v>
      </c>
      <c r="E1152">
        <v>3</v>
      </c>
    </row>
    <row r="1153" spans="1:5" x14ac:dyDescent="0.45">
      <c r="A1153" s="16" t="s">
        <v>8219</v>
      </c>
      <c r="B1153">
        <v>902</v>
      </c>
      <c r="D1153" s="16" t="s">
        <v>8221</v>
      </c>
      <c r="E1153">
        <v>20</v>
      </c>
    </row>
    <row r="1154" spans="1:5" x14ac:dyDescent="0.45">
      <c r="A1154" s="16" t="s">
        <v>8219</v>
      </c>
      <c r="B1154">
        <v>1670</v>
      </c>
      <c r="D1154" s="16" t="s">
        <v>8221</v>
      </c>
      <c r="E1154">
        <v>50</v>
      </c>
    </row>
    <row r="1155" spans="1:5" x14ac:dyDescent="0.45">
      <c r="A1155" s="16" t="s">
        <v>8219</v>
      </c>
      <c r="B1155">
        <v>1328</v>
      </c>
      <c r="D1155" s="16" t="s">
        <v>8221</v>
      </c>
      <c r="E1155">
        <v>2</v>
      </c>
    </row>
    <row r="1156" spans="1:5" x14ac:dyDescent="0.45">
      <c r="A1156" s="16" t="s">
        <v>8219</v>
      </c>
      <c r="B1156">
        <v>944</v>
      </c>
      <c r="D1156" s="16" t="s">
        <v>8221</v>
      </c>
      <c r="E1156">
        <v>3</v>
      </c>
    </row>
    <row r="1157" spans="1:5" x14ac:dyDescent="0.45">
      <c r="A1157" s="16" t="s">
        <v>8219</v>
      </c>
      <c r="B1157">
        <v>147</v>
      </c>
      <c r="D1157" s="16" t="s">
        <v>8221</v>
      </c>
      <c r="E1157">
        <v>27</v>
      </c>
    </row>
    <row r="1158" spans="1:5" x14ac:dyDescent="0.45">
      <c r="A1158" s="16" t="s">
        <v>8219</v>
      </c>
      <c r="B1158">
        <v>99</v>
      </c>
      <c r="D1158" s="16" t="s">
        <v>8221</v>
      </c>
      <c r="E1158">
        <v>7</v>
      </c>
    </row>
    <row r="1159" spans="1:5" x14ac:dyDescent="0.45">
      <c r="A1159" s="16" t="s">
        <v>8219</v>
      </c>
      <c r="B1159">
        <v>79</v>
      </c>
      <c r="D1159" s="16" t="s">
        <v>8221</v>
      </c>
      <c r="E1159">
        <v>5</v>
      </c>
    </row>
    <row r="1160" spans="1:5" x14ac:dyDescent="0.45">
      <c r="A1160" s="16" t="s">
        <v>8219</v>
      </c>
      <c r="B1160">
        <v>75</v>
      </c>
      <c r="D1160" s="16" t="s">
        <v>8221</v>
      </c>
      <c r="E1160">
        <v>0</v>
      </c>
    </row>
    <row r="1161" spans="1:5" x14ac:dyDescent="0.45">
      <c r="A1161" s="16" t="s">
        <v>8219</v>
      </c>
      <c r="B1161">
        <v>207</v>
      </c>
      <c r="D1161" s="16" t="s">
        <v>8221</v>
      </c>
      <c r="E1161">
        <v>3</v>
      </c>
    </row>
    <row r="1162" spans="1:5" x14ac:dyDescent="0.45">
      <c r="A1162" s="16" t="s">
        <v>8219</v>
      </c>
      <c r="B1162">
        <v>102</v>
      </c>
      <c r="D1162" s="16" t="s">
        <v>8221</v>
      </c>
      <c r="E1162">
        <v>6</v>
      </c>
    </row>
    <row r="1163" spans="1:5" x14ac:dyDescent="0.45">
      <c r="A1163" s="16" t="s">
        <v>8219</v>
      </c>
      <c r="B1163">
        <v>32</v>
      </c>
      <c r="D1163" s="16" t="s">
        <v>8221</v>
      </c>
      <c r="E1163">
        <v>9</v>
      </c>
    </row>
    <row r="1164" spans="1:5" x14ac:dyDescent="0.45">
      <c r="A1164" s="16" t="s">
        <v>8219</v>
      </c>
      <c r="B1164">
        <v>480</v>
      </c>
      <c r="D1164" s="16" t="s">
        <v>8221</v>
      </c>
      <c r="E1164">
        <v>3</v>
      </c>
    </row>
    <row r="1165" spans="1:5" x14ac:dyDescent="0.45">
      <c r="A1165" s="16" t="s">
        <v>8219</v>
      </c>
      <c r="B1165">
        <v>11</v>
      </c>
      <c r="D1165" s="16" t="s">
        <v>8221</v>
      </c>
      <c r="E1165">
        <v>2</v>
      </c>
    </row>
    <row r="1166" spans="1:5" x14ac:dyDescent="0.45">
      <c r="A1166" s="16" t="s">
        <v>8219</v>
      </c>
      <c r="B1166">
        <v>12</v>
      </c>
      <c r="D1166" s="16" t="s">
        <v>8221</v>
      </c>
      <c r="E1166">
        <v>3</v>
      </c>
    </row>
    <row r="1167" spans="1:5" x14ac:dyDescent="0.45">
      <c r="A1167" s="16" t="s">
        <v>8219</v>
      </c>
      <c r="B1167">
        <v>48</v>
      </c>
      <c r="D1167" s="16" t="s">
        <v>8221</v>
      </c>
      <c r="E1167">
        <v>45</v>
      </c>
    </row>
    <row r="1168" spans="1:5" x14ac:dyDescent="0.45">
      <c r="A1168" s="16" t="s">
        <v>8219</v>
      </c>
      <c r="B1168">
        <v>59</v>
      </c>
      <c r="D1168" s="16" t="s">
        <v>8221</v>
      </c>
      <c r="E1168">
        <v>9</v>
      </c>
    </row>
    <row r="1169" spans="1:5" x14ac:dyDescent="0.45">
      <c r="A1169" s="16" t="s">
        <v>8219</v>
      </c>
      <c r="B1169">
        <v>79</v>
      </c>
      <c r="D1169" s="16" t="s">
        <v>8221</v>
      </c>
      <c r="E1169">
        <v>9</v>
      </c>
    </row>
    <row r="1170" spans="1:5" x14ac:dyDescent="0.45">
      <c r="A1170" s="16" t="s">
        <v>8219</v>
      </c>
      <c r="B1170">
        <v>14</v>
      </c>
      <c r="D1170" s="16" t="s">
        <v>8221</v>
      </c>
      <c r="E1170">
        <v>21</v>
      </c>
    </row>
    <row r="1171" spans="1:5" x14ac:dyDescent="0.45">
      <c r="A1171" s="16" t="s">
        <v>8219</v>
      </c>
      <c r="B1171">
        <v>106</v>
      </c>
      <c r="D1171" s="16" t="s">
        <v>8221</v>
      </c>
      <c r="E1171">
        <v>17</v>
      </c>
    </row>
    <row r="1172" spans="1:5" x14ac:dyDescent="0.45">
      <c r="A1172" s="16" t="s">
        <v>8219</v>
      </c>
      <c r="B1172">
        <v>25</v>
      </c>
      <c r="D1172" s="16" t="s">
        <v>8221</v>
      </c>
      <c r="E1172">
        <v>1</v>
      </c>
    </row>
    <row r="1173" spans="1:5" x14ac:dyDescent="0.45">
      <c r="A1173" s="16" t="s">
        <v>8219</v>
      </c>
      <c r="B1173">
        <v>25</v>
      </c>
      <c r="D1173" s="16" t="s">
        <v>8221</v>
      </c>
      <c r="E1173">
        <v>1</v>
      </c>
    </row>
    <row r="1174" spans="1:5" x14ac:dyDescent="0.45">
      <c r="A1174" s="16" t="s">
        <v>8219</v>
      </c>
      <c r="B1174">
        <v>29</v>
      </c>
      <c r="D1174" s="16" t="s">
        <v>8221</v>
      </c>
      <c r="E1174">
        <v>14</v>
      </c>
    </row>
    <row r="1175" spans="1:5" x14ac:dyDescent="0.45">
      <c r="A1175" s="16" t="s">
        <v>8219</v>
      </c>
      <c r="B1175">
        <v>43</v>
      </c>
      <c r="D1175" s="16" t="s">
        <v>8221</v>
      </c>
      <c r="E1175">
        <v>42</v>
      </c>
    </row>
    <row r="1176" spans="1:5" x14ac:dyDescent="0.45">
      <c r="A1176" s="16" t="s">
        <v>8219</v>
      </c>
      <c r="B1176">
        <v>46</v>
      </c>
      <c r="D1176" s="16" t="s">
        <v>8221</v>
      </c>
      <c r="E1176">
        <v>27</v>
      </c>
    </row>
    <row r="1177" spans="1:5" x14ac:dyDescent="0.45">
      <c r="A1177" s="16" t="s">
        <v>8219</v>
      </c>
      <c r="B1177">
        <v>27</v>
      </c>
      <c r="D1177" s="16" t="s">
        <v>8221</v>
      </c>
      <c r="E1177">
        <v>5</v>
      </c>
    </row>
    <row r="1178" spans="1:5" x14ac:dyDescent="0.45">
      <c r="A1178" s="16" t="s">
        <v>8219</v>
      </c>
      <c r="B1178">
        <v>112</v>
      </c>
      <c r="D1178" s="16" t="s">
        <v>8221</v>
      </c>
      <c r="E1178">
        <v>13</v>
      </c>
    </row>
    <row r="1179" spans="1:5" x14ac:dyDescent="0.45">
      <c r="A1179" s="16" t="s">
        <v>8219</v>
      </c>
      <c r="B1179">
        <v>34</v>
      </c>
      <c r="D1179" s="16" t="s">
        <v>8221</v>
      </c>
      <c r="E1179">
        <v>12</v>
      </c>
    </row>
    <row r="1180" spans="1:5" x14ac:dyDescent="0.45">
      <c r="A1180" s="16" t="s">
        <v>8219</v>
      </c>
      <c r="B1180">
        <v>145</v>
      </c>
      <c r="D1180" s="16" t="s">
        <v>8221</v>
      </c>
      <c r="E1180">
        <v>90</v>
      </c>
    </row>
    <row r="1181" spans="1:5" x14ac:dyDescent="0.45">
      <c r="A1181" s="16" t="s">
        <v>8219</v>
      </c>
      <c r="B1181">
        <v>19</v>
      </c>
      <c r="D1181" s="16" t="s">
        <v>8221</v>
      </c>
      <c r="E1181">
        <v>2</v>
      </c>
    </row>
    <row r="1182" spans="1:5" x14ac:dyDescent="0.45">
      <c r="A1182" s="16" t="s">
        <v>8219</v>
      </c>
      <c r="B1182">
        <v>288</v>
      </c>
      <c r="D1182" s="16" t="s">
        <v>8221</v>
      </c>
      <c r="E1182">
        <v>5</v>
      </c>
    </row>
    <row r="1183" spans="1:5" x14ac:dyDescent="0.45">
      <c r="A1183" s="16" t="s">
        <v>8219</v>
      </c>
      <c r="B1183">
        <v>14</v>
      </c>
      <c r="D1183" s="16" t="s">
        <v>8221</v>
      </c>
      <c r="E1183">
        <v>31</v>
      </c>
    </row>
    <row r="1184" spans="1:5" x14ac:dyDescent="0.45">
      <c r="A1184" s="16" t="s">
        <v>8219</v>
      </c>
      <c r="B1184">
        <v>7</v>
      </c>
      <c r="D1184" s="16" t="s">
        <v>8221</v>
      </c>
      <c r="E1184">
        <v>4</v>
      </c>
    </row>
    <row r="1185" spans="1:5" x14ac:dyDescent="0.45">
      <c r="A1185" s="16" t="s">
        <v>8219</v>
      </c>
      <c r="B1185">
        <v>211</v>
      </c>
      <c r="D1185" s="16" t="s">
        <v>8221</v>
      </c>
      <c r="E1185">
        <v>29</v>
      </c>
    </row>
    <row r="1186" spans="1:5" x14ac:dyDescent="0.45">
      <c r="A1186" s="16" t="s">
        <v>8219</v>
      </c>
      <c r="B1186">
        <v>85</v>
      </c>
      <c r="D1186" s="16" t="s">
        <v>8221</v>
      </c>
      <c r="E1186">
        <v>2</v>
      </c>
    </row>
    <row r="1187" spans="1:5" x14ac:dyDescent="0.45">
      <c r="A1187" s="16" t="s">
        <v>8219</v>
      </c>
      <c r="B1187">
        <v>103</v>
      </c>
      <c r="D1187" s="16" t="s">
        <v>8221</v>
      </c>
      <c r="E1187">
        <v>114</v>
      </c>
    </row>
    <row r="1188" spans="1:5" x14ac:dyDescent="0.45">
      <c r="A1188" s="16" t="s">
        <v>8219</v>
      </c>
      <c r="B1188">
        <v>113</v>
      </c>
      <c r="D1188" s="16" t="s">
        <v>8221</v>
      </c>
      <c r="E1188">
        <v>1</v>
      </c>
    </row>
    <row r="1189" spans="1:5" x14ac:dyDescent="0.45">
      <c r="A1189" s="16" t="s">
        <v>8219</v>
      </c>
      <c r="B1189">
        <v>167</v>
      </c>
      <c r="D1189" s="16" t="s">
        <v>8221</v>
      </c>
      <c r="E1189">
        <v>76</v>
      </c>
    </row>
    <row r="1190" spans="1:5" x14ac:dyDescent="0.45">
      <c r="A1190" s="16" t="s">
        <v>8219</v>
      </c>
      <c r="B1190">
        <v>73</v>
      </c>
      <c r="D1190" s="16" t="s">
        <v>8221</v>
      </c>
      <c r="E1190">
        <v>9</v>
      </c>
    </row>
    <row r="1191" spans="1:5" x14ac:dyDescent="0.45">
      <c r="A1191" s="16" t="s">
        <v>8219</v>
      </c>
      <c r="B1191">
        <v>75</v>
      </c>
      <c r="D1191" s="16" t="s">
        <v>8221</v>
      </c>
      <c r="E1191">
        <v>37</v>
      </c>
    </row>
    <row r="1192" spans="1:5" x14ac:dyDescent="0.45">
      <c r="A1192" s="16" t="s">
        <v>8219</v>
      </c>
      <c r="B1192">
        <v>614</v>
      </c>
      <c r="D1192" s="16" t="s">
        <v>8221</v>
      </c>
      <c r="E1192">
        <v>0</v>
      </c>
    </row>
    <row r="1193" spans="1:5" x14ac:dyDescent="0.45">
      <c r="A1193" s="16" t="s">
        <v>8219</v>
      </c>
      <c r="B1193">
        <v>107</v>
      </c>
      <c r="D1193" s="16" t="s">
        <v>8221</v>
      </c>
      <c r="E1193">
        <v>1</v>
      </c>
    </row>
    <row r="1194" spans="1:5" x14ac:dyDescent="0.45">
      <c r="A1194" s="16" t="s">
        <v>8219</v>
      </c>
      <c r="B1194">
        <v>1224</v>
      </c>
      <c r="D1194" s="16" t="s">
        <v>8221</v>
      </c>
      <c r="E1194">
        <v>10</v>
      </c>
    </row>
    <row r="1195" spans="1:5" x14ac:dyDescent="0.45">
      <c r="A1195" s="16" t="s">
        <v>8219</v>
      </c>
      <c r="B1195">
        <v>104</v>
      </c>
      <c r="D1195" s="16" t="s">
        <v>8221</v>
      </c>
      <c r="E1195">
        <v>1</v>
      </c>
    </row>
    <row r="1196" spans="1:5" x14ac:dyDescent="0.45">
      <c r="A1196" s="16" t="s">
        <v>8219</v>
      </c>
      <c r="B1196">
        <v>79</v>
      </c>
      <c r="D1196" s="16" t="s">
        <v>8221</v>
      </c>
      <c r="E1196">
        <v>2</v>
      </c>
    </row>
    <row r="1197" spans="1:5" x14ac:dyDescent="0.45">
      <c r="A1197" s="16" t="s">
        <v>8219</v>
      </c>
      <c r="B1197">
        <v>157</v>
      </c>
      <c r="D1197" s="16" t="s">
        <v>8221</v>
      </c>
      <c r="E1197">
        <v>1</v>
      </c>
    </row>
    <row r="1198" spans="1:5" x14ac:dyDescent="0.45">
      <c r="A1198" s="16" t="s">
        <v>8219</v>
      </c>
      <c r="B1198">
        <v>50</v>
      </c>
      <c r="D1198" s="16" t="s">
        <v>8221</v>
      </c>
      <c r="E1198">
        <v>10</v>
      </c>
    </row>
    <row r="1199" spans="1:5" x14ac:dyDescent="0.45">
      <c r="A1199" s="16" t="s">
        <v>8219</v>
      </c>
      <c r="B1199">
        <v>64</v>
      </c>
      <c r="D1199" s="16" t="s">
        <v>8221</v>
      </c>
      <c r="E1199">
        <v>9</v>
      </c>
    </row>
    <row r="1200" spans="1:5" x14ac:dyDescent="0.45">
      <c r="A1200" s="16" t="s">
        <v>8219</v>
      </c>
      <c r="B1200">
        <v>200</v>
      </c>
      <c r="D1200" s="16" t="s">
        <v>8221</v>
      </c>
      <c r="E1200">
        <v>19</v>
      </c>
    </row>
    <row r="1201" spans="1:5" x14ac:dyDescent="0.45">
      <c r="A1201" s="16" t="s">
        <v>8219</v>
      </c>
      <c r="B1201">
        <v>22</v>
      </c>
      <c r="D1201" s="16" t="s">
        <v>8221</v>
      </c>
      <c r="E1201">
        <v>0</v>
      </c>
    </row>
    <row r="1202" spans="1:5" x14ac:dyDescent="0.45">
      <c r="A1202" s="16" t="s">
        <v>8219</v>
      </c>
      <c r="B1202">
        <v>163</v>
      </c>
      <c r="D1202" s="16" t="s">
        <v>8221</v>
      </c>
      <c r="E1202">
        <v>4</v>
      </c>
    </row>
    <row r="1203" spans="1:5" x14ac:dyDescent="0.45">
      <c r="A1203" s="16" t="s">
        <v>8219</v>
      </c>
      <c r="B1203">
        <v>77</v>
      </c>
      <c r="D1203" s="16" t="s">
        <v>8221</v>
      </c>
      <c r="E1203">
        <v>8</v>
      </c>
    </row>
    <row r="1204" spans="1:5" x14ac:dyDescent="0.45">
      <c r="A1204" s="16" t="s">
        <v>8219</v>
      </c>
      <c r="B1204">
        <v>89</v>
      </c>
      <c r="D1204" s="16" t="s">
        <v>8221</v>
      </c>
      <c r="E1204">
        <v>24</v>
      </c>
    </row>
    <row r="1205" spans="1:5" x14ac:dyDescent="0.45">
      <c r="A1205" s="16" t="s">
        <v>8219</v>
      </c>
      <c r="B1205">
        <v>3355</v>
      </c>
      <c r="D1205" s="16" t="s">
        <v>8221</v>
      </c>
      <c r="E1205">
        <v>0</v>
      </c>
    </row>
    <row r="1206" spans="1:5" x14ac:dyDescent="0.45">
      <c r="A1206" s="16" t="s">
        <v>8219</v>
      </c>
      <c r="B1206">
        <v>537</v>
      </c>
      <c r="D1206" s="16" t="s">
        <v>8221</v>
      </c>
      <c r="E1206">
        <v>39</v>
      </c>
    </row>
    <row r="1207" spans="1:5" x14ac:dyDescent="0.45">
      <c r="A1207" s="16" t="s">
        <v>8219</v>
      </c>
      <c r="B1207">
        <v>125</v>
      </c>
      <c r="D1207" s="16" t="s">
        <v>8221</v>
      </c>
      <c r="E1207">
        <v>6</v>
      </c>
    </row>
    <row r="1208" spans="1:5" x14ac:dyDescent="0.45">
      <c r="A1208" s="16" t="s">
        <v>8219</v>
      </c>
      <c r="B1208">
        <v>163</v>
      </c>
      <c r="D1208" s="16" t="s">
        <v>8221</v>
      </c>
      <c r="E1208">
        <v>4</v>
      </c>
    </row>
    <row r="1209" spans="1:5" x14ac:dyDescent="0.45">
      <c r="A1209" s="16" t="s">
        <v>8219</v>
      </c>
      <c r="B1209">
        <v>283</v>
      </c>
      <c r="D1209" s="16" t="s">
        <v>8221</v>
      </c>
      <c r="E1209">
        <v>3</v>
      </c>
    </row>
    <row r="1210" spans="1:5" x14ac:dyDescent="0.45">
      <c r="A1210" s="16" t="s">
        <v>8219</v>
      </c>
      <c r="B1210">
        <v>352</v>
      </c>
      <c r="D1210" s="16" t="s">
        <v>8221</v>
      </c>
      <c r="E1210">
        <v>53</v>
      </c>
    </row>
    <row r="1211" spans="1:5" x14ac:dyDescent="0.45">
      <c r="A1211" s="16" t="s">
        <v>8219</v>
      </c>
      <c r="B1211">
        <v>94</v>
      </c>
      <c r="D1211" s="16" t="s">
        <v>8221</v>
      </c>
      <c r="E1211">
        <v>1</v>
      </c>
    </row>
    <row r="1212" spans="1:5" x14ac:dyDescent="0.45">
      <c r="A1212" s="16" t="s">
        <v>8219</v>
      </c>
      <c r="B1212">
        <v>67</v>
      </c>
      <c r="D1212" s="16" t="s">
        <v>8221</v>
      </c>
      <c r="E1212">
        <v>2</v>
      </c>
    </row>
    <row r="1213" spans="1:5" x14ac:dyDescent="0.45">
      <c r="A1213" s="16" t="s">
        <v>8219</v>
      </c>
      <c r="B1213">
        <v>221</v>
      </c>
      <c r="D1213" s="16" t="s">
        <v>8221</v>
      </c>
      <c r="E1213">
        <v>25</v>
      </c>
    </row>
    <row r="1214" spans="1:5" x14ac:dyDescent="0.45">
      <c r="A1214" s="16" t="s">
        <v>8219</v>
      </c>
      <c r="B1214">
        <v>2165</v>
      </c>
      <c r="D1214" s="16" t="s">
        <v>8221</v>
      </c>
      <c r="E1214">
        <v>6</v>
      </c>
    </row>
    <row r="1215" spans="1:5" x14ac:dyDescent="0.45">
      <c r="A1215" s="16" t="s">
        <v>8219</v>
      </c>
      <c r="B1215">
        <v>179</v>
      </c>
      <c r="D1215" s="16" t="s">
        <v>8221</v>
      </c>
      <c r="E1215">
        <v>0</v>
      </c>
    </row>
    <row r="1216" spans="1:5" x14ac:dyDescent="0.45">
      <c r="A1216" s="16" t="s">
        <v>8219</v>
      </c>
      <c r="B1216">
        <v>123</v>
      </c>
      <c r="D1216" s="16" t="s">
        <v>8221</v>
      </c>
      <c r="E1216">
        <v>12</v>
      </c>
    </row>
    <row r="1217" spans="1:5" x14ac:dyDescent="0.45">
      <c r="A1217" s="16" t="s">
        <v>8219</v>
      </c>
      <c r="B1217">
        <v>1104</v>
      </c>
      <c r="D1217" s="16" t="s">
        <v>8221</v>
      </c>
      <c r="E1217">
        <v>0</v>
      </c>
    </row>
    <row r="1218" spans="1:5" x14ac:dyDescent="0.45">
      <c r="A1218" s="16" t="s">
        <v>8219</v>
      </c>
      <c r="B1218">
        <v>403</v>
      </c>
      <c r="D1218" s="16" t="s">
        <v>8221</v>
      </c>
      <c r="E1218">
        <v>36</v>
      </c>
    </row>
    <row r="1219" spans="1:5" x14ac:dyDescent="0.45">
      <c r="A1219" s="16" t="s">
        <v>8219</v>
      </c>
      <c r="B1219">
        <v>109</v>
      </c>
      <c r="D1219" s="16" t="s">
        <v>8221</v>
      </c>
      <c r="E1219">
        <v>0</v>
      </c>
    </row>
    <row r="1220" spans="1:5" x14ac:dyDescent="0.45">
      <c r="A1220" s="16" t="s">
        <v>8219</v>
      </c>
      <c r="B1220">
        <v>372</v>
      </c>
      <c r="D1220" s="16" t="s">
        <v>8221</v>
      </c>
      <c r="E1220">
        <v>2</v>
      </c>
    </row>
    <row r="1221" spans="1:5" x14ac:dyDescent="0.45">
      <c r="A1221" s="16" t="s">
        <v>8219</v>
      </c>
      <c r="B1221">
        <v>311</v>
      </c>
      <c r="D1221" s="16" t="s">
        <v>8221</v>
      </c>
      <c r="E1221">
        <v>1</v>
      </c>
    </row>
    <row r="1222" spans="1:5" x14ac:dyDescent="0.45">
      <c r="A1222" s="16" t="s">
        <v>8219</v>
      </c>
      <c r="B1222">
        <v>61</v>
      </c>
      <c r="D1222" s="16" t="s">
        <v>8221</v>
      </c>
      <c r="E1222">
        <v>59</v>
      </c>
    </row>
    <row r="1223" spans="1:5" x14ac:dyDescent="0.45">
      <c r="A1223" s="16" t="s">
        <v>8219</v>
      </c>
      <c r="B1223">
        <v>115</v>
      </c>
      <c r="D1223" s="16" t="s">
        <v>8221</v>
      </c>
      <c r="E1223">
        <v>1</v>
      </c>
    </row>
    <row r="1224" spans="1:5" x14ac:dyDescent="0.45">
      <c r="A1224" s="16" t="s">
        <v>8219</v>
      </c>
      <c r="B1224">
        <v>111</v>
      </c>
      <c r="D1224" s="16" t="s">
        <v>8221</v>
      </c>
      <c r="E1224">
        <v>31</v>
      </c>
    </row>
    <row r="1225" spans="1:5" x14ac:dyDescent="0.45">
      <c r="A1225" s="16" t="s">
        <v>8219</v>
      </c>
      <c r="B1225">
        <v>337</v>
      </c>
      <c r="D1225" s="16" t="s">
        <v>8221</v>
      </c>
      <c r="E1225">
        <v>18</v>
      </c>
    </row>
    <row r="1226" spans="1:5" x14ac:dyDescent="0.45">
      <c r="A1226" s="16" t="s">
        <v>8219</v>
      </c>
      <c r="B1226">
        <v>9</v>
      </c>
      <c r="D1226" s="16" t="s">
        <v>8221</v>
      </c>
      <c r="E1226">
        <v>10</v>
      </c>
    </row>
    <row r="1227" spans="1:5" x14ac:dyDescent="0.45">
      <c r="A1227" s="16" t="s">
        <v>8219</v>
      </c>
      <c r="B1227">
        <v>120</v>
      </c>
      <c r="D1227" s="16" t="s">
        <v>8221</v>
      </c>
      <c r="E1227">
        <v>0</v>
      </c>
    </row>
    <row r="1228" spans="1:5" x14ac:dyDescent="0.45">
      <c r="A1228" s="16" t="s">
        <v>8219</v>
      </c>
      <c r="B1228">
        <v>102</v>
      </c>
      <c r="D1228" s="16" t="s">
        <v>8221</v>
      </c>
      <c r="E1228">
        <v>14</v>
      </c>
    </row>
    <row r="1229" spans="1:5" x14ac:dyDescent="0.45">
      <c r="A1229" s="16" t="s">
        <v>8219</v>
      </c>
      <c r="B1229">
        <v>186</v>
      </c>
      <c r="D1229" s="16" t="s">
        <v>8221</v>
      </c>
      <c r="E1229">
        <v>2</v>
      </c>
    </row>
    <row r="1230" spans="1:5" x14ac:dyDescent="0.45">
      <c r="A1230" s="16" t="s">
        <v>8219</v>
      </c>
      <c r="B1230">
        <v>15</v>
      </c>
      <c r="D1230" s="16" t="s">
        <v>8221</v>
      </c>
      <c r="E1230">
        <v>1</v>
      </c>
    </row>
    <row r="1231" spans="1:5" x14ac:dyDescent="0.45">
      <c r="A1231" s="16" t="s">
        <v>8219</v>
      </c>
      <c r="B1231">
        <v>67</v>
      </c>
      <c r="D1231" s="16" t="s">
        <v>8221</v>
      </c>
      <c r="E1231">
        <v>3</v>
      </c>
    </row>
    <row r="1232" spans="1:5" x14ac:dyDescent="0.45">
      <c r="A1232" s="16" t="s">
        <v>8219</v>
      </c>
      <c r="B1232">
        <v>130</v>
      </c>
      <c r="D1232" s="16" t="s">
        <v>8221</v>
      </c>
      <c r="E1232">
        <v>0</v>
      </c>
    </row>
    <row r="1233" spans="1:5" x14ac:dyDescent="0.45">
      <c r="A1233" s="16" t="s">
        <v>8219</v>
      </c>
      <c r="B1233">
        <v>16</v>
      </c>
      <c r="D1233" s="16" t="s">
        <v>8221</v>
      </c>
      <c r="E1233">
        <v>2</v>
      </c>
    </row>
    <row r="1234" spans="1:5" x14ac:dyDescent="0.45">
      <c r="A1234" s="16" t="s">
        <v>8219</v>
      </c>
      <c r="B1234">
        <v>67</v>
      </c>
      <c r="D1234" s="16" t="s">
        <v>8221</v>
      </c>
      <c r="E1234">
        <v>0</v>
      </c>
    </row>
    <row r="1235" spans="1:5" x14ac:dyDescent="0.45">
      <c r="A1235" s="16" t="s">
        <v>8219</v>
      </c>
      <c r="B1235">
        <v>124</v>
      </c>
      <c r="D1235" s="16" t="s">
        <v>8221</v>
      </c>
      <c r="E1235">
        <v>12</v>
      </c>
    </row>
    <row r="1236" spans="1:5" x14ac:dyDescent="0.45">
      <c r="A1236" s="16" t="s">
        <v>8219</v>
      </c>
      <c r="B1236">
        <v>80</v>
      </c>
      <c r="D1236" s="16" t="s">
        <v>8221</v>
      </c>
      <c r="E1236">
        <v>1</v>
      </c>
    </row>
    <row r="1237" spans="1:5" x14ac:dyDescent="0.45">
      <c r="A1237" s="16" t="s">
        <v>8219</v>
      </c>
      <c r="B1237">
        <v>282</v>
      </c>
      <c r="D1237" s="16" t="s">
        <v>8221</v>
      </c>
      <c r="E1237">
        <v>8</v>
      </c>
    </row>
    <row r="1238" spans="1:5" x14ac:dyDescent="0.45">
      <c r="A1238" s="16" t="s">
        <v>8219</v>
      </c>
      <c r="B1238">
        <v>68</v>
      </c>
      <c r="D1238" s="16" t="s">
        <v>8221</v>
      </c>
      <c r="E1238">
        <v>2</v>
      </c>
    </row>
    <row r="1239" spans="1:5" x14ac:dyDescent="0.45">
      <c r="A1239" s="16" t="s">
        <v>8219</v>
      </c>
      <c r="B1239">
        <v>86</v>
      </c>
      <c r="D1239" s="16" t="s">
        <v>8221</v>
      </c>
      <c r="E1239">
        <v>31</v>
      </c>
    </row>
    <row r="1240" spans="1:5" x14ac:dyDescent="0.45">
      <c r="A1240" s="16" t="s">
        <v>8219</v>
      </c>
      <c r="B1240">
        <v>115</v>
      </c>
      <c r="D1240" s="16" t="s">
        <v>8221</v>
      </c>
      <c r="E1240">
        <v>5</v>
      </c>
    </row>
    <row r="1241" spans="1:5" x14ac:dyDescent="0.45">
      <c r="A1241" s="16" t="s">
        <v>8219</v>
      </c>
      <c r="B1241">
        <v>75</v>
      </c>
      <c r="D1241" s="16" t="s">
        <v>8221</v>
      </c>
      <c r="E1241">
        <v>1</v>
      </c>
    </row>
    <row r="1242" spans="1:5" x14ac:dyDescent="0.45">
      <c r="A1242" s="16" t="s">
        <v>8219</v>
      </c>
      <c r="B1242">
        <v>43</v>
      </c>
      <c r="D1242" s="16" t="s">
        <v>8221</v>
      </c>
      <c r="E1242">
        <v>12</v>
      </c>
    </row>
    <row r="1243" spans="1:5" x14ac:dyDescent="0.45">
      <c r="A1243" s="16" t="s">
        <v>8219</v>
      </c>
      <c r="B1243">
        <v>48</v>
      </c>
      <c r="D1243" s="16" t="s">
        <v>8221</v>
      </c>
      <c r="E1243">
        <v>4</v>
      </c>
    </row>
    <row r="1244" spans="1:5" x14ac:dyDescent="0.45">
      <c r="A1244" s="16" t="s">
        <v>8219</v>
      </c>
      <c r="B1244">
        <v>52</v>
      </c>
      <c r="D1244" s="16" t="s">
        <v>8221</v>
      </c>
      <c r="E1244">
        <v>0</v>
      </c>
    </row>
    <row r="1245" spans="1:5" x14ac:dyDescent="0.45">
      <c r="A1245" s="16" t="s">
        <v>8219</v>
      </c>
      <c r="B1245">
        <v>43</v>
      </c>
      <c r="D1245" s="16" t="s">
        <v>8221</v>
      </c>
      <c r="E1245">
        <v>7</v>
      </c>
    </row>
    <row r="1246" spans="1:5" x14ac:dyDescent="0.45">
      <c r="A1246" s="16" t="s">
        <v>8219</v>
      </c>
      <c r="B1246">
        <v>58</v>
      </c>
      <c r="D1246" s="16" t="s">
        <v>8221</v>
      </c>
      <c r="E1246">
        <v>2</v>
      </c>
    </row>
    <row r="1247" spans="1:5" x14ac:dyDescent="0.45">
      <c r="A1247" s="16" t="s">
        <v>8219</v>
      </c>
      <c r="B1247">
        <v>47</v>
      </c>
      <c r="D1247" s="16" t="s">
        <v>8221</v>
      </c>
      <c r="E1247">
        <v>1</v>
      </c>
    </row>
    <row r="1248" spans="1:5" x14ac:dyDescent="0.45">
      <c r="A1248" s="16" t="s">
        <v>8219</v>
      </c>
      <c r="B1248">
        <v>36</v>
      </c>
      <c r="D1248" s="16" t="s">
        <v>8221</v>
      </c>
      <c r="E1248">
        <v>4</v>
      </c>
    </row>
    <row r="1249" spans="1:5" x14ac:dyDescent="0.45">
      <c r="A1249" s="16" t="s">
        <v>8219</v>
      </c>
      <c r="B1249">
        <v>17</v>
      </c>
      <c r="D1249" s="16" t="s">
        <v>8221</v>
      </c>
      <c r="E1249">
        <v>6</v>
      </c>
    </row>
    <row r="1250" spans="1:5" x14ac:dyDescent="0.45">
      <c r="A1250" s="16" t="s">
        <v>8219</v>
      </c>
      <c r="B1250">
        <v>104</v>
      </c>
      <c r="D1250" s="16" t="s">
        <v>8221</v>
      </c>
      <c r="E1250">
        <v>8</v>
      </c>
    </row>
    <row r="1251" spans="1:5" x14ac:dyDescent="0.45">
      <c r="A1251" s="16" t="s">
        <v>8219</v>
      </c>
      <c r="B1251">
        <v>47</v>
      </c>
      <c r="D1251" s="16" t="s">
        <v>8221</v>
      </c>
      <c r="E1251">
        <v>14</v>
      </c>
    </row>
    <row r="1252" spans="1:5" x14ac:dyDescent="0.45">
      <c r="A1252" s="16" t="s">
        <v>8219</v>
      </c>
      <c r="B1252">
        <v>38</v>
      </c>
      <c r="D1252" s="16" t="s">
        <v>8221</v>
      </c>
      <c r="E1252">
        <v>0</v>
      </c>
    </row>
    <row r="1253" spans="1:5" x14ac:dyDescent="0.45">
      <c r="A1253" s="16" t="s">
        <v>8219</v>
      </c>
      <c r="B1253">
        <v>81</v>
      </c>
      <c r="D1253" s="16" t="s">
        <v>8221</v>
      </c>
      <c r="E1253">
        <v>4</v>
      </c>
    </row>
    <row r="1254" spans="1:5" x14ac:dyDescent="0.45">
      <c r="A1254" s="16" t="s">
        <v>8219</v>
      </c>
      <c r="B1254">
        <v>55</v>
      </c>
      <c r="D1254" s="16" t="s">
        <v>8221</v>
      </c>
      <c r="E1254">
        <v>0</v>
      </c>
    </row>
    <row r="1255" spans="1:5" x14ac:dyDescent="0.45">
      <c r="A1255" s="16" t="s">
        <v>8219</v>
      </c>
      <c r="B1255">
        <v>41</v>
      </c>
      <c r="D1255" s="16" t="s">
        <v>8221</v>
      </c>
      <c r="E1255">
        <v>0</v>
      </c>
    </row>
    <row r="1256" spans="1:5" x14ac:dyDescent="0.45">
      <c r="A1256" s="16" t="s">
        <v>8219</v>
      </c>
      <c r="B1256">
        <v>79</v>
      </c>
      <c r="D1256" s="16" t="s">
        <v>8221</v>
      </c>
      <c r="E1256">
        <v>1</v>
      </c>
    </row>
    <row r="1257" spans="1:5" x14ac:dyDescent="0.45">
      <c r="A1257" s="16" t="s">
        <v>8219</v>
      </c>
      <c r="B1257">
        <v>16</v>
      </c>
      <c r="D1257" s="16" t="s">
        <v>8221</v>
      </c>
      <c r="E1257">
        <v>1</v>
      </c>
    </row>
    <row r="1258" spans="1:5" x14ac:dyDescent="0.45">
      <c r="A1258" s="16" t="s">
        <v>8219</v>
      </c>
      <c r="B1258">
        <v>8</v>
      </c>
      <c r="D1258" s="16" t="s">
        <v>8221</v>
      </c>
      <c r="E1258">
        <v>1</v>
      </c>
    </row>
    <row r="1259" spans="1:5" x14ac:dyDescent="0.45">
      <c r="A1259" s="16" t="s">
        <v>8219</v>
      </c>
      <c r="B1259">
        <v>95</v>
      </c>
      <c r="D1259" s="16" t="s">
        <v>8221</v>
      </c>
      <c r="E1259">
        <v>1</v>
      </c>
    </row>
    <row r="1260" spans="1:5" x14ac:dyDescent="0.45">
      <c r="A1260" s="16" t="s">
        <v>8219</v>
      </c>
      <c r="B1260">
        <v>25</v>
      </c>
      <c r="D1260" s="16" t="s">
        <v>8221</v>
      </c>
      <c r="E1260">
        <v>4</v>
      </c>
    </row>
    <row r="1261" spans="1:5" x14ac:dyDescent="0.45">
      <c r="A1261" s="16" t="s">
        <v>8219</v>
      </c>
      <c r="B1261">
        <v>19</v>
      </c>
      <c r="D1261" s="16" t="s">
        <v>8221</v>
      </c>
      <c r="E1261">
        <v>0</v>
      </c>
    </row>
    <row r="1262" spans="1:5" x14ac:dyDescent="0.45">
      <c r="A1262" s="16" t="s">
        <v>8219</v>
      </c>
      <c r="B1262">
        <v>90</v>
      </c>
      <c r="D1262" s="16" t="s">
        <v>8221</v>
      </c>
      <c r="E1262">
        <v>0</v>
      </c>
    </row>
    <row r="1263" spans="1:5" x14ac:dyDescent="0.45">
      <c r="A1263" s="16" t="s">
        <v>8219</v>
      </c>
      <c r="B1263">
        <v>41</v>
      </c>
      <c r="D1263" s="16" t="s">
        <v>8221</v>
      </c>
      <c r="E1263">
        <v>2</v>
      </c>
    </row>
    <row r="1264" spans="1:5" x14ac:dyDescent="0.45">
      <c r="A1264" s="16" t="s">
        <v>8219</v>
      </c>
      <c r="B1264">
        <v>30</v>
      </c>
      <c r="D1264" s="16" t="s">
        <v>8221</v>
      </c>
      <c r="E1264">
        <v>24</v>
      </c>
    </row>
    <row r="1265" spans="1:5" x14ac:dyDescent="0.45">
      <c r="A1265" s="16" t="s">
        <v>8219</v>
      </c>
      <c r="B1265">
        <v>38</v>
      </c>
      <c r="D1265" s="16" t="s">
        <v>8221</v>
      </c>
      <c r="E1265">
        <v>1</v>
      </c>
    </row>
    <row r="1266" spans="1:5" x14ac:dyDescent="0.45">
      <c r="A1266" s="16" t="s">
        <v>8219</v>
      </c>
      <c r="B1266">
        <v>65</v>
      </c>
      <c r="D1266" s="16" t="s">
        <v>8221</v>
      </c>
      <c r="E1266">
        <v>2</v>
      </c>
    </row>
    <row r="1267" spans="1:5" x14ac:dyDescent="0.45">
      <c r="A1267" s="16" t="s">
        <v>8219</v>
      </c>
      <c r="B1267">
        <v>75</v>
      </c>
      <c r="D1267" s="16" t="s">
        <v>8221</v>
      </c>
      <c r="E1267">
        <v>1</v>
      </c>
    </row>
    <row r="1268" spans="1:5" x14ac:dyDescent="0.45">
      <c r="A1268" s="16" t="s">
        <v>8219</v>
      </c>
      <c r="B1268">
        <v>16</v>
      </c>
      <c r="D1268" s="16" t="s">
        <v>8221</v>
      </c>
      <c r="E1268">
        <v>37</v>
      </c>
    </row>
    <row r="1269" spans="1:5" x14ac:dyDescent="0.45">
      <c r="A1269" s="16" t="s">
        <v>8219</v>
      </c>
      <c r="B1269">
        <v>10</v>
      </c>
      <c r="D1269" s="16" t="s">
        <v>8221</v>
      </c>
      <c r="E1269">
        <v>5</v>
      </c>
    </row>
    <row r="1270" spans="1:5" x14ac:dyDescent="0.45">
      <c r="A1270" s="16" t="s">
        <v>8219</v>
      </c>
      <c r="B1270">
        <v>27</v>
      </c>
      <c r="D1270" s="16" t="s">
        <v>8221</v>
      </c>
      <c r="E1270">
        <v>4</v>
      </c>
    </row>
    <row r="1271" spans="1:5" x14ac:dyDescent="0.45">
      <c r="A1271" s="16" t="s">
        <v>8219</v>
      </c>
      <c r="B1271">
        <v>259</v>
      </c>
      <c r="D1271" s="16" t="s">
        <v>8221</v>
      </c>
      <c r="E1271">
        <v>16</v>
      </c>
    </row>
    <row r="1272" spans="1:5" x14ac:dyDescent="0.45">
      <c r="A1272" s="16" t="s">
        <v>8219</v>
      </c>
      <c r="B1272">
        <v>39</v>
      </c>
      <c r="D1272" s="16" t="s">
        <v>8221</v>
      </c>
      <c r="E1272">
        <v>9</v>
      </c>
    </row>
    <row r="1273" spans="1:5" x14ac:dyDescent="0.45">
      <c r="A1273" s="16" t="s">
        <v>8219</v>
      </c>
      <c r="B1273">
        <v>42</v>
      </c>
      <c r="D1273" s="16" t="s">
        <v>8221</v>
      </c>
      <c r="E1273">
        <v>0</v>
      </c>
    </row>
    <row r="1274" spans="1:5" x14ac:dyDescent="0.45">
      <c r="A1274" s="16" t="s">
        <v>8219</v>
      </c>
      <c r="B1274">
        <v>10</v>
      </c>
      <c r="D1274" s="16" t="s">
        <v>8221</v>
      </c>
      <c r="E1274">
        <v>40</v>
      </c>
    </row>
    <row r="1275" spans="1:5" x14ac:dyDescent="0.45">
      <c r="A1275" s="16" t="s">
        <v>8219</v>
      </c>
      <c r="B1275">
        <v>56</v>
      </c>
      <c r="D1275" s="16" t="s">
        <v>8221</v>
      </c>
      <c r="E1275">
        <v>0</v>
      </c>
    </row>
    <row r="1276" spans="1:5" x14ac:dyDescent="0.45">
      <c r="A1276" s="16" t="s">
        <v>8219</v>
      </c>
      <c r="B1276">
        <v>20</v>
      </c>
      <c r="D1276" s="16" t="s">
        <v>8221</v>
      </c>
      <c r="E1276">
        <v>2</v>
      </c>
    </row>
    <row r="1277" spans="1:5" x14ac:dyDescent="0.45">
      <c r="A1277" s="16" t="s">
        <v>8219</v>
      </c>
      <c r="B1277">
        <v>170</v>
      </c>
      <c r="D1277" s="16" t="s">
        <v>8221</v>
      </c>
      <c r="E1277">
        <v>1</v>
      </c>
    </row>
    <row r="1278" spans="1:5" x14ac:dyDescent="0.45">
      <c r="A1278" s="16" t="s">
        <v>8219</v>
      </c>
      <c r="B1278">
        <v>29</v>
      </c>
      <c r="D1278" s="16" t="s">
        <v>8221</v>
      </c>
      <c r="E1278">
        <v>9</v>
      </c>
    </row>
    <row r="1279" spans="1:5" x14ac:dyDescent="0.45">
      <c r="A1279" s="16" t="s">
        <v>8219</v>
      </c>
      <c r="B1279">
        <v>132</v>
      </c>
      <c r="D1279" s="16" t="s">
        <v>8221</v>
      </c>
      <c r="E1279">
        <v>34</v>
      </c>
    </row>
    <row r="1280" spans="1:5" x14ac:dyDescent="0.45">
      <c r="A1280" s="16" t="s">
        <v>8219</v>
      </c>
      <c r="B1280">
        <v>27</v>
      </c>
      <c r="D1280" s="16" t="s">
        <v>8221</v>
      </c>
      <c r="E1280">
        <v>23</v>
      </c>
    </row>
    <row r="1281" spans="1:5" x14ac:dyDescent="0.45">
      <c r="A1281" s="16" t="s">
        <v>8219</v>
      </c>
      <c r="B1281">
        <v>26</v>
      </c>
      <c r="D1281" s="16" t="s">
        <v>8221</v>
      </c>
      <c r="E1281">
        <v>19</v>
      </c>
    </row>
    <row r="1282" spans="1:5" x14ac:dyDescent="0.45">
      <c r="A1282" s="16" t="s">
        <v>8219</v>
      </c>
      <c r="B1282">
        <v>43</v>
      </c>
      <c r="D1282" s="16" t="s">
        <v>8221</v>
      </c>
      <c r="E1282">
        <v>50</v>
      </c>
    </row>
    <row r="1283" spans="1:5" x14ac:dyDescent="0.45">
      <c r="A1283" s="16" t="s">
        <v>8219</v>
      </c>
      <c r="B1283">
        <v>80</v>
      </c>
      <c r="D1283" s="16" t="s">
        <v>8221</v>
      </c>
      <c r="E1283">
        <v>12</v>
      </c>
    </row>
    <row r="1284" spans="1:5" x14ac:dyDescent="0.45">
      <c r="A1284" s="16" t="s">
        <v>8219</v>
      </c>
      <c r="B1284">
        <v>33</v>
      </c>
      <c r="D1284" s="16" t="s">
        <v>8221</v>
      </c>
      <c r="E1284">
        <v>8</v>
      </c>
    </row>
    <row r="1285" spans="1:5" x14ac:dyDescent="0.45">
      <c r="A1285" s="16" t="s">
        <v>8219</v>
      </c>
      <c r="B1285">
        <v>71</v>
      </c>
      <c r="D1285" s="16" t="s">
        <v>8221</v>
      </c>
      <c r="E1285">
        <v>9</v>
      </c>
    </row>
    <row r="1286" spans="1:5" x14ac:dyDescent="0.45">
      <c r="A1286" s="16" t="s">
        <v>8219</v>
      </c>
      <c r="B1286">
        <v>81</v>
      </c>
      <c r="D1286" s="16" t="s">
        <v>8221</v>
      </c>
      <c r="E1286">
        <v>43</v>
      </c>
    </row>
    <row r="1287" spans="1:5" x14ac:dyDescent="0.45">
      <c r="A1287" s="16" t="s">
        <v>8219</v>
      </c>
      <c r="B1287">
        <v>76</v>
      </c>
      <c r="D1287" s="16" t="s">
        <v>8221</v>
      </c>
      <c r="E1287">
        <v>28</v>
      </c>
    </row>
    <row r="1288" spans="1:5" x14ac:dyDescent="0.45">
      <c r="A1288" s="16" t="s">
        <v>8219</v>
      </c>
      <c r="B1288">
        <v>48</v>
      </c>
      <c r="D1288" s="16" t="s">
        <v>8221</v>
      </c>
      <c r="E1288">
        <v>4</v>
      </c>
    </row>
    <row r="1289" spans="1:5" x14ac:dyDescent="0.45">
      <c r="A1289" s="16" t="s">
        <v>8219</v>
      </c>
      <c r="B1289">
        <v>61</v>
      </c>
      <c r="D1289" s="16" t="s">
        <v>8221</v>
      </c>
      <c r="E1289">
        <v>24</v>
      </c>
    </row>
    <row r="1290" spans="1:5" x14ac:dyDescent="0.45">
      <c r="A1290" s="16" t="s">
        <v>8219</v>
      </c>
      <c r="B1290">
        <v>60</v>
      </c>
      <c r="D1290" s="16" t="s">
        <v>8221</v>
      </c>
      <c r="E1290">
        <v>2</v>
      </c>
    </row>
    <row r="1291" spans="1:5" x14ac:dyDescent="0.45">
      <c r="A1291" s="16" t="s">
        <v>8219</v>
      </c>
      <c r="B1291">
        <v>136</v>
      </c>
      <c r="D1291" s="16" t="s">
        <v>8221</v>
      </c>
      <c r="E1291">
        <v>2</v>
      </c>
    </row>
    <row r="1292" spans="1:5" x14ac:dyDescent="0.45">
      <c r="A1292" s="16" t="s">
        <v>8219</v>
      </c>
      <c r="B1292">
        <v>14</v>
      </c>
      <c r="D1292" s="16" t="s">
        <v>8221</v>
      </c>
      <c r="E1292">
        <v>20</v>
      </c>
    </row>
    <row r="1293" spans="1:5" x14ac:dyDescent="0.45">
      <c r="A1293" s="16" t="s">
        <v>8219</v>
      </c>
      <c r="B1293">
        <v>78</v>
      </c>
      <c r="D1293" s="16" t="s">
        <v>8221</v>
      </c>
      <c r="E1293">
        <v>1</v>
      </c>
    </row>
    <row r="1294" spans="1:5" x14ac:dyDescent="0.45">
      <c r="A1294" s="16" t="s">
        <v>8219</v>
      </c>
      <c r="B1294">
        <v>4</v>
      </c>
      <c r="D1294" s="16" t="s">
        <v>8221</v>
      </c>
      <c r="E1294">
        <v>1</v>
      </c>
    </row>
    <row r="1295" spans="1:5" x14ac:dyDescent="0.45">
      <c r="A1295" s="16" t="s">
        <v>8219</v>
      </c>
      <c r="B1295">
        <v>11</v>
      </c>
      <c r="D1295" s="16" t="s">
        <v>8221</v>
      </c>
      <c r="E1295">
        <v>4</v>
      </c>
    </row>
    <row r="1296" spans="1:5" x14ac:dyDescent="0.45">
      <c r="A1296" s="16" t="s">
        <v>8219</v>
      </c>
      <c r="B1296">
        <v>185</v>
      </c>
      <c r="D1296" s="16" t="s">
        <v>8221</v>
      </c>
      <c r="E1296">
        <v>1</v>
      </c>
    </row>
    <row r="1297" spans="1:5" x14ac:dyDescent="0.45">
      <c r="A1297" s="16" t="s">
        <v>8219</v>
      </c>
      <c r="B1297">
        <v>59</v>
      </c>
      <c r="D1297" s="16" t="s">
        <v>8221</v>
      </c>
      <c r="E1297">
        <v>1</v>
      </c>
    </row>
    <row r="1298" spans="1:5" x14ac:dyDescent="0.45">
      <c r="A1298" s="16" t="s">
        <v>8219</v>
      </c>
      <c r="B1298">
        <v>27</v>
      </c>
      <c r="D1298" s="16" t="s">
        <v>8221</v>
      </c>
      <c r="E1298">
        <v>13</v>
      </c>
    </row>
    <row r="1299" spans="1:5" x14ac:dyDescent="0.45">
      <c r="A1299" s="16" t="s">
        <v>8219</v>
      </c>
      <c r="B1299">
        <v>63</v>
      </c>
      <c r="D1299" s="16" t="s">
        <v>8221</v>
      </c>
      <c r="E1299">
        <v>1</v>
      </c>
    </row>
    <row r="1300" spans="1:5" x14ac:dyDescent="0.45">
      <c r="A1300" s="16" t="s">
        <v>8219</v>
      </c>
      <c r="B1300">
        <v>13</v>
      </c>
      <c r="D1300" s="16" t="s">
        <v>8221</v>
      </c>
      <c r="E1300">
        <v>1</v>
      </c>
    </row>
    <row r="1301" spans="1:5" x14ac:dyDescent="0.45">
      <c r="A1301" s="16" t="s">
        <v>8219</v>
      </c>
      <c r="B1301">
        <v>13</v>
      </c>
      <c r="D1301" s="16" t="s">
        <v>8221</v>
      </c>
      <c r="E1301">
        <v>0</v>
      </c>
    </row>
    <row r="1302" spans="1:5" x14ac:dyDescent="0.45">
      <c r="A1302" s="16" t="s">
        <v>8219</v>
      </c>
      <c r="B1302">
        <v>57</v>
      </c>
      <c r="D1302" s="16" t="s">
        <v>8221</v>
      </c>
      <c r="E1302">
        <v>3</v>
      </c>
    </row>
    <row r="1303" spans="1:5" x14ac:dyDescent="0.45">
      <c r="A1303" s="16" t="s">
        <v>8219</v>
      </c>
      <c r="B1303">
        <v>61</v>
      </c>
      <c r="D1303" s="16" t="s">
        <v>8221</v>
      </c>
      <c r="E1303">
        <v>14</v>
      </c>
    </row>
    <row r="1304" spans="1:5" x14ac:dyDescent="0.45">
      <c r="A1304" s="16" t="s">
        <v>8219</v>
      </c>
      <c r="B1304">
        <v>65</v>
      </c>
      <c r="D1304" s="16" t="s">
        <v>8221</v>
      </c>
      <c r="E1304">
        <v>2</v>
      </c>
    </row>
    <row r="1305" spans="1:5" x14ac:dyDescent="0.45">
      <c r="A1305" s="16" t="s">
        <v>8219</v>
      </c>
      <c r="B1305">
        <v>134</v>
      </c>
      <c r="D1305" s="16" t="s">
        <v>8221</v>
      </c>
      <c r="E1305">
        <v>5</v>
      </c>
    </row>
    <row r="1306" spans="1:5" x14ac:dyDescent="0.45">
      <c r="A1306" s="16" t="s">
        <v>8219</v>
      </c>
      <c r="B1306">
        <v>37</v>
      </c>
      <c r="D1306" s="16" t="s">
        <v>8221</v>
      </c>
      <c r="E1306">
        <v>14</v>
      </c>
    </row>
    <row r="1307" spans="1:5" x14ac:dyDescent="0.45">
      <c r="A1307" s="16" t="s">
        <v>8219</v>
      </c>
      <c r="B1307">
        <v>37</v>
      </c>
      <c r="D1307" s="16" t="s">
        <v>8221</v>
      </c>
      <c r="E1307">
        <v>9</v>
      </c>
    </row>
    <row r="1308" spans="1:5" x14ac:dyDescent="0.45">
      <c r="A1308" s="16" t="s">
        <v>8219</v>
      </c>
      <c r="B1308">
        <v>150</v>
      </c>
      <c r="D1308" s="16" t="s">
        <v>8221</v>
      </c>
      <c r="E1308">
        <v>8</v>
      </c>
    </row>
    <row r="1309" spans="1:5" x14ac:dyDescent="0.45">
      <c r="A1309" s="16" t="s">
        <v>8219</v>
      </c>
      <c r="B1309">
        <v>56</v>
      </c>
      <c r="D1309" s="16" t="s">
        <v>8221</v>
      </c>
      <c r="E1309">
        <v>7</v>
      </c>
    </row>
    <row r="1310" spans="1:5" x14ac:dyDescent="0.45">
      <c r="A1310" s="16" t="s">
        <v>8219</v>
      </c>
      <c r="B1310">
        <v>18</v>
      </c>
      <c r="D1310" s="16" t="s">
        <v>8221</v>
      </c>
      <c r="E1310">
        <v>0</v>
      </c>
    </row>
    <row r="1311" spans="1:5" x14ac:dyDescent="0.45">
      <c r="A1311" s="16" t="s">
        <v>8219</v>
      </c>
      <c r="B1311">
        <v>60</v>
      </c>
      <c r="D1311" s="16" t="s">
        <v>8221</v>
      </c>
      <c r="E1311">
        <v>84</v>
      </c>
    </row>
    <row r="1312" spans="1:5" x14ac:dyDescent="0.45">
      <c r="A1312" s="16" t="s">
        <v>8219</v>
      </c>
      <c r="B1312">
        <v>67</v>
      </c>
      <c r="D1312" s="16" t="s">
        <v>8221</v>
      </c>
      <c r="E1312">
        <v>11</v>
      </c>
    </row>
    <row r="1313" spans="1:5" x14ac:dyDescent="0.45">
      <c r="A1313" s="16" t="s">
        <v>8219</v>
      </c>
      <c r="B1313">
        <v>35</v>
      </c>
      <c r="D1313" s="16" t="s">
        <v>8221</v>
      </c>
      <c r="E1313">
        <v>1</v>
      </c>
    </row>
    <row r="1314" spans="1:5" x14ac:dyDescent="0.45">
      <c r="A1314" s="16" t="s">
        <v>8219</v>
      </c>
      <c r="B1314">
        <v>34</v>
      </c>
      <c r="D1314" s="16" t="s">
        <v>8221</v>
      </c>
      <c r="E1314">
        <v>4</v>
      </c>
    </row>
    <row r="1315" spans="1:5" x14ac:dyDescent="0.45">
      <c r="A1315" s="16" t="s">
        <v>8219</v>
      </c>
      <c r="B1315">
        <v>36</v>
      </c>
      <c r="D1315" s="16" t="s">
        <v>8221</v>
      </c>
      <c r="E1315">
        <v>10</v>
      </c>
    </row>
    <row r="1316" spans="1:5" x14ac:dyDescent="0.45">
      <c r="A1316" s="16" t="s">
        <v>8219</v>
      </c>
      <c r="B1316">
        <v>18</v>
      </c>
      <c r="D1316" s="16" t="s">
        <v>8221</v>
      </c>
      <c r="E1316">
        <v>16</v>
      </c>
    </row>
    <row r="1317" spans="1:5" x14ac:dyDescent="0.45">
      <c r="A1317" s="16" t="s">
        <v>8219</v>
      </c>
      <c r="B1317">
        <v>25</v>
      </c>
      <c r="D1317" s="16" t="s">
        <v>8221</v>
      </c>
      <c r="E1317">
        <v>2</v>
      </c>
    </row>
    <row r="1318" spans="1:5" x14ac:dyDescent="0.45">
      <c r="A1318" s="16" t="s">
        <v>8219</v>
      </c>
      <c r="B1318">
        <v>21</v>
      </c>
      <c r="D1318" s="16" t="s">
        <v>8221</v>
      </c>
      <c r="E1318">
        <v>5</v>
      </c>
    </row>
    <row r="1319" spans="1:5" x14ac:dyDescent="0.45">
      <c r="A1319" s="16" t="s">
        <v>8219</v>
      </c>
      <c r="B1319">
        <v>151</v>
      </c>
      <c r="D1319" s="16" t="s">
        <v>8221</v>
      </c>
      <c r="E1319">
        <v>1</v>
      </c>
    </row>
    <row r="1320" spans="1:5" x14ac:dyDescent="0.45">
      <c r="A1320" s="16" t="s">
        <v>8219</v>
      </c>
      <c r="B1320">
        <v>489</v>
      </c>
      <c r="D1320" s="16" t="s">
        <v>8221</v>
      </c>
      <c r="E1320">
        <v>31</v>
      </c>
    </row>
    <row r="1321" spans="1:5" x14ac:dyDescent="0.45">
      <c r="A1321" s="16" t="s">
        <v>8219</v>
      </c>
      <c r="B1321">
        <v>50</v>
      </c>
      <c r="D1321" s="16" t="s">
        <v>8221</v>
      </c>
      <c r="E1321">
        <v>0</v>
      </c>
    </row>
    <row r="1322" spans="1:5" x14ac:dyDescent="0.45">
      <c r="A1322" s="16" t="s">
        <v>8219</v>
      </c>
      <c r="B1322">
        <v>321</v>
      </c>
      <c r="D1322" s="16" t="s">
        <v>8221</v>
      </c>
      <c r="E1322">
        <v>2</v>
      </c>
    </row>
    <row r="1323" spans="1:5" x14ac:dyDescent="0.45">
      <c r="A1323" s="16" t="s">
        <v>8219</v>
      </c>
      <c r="B1323">
        <v>1762</v>
      </c>
      <c r="D1323" s="16" t="s">
        <v>8221</v>
      </c>
      <c r="E1323">
        <v>7</v>
      </c>
    </row>
    <row r="1324" spans="1:5" x14ac:dyDescent="0.45">
      <c r="A1324" s="16" t="s">
        <v>8219</v>
      </c>
      <c r="B1324">
        <v>385</v>
      </c>
      <c r="D1324" s="16" t="s">
        <v>8221</v>
      </c>
      <c r="E1324">
        <v>16</v>
      </c>
    </row>
    <row r="1325" spans="1:5" x14ac:dyDescent="0.45">
      <c r="A1325" s="16" t="s">
        <v>8219</v>
      </c>
      <c r="B1325">
        <v>398</v>
      </c>
      <c r="D1325" s="16" t="s">
        <v>8221</v>
      </c>
      <c r="E1325">
        <v>4</v>
      </c>
    </row>
    <row r="1326" spans="1:5" x14ac:dyDescent="0.45">
      <c r="A1326" s="16" t="s">
        <v>8219</v>
      </c>
      <c r="B1326">
        <v>304</v>
      </c>
      <c r="D1326" s="16" t="s">
        <v>8221</v>
      </c>
      <c r="E1326">
        <v>4</v>
      </c>
    </row>
    <row r="1327" spans="1:5" x14ac:dyDescent="0.45">
      <c r="A1327" s="16" t="s">
        <v>8219</v>
      </c>
      <c r="B1327">
        <v>676</v>
      </c>
      <c r="D1327" s="16" t="s">
        <v>8221</v>
      </c>
      <c r="E1327">
        <v>4</v>
      </c>
    </row>
    <row r="1328" spans="1:5" x14ac:dyDescent="0.45">
      <c r="A1328" s="16" t="s">
        <v>8219</v>
      </c>
      <c r="B1328">
        <v>577</v>
      </c>
      <c r="D1328" s="16" t="s">
        <v>8221</v>
      </c>
      <c r="E1328">
        <v>3</v>
      </c>
    </row>
    <row r="1329" spans="1:5" x14ac:dyDescent="0.45">
      <c r="A1329" s="16" t="s">
        <v>8219</v>
      </c>
      <c r="B1329">
        <v>3663</v>
      </c>
      <c r="D1329" s="16" t="s">
        <v>8221</v>
      </c>
      <c r="E1329">
        <v>36</v>
      </c>
    </row>
    <row r="1330" spans="1:5" x14ac:dyDescent="0.45">
      <c r="A1330" s="16" t="s">
        <v>8219</v>
      </c>
      <c r="B1330">
        <v>294</v>
      </c>
      <c r="D1330" s="16" t="s">
        <v>8221</v>
      </c>
      <c r="E1330">
        <v>1</v>
      </c>
    </row>
    <row r="1331" spans="1:5" x14ac:dyDescent="0.45">
      <c r="A1331" s="16" t="s">
        <v>8219</v>
      </c>
      <c r="B1331">
        <v>28</v>
      </c>
      <c r="D1331" s="16" t="s">
        <v>8221</v>
      </c>
      <c r="E1331">
        <v>7</v>
      </c>
    </row>
    <row r="1332" spans="1:5" x14ac:dyDescent="0.45">
      <c r="A1332" s="16" t="s">
        <v>8219</v>
      </c>
      <c r="B1332">
        <v>100</v>
      </c>
      <c r="D1332" s="16" t="s">
        <v>8221</v>
      </c>
      <c r="E1332">
        <v>27</v>
      </c>
    </row>
    <row r="1333" spans="1:5" x14ac:dyDescent="0.45">
      <c r="A1333" s="16" t="s">
        <v>8219</v>
      </c>
      <c r="B1333">
        <v>72</v>
      </c>
      <c r="D1333" s="16" t="s">
        <v>8221</v>
      </c>
      <c r="E1333">
        <v>1</v>
      </c>
    </row>
    <row r="1334" spans="1:5" x14ac:dyDescent="0.45">
      <c r="A1334" s="16" t="s">
        <v>8219</v>
      </c>
      <c r="B1334">
        <v>238</v>
      </c>
      <c r="D1334" s="16" t="s">
        <v>8221</v>
      </c>
      <c r="E1334">
        <v>0</v>
      </c>
    </row>
    <row r="1335" spans="1:5" x14ac:dyDescent="0.45">
      <c r="A1335" s="16" t="s">
        <v>8219</v>
      </c>
      <c r="B1335">
        <v>159</v>
      </c>
      <c r="D1335" s="16" t="s">
        <v>8221</v>
      </c>
      <c r="E1335">
        <v>1</v>
      </c>
    </row>
    <row r="1336" spans="1:5" x14ac:dyDescent="0.45">
      <c r="A1336" s="16" t="s">
        <v>8219</v>
      </c>
      <c r="B1336">
        <v>77</v>
      </c>
      <c r="D1336" s="16" t="s">
        <v>8221</v>
      </c>
      <c r="E1336">
        <v>3</v>
      </c>
    </row>
    <row r="1337" spans="1:5" x14ac:dyDescent="0.45">
      <c r="A1337" s="16" t="s">
        <v>8219</v>
      </c>
      <c r="B1337">
        <v>53</v>
      </c>
      <c r="D1337" s="16" t="s">
        <v>8221</v>
      </c>
      <c r="E1337">
        <v>3</v>
      </c>
    </row>
    <row r="1338" spans="1:5" x14ac:dyDescent="0.45">
      <c r="A1338" s="16" t="s">
        <v>8219</v>
      </c>
      <c r="B1338">
        <v>1251</v>
      </c>
      <c r="D1338" s="16" t="s">
        <v>8221</v>
      </c>
      <c r="E1338">
        <v>3</v>
      </c>
    </row>
    <row r="1339" spans="1:5" x14ac:dyDescent="0.45">
      <c r="A1339" s="16" t="s">
        <v>8219</v>
      </c>
      <c r="B1339">
        <v>465</v>
      </c>
      <c r="D1339" s="16" t="s">
        <v>8221</v>
      </c>
      <c r="E1339">
        <v>0</v>
      </c>
    </row>
    <row r="1340" spans="1:5" x14ac:dyDescent="0.45">
      <c r="A1340" s="16" t="s">
        <v>8219</v>
      </c>
      <c r="B1340">
        <v>74</v>
      </c>
      <c r="D1340" s="16" t="s">
        <v>8221</v>
      </c>
      <c r="E1340">
        <v>6</v>
      </c>
    </row>
    <row r="1341" spans="1:5" x14ac:dyDescent="0.45">
      <c r="A1341" s="16" t="s">
        <v>8219</v>
      </c>
      <c r="B1341">
        <v>62</v>
      </c>
      <c r="D1341" s="16" t="s">
        <v>8221</v>
      </c>
      <c r="E1341">
        <v>17</v>
      </c>
    </row>
    <row r="1342" spans="1:5" x14ac:dyDescent="0.45">
      <c r="A1342" s="16" t="s">
        <v>8219</v>
      </c>
      <c r="B1342">
        <v>3468</v>
      </c>
      <c r="D1342" s="16" t="s">
        <v>8221</v>
      </c>
      <c r="E1342">
        <v>40</v>
      </c>
    </row>
    <row r="1343" spans="1:5" x14ac:dyDescent="0.45">
      <c r="A1343" s="16" t="s">
        <v>8219</v>
      </c>
      <c r="B1343">
        <v>52</v>
      </c>
      <c r="D1343" s="16" t="s">
        <v>8221</v>
      </c>
      <c r="E1343">
        <v>3</v>
      </c>
    </row>
    <row r="1344" spans="1:5" x14ac:dyDescent="0.45">
      <c r="A1344" s="16" t="s">
        <v>8219</v>
      </c>
      <c r="B1344">
        <v>50</v>
      </c>
      <c r="D1344" s="16" t="s">
        <v>8221</v>
      </c>
      <c r="E1344">
        <v>1</v>
      </c>
    </row>
    <row r="1345" spans="1:5" x14ac:dyDescent="0.45">
      <c r="A1345" s="16" t="s">
        <v>8219</v>
      </c>
      <c r="B1345">
        <v>45</v>
      </c>
      <c r="D1345" s="16" t="s">
        <v>8221</v>
      </c>
      <c r="E1345">
        <v>2</v>
      </c>
    </row>
    <row r="1346" spans="1:5" x14ac:dyDescent="0.45">
      <c r="A1346" s="16" t="s">
        <v>8219</v>
      </c>
      <c r="B1346">
        <v>21</v>
      </c>
      <c r="D1346" s="16" t="s">
        <v>8221</v>
      </c>
      <c r="E1346">
        <v>7</v>
      </c>
    </row>
    <row r="1347" spans="1:5" x14ac:dyDescent="0.45">
      <c r="A1347" s="16" t="s">
        <v>8219</v>
      </c>
      <c r="B1347">
        <v>100</v>
      </c>
      <c r="D1347" s="16" t="s">
        <v>8221</v>
      </c>
      <c r="E1347">
        <v>14</v>
      </c>
    </row>
    <row r="1348" spans="1:5" x14ac:dyDescent="0.45">
      <c r="A1348" s="16" t="s">
        <v>8219</v>
      </c>
      <c r="B1348">
        <v>81</v>
      </c>
      <c r="D1348" s="16" t="s">
        <v>8221</v>
      </c>
      <c r="E1348">
        <v>0</v>
      </c>
    </row>
    <row r="1349" spans="1:5" x14ac:dyDescent="0.45">
      <c r="A1349" s="16" t="s">
        <v>8219</v>
      </c>
      <c r="B1349">
        <v>286</v>
      </c>
      <c r="D1349" s="16" t="s">
        <v>8221</v>
      </c>
      <c r="E1349">
        <v>0</v>
      </c>
    </row>
    <row r="1350" spans="1:5" x14ac:dyDescent="0.45">
      <c r="A1350" s="16" t="s">
        <v>8219</v>
      </c>
      <c r="B1350">
        <v>42</v>
      </c>
      <c r="D1350" s="16" t="s">
        <v>8221</v>
      </c>
      <c r="E1350">
        <v>1</v>
      </c>
    </row>
    <row r="1351" spans="1:5" x14ac:dyDescent="0.45">
      <c r="A1351" s="16" t="s">
        <v>8219</v>
      </c>
      <c r="B1351">
        <v>199</v>
      </c>
      <c r="D1351" s="16" t="s">
        <v>8221</v>
      </c>
      <c r="E1351">
        <v>12</v>
      </c>
    </row>
    <row r="1352" spans="1:5" x14ac:dyDescent="0.45">
      <c r="A1352" s="16" t="s">
        <v>8219</v>
      </c>
      <c r="B1352">
        <v>25</v>
      </c>
      <c r="D1352" s="16" t="s">
        <v>8221</v>
      </c>
      <c r="E1352">
        <v>12</v>
      </c>
    </row>
    <row r="1353" spans="1:5" x14ac:dyDescent="0.45">
      <c r="A1353" s="16" t="s">
        <v>8219</v>
      </c>
      <c r="B1353">
        <v>84</v>
      </c>
      <c r="D1353" s="16" t="s">
        <v>8221</v>
      </c>
      <c r="E1353">
        <v>23</v>
      </c>
    </row>
    <row r="1354" spans="1:5" x14ac:dyDescent="0.45">
      <c r="A1354" s="16" t="s">
        <v>8219</v>
      </c>
      <c r="B1354">
        <v>50</v>
      </c>
      <c r="D1354" s="16" t="s">
        <v>8221</v>
      </c>
      <c r="E1354">
        <v>0</v>
      </c>
    </row>
    <row r="1355" spans="1:5" x14ac:dyDescent="0.45">
      <c r="A1355" s="16" t="s">
        <v>8219</v>
      </c>
      <c r="B1355">
        <v>26</v>
      </c>
      <c r="D1355" s="16" t="s">
        <v>8221</v>
      </c>
      <c r="E1355">
        <v>10</v>
      </c>
    </row>
    <row r="1356" spans="1:5" x14ac:dyDescent="0.45">
      <c r="A1356" s="16" t="s">
        <v>8219</v>
      </c>
      <c r="B1356">
        <v>14</v>
      </c>
      <c r="D1356" s="16" t="s">
        <v>8221</v>
      </c>
      <c r="E1356">
        <v>5</v>
      </c>
    </row>
    <row r="1357" spans="1:5" x14ac:dyDescent="0.45">
      <c r="A1357" s="16" t="s">
        <v>8219</v>
      </c>
      <c r="B1357">
        <v>49</v>
      </c>
      <c r="D1357" s="16" t="s">
        <v>8221</v>
      </c>
      <c r="E1357">
        <v>1</v>
      </c>
    </row>
    <row r="1358" spans="1:5" x14ac:dyDescent="0.45">
      <c r="A1358" s="16" t="s">
        <v>8219</v>
      </c>
      <c r="B1358">
        <v>69</v>
      </c>
      <c r="D1358" s="16" t="s">
        <v>8221</v>
      </c>
      <c r="E1358">
        <v>2</v>
      </c>
    </row>
    <row r="1359" spans="1:5" x14ac:dyDescent="0.45">
      <c r="A1359" s="16" t="s">
        <v>8219</v>
      </c>
      <c r="B1359">
        <v>60</v>
      </c>
      <c r="D1359" s="16" t="s">
        <v>8221</v>
      </c>
      <c r="E1359">
        <v>2</v>
      </c>
    </row>
    <row r="1360" spans="1:5" x14ac:dyDescent="0.45">
      <c r="A1360" s="16" t="s">
        <v>8219</v>
      </c>
      <c r="B1360">
        <v>80</v>
      </c>
      <c r="D1360" s="16" t="s">
        <v>8221</v>
      </c>
      <c r="E1360">
        <v>0</v>
      </c>
    </row>
    <row r="1361" spans="1:5" x14ac:dyDescent="0.45">
      <c r="A1361" s="16" t="s">
        <v>8219</v>
      </c>
      <c r="B1361">
        <v>56</v>
      </c>
      <c r="D1361" s="16" t="s">
        <v>8221</v>
      </c>
      <c r="E1361">
        <v>13</v>
      </c>
    </row>
    <row r="1362" spans="1:5" x14ac:dyDescent="0.45">
      <c r="A1362" s="16" t="s">
        <v>8219</v>
      </c>
      <c r="B1362">
        <v>104</v>
      </c>
      <c r="D1362" s="16" t="s">
        <v>8221</v>
      </c>
      <c r="E1362">
        <v>0</v>
      </c>
    </row>
    <row r="1363" spans="1:5" x14ac:dyDescent="0.45">
      <c r="A1363" s="16" t="s">
        <v>8219</v>
      </c>
      <c r="B1363">
        <v>46</v>
      </c>
      <c r="D1363" s="16" t="s">
        <v>8221</v>
      </c>
      <c r="E1363">
        <v>1</v>
      </c>
    </row>
    <row r="1364" spans="1:5" x14ac:dyDescent="0.45">
      <c r="A1364" s="16" t="s">
        <v>8219</v>
      </c>
      <c r="B1364">
        <v>206</v>
      </c>
      <c r="D1364" s="16" t="s">
        <v>8221</v>
      </c>
      <c r="E1364">
        <v>5</v>
      </c>
    </row>
    <row r="1365" spans="1:5" x14ac:dyDescent="0.45">
      <c r="A1365" s="16" t="s">
        <v>8219</v>
      </c>
      <c r="B1365">
        <v>18</v>
      </c>
      <c r="D1365" s="16" t="s">
        <v>8221</v>
      </c>
      <c r="E1365">
        <v>2</v>
      </c>
    </row>
    <row r="1366" spans="1:5" x14ac:dyDescent="0.45">
      <c r="A1366" s="16" t="s">
        <v>8219</v>
      </c>
      <c r="B1366">
        <v>28</v>
      </c>
      <c r="D1366" s="16" t="s">
        <v>8221</v>
      </c>
      <c r="E1366">
        <v>0</v>
      </c>
    </row>
    <row r="1367" spans="1:5" x14ac:dyDescent="0.45">
      <c r="A1367" s="16" t="s">
        <v>8219</v>
      </c>
      <c r="B1367">
        <v>11</v>
      </c>
      <c r="D1367" s="16" t="s">
        <v>8221</v>
      </c>
      <c r="E1367">
        <v>32</v>
      </c>
    </row>
    <row r="1368" spans="1:5" x14ac:dyDescent="0.45">
      <c r="A1368" s="16" t="s">
        <v>8219</v>
      </c>
      <c r="B1368">
        <v>263</v>
      </c>
      <c r="D1368" s="16" t="s">
        <v>8221</v>
      </c>
      <c r="E1368">
        <v>1</v>
      </c>
    </row>
    <row r="1369" spans="1:5" x14ac:dyDescent="0.45">
      <c r="A1369" s="16" t="s">
        <v>8219</v>
      </c>
      <c r="B1369">
        <v>394</v>
      </c>
      <c r="D1369" s="16" t="s">
        <v>8221</v>
      </c>
      <c r="E1369">
        <v>1</v>
      </c>
    </row>
    <row r="1370" spans="1:5" x14ac:dyDescent="0.45">
      <c r="A1370" s="16" t="s">
        <v>8219</v>
      </c>
      <c r="B1370">
        <v>1049</v>
      </c>
      <c r="D1370" s="16" t="s">
        <v>8221</v>
      </c>
      <c r="E1370">
        <v>1</v>
      </c>
    </row>
    <row r="1371" spans="1:5" x14ac:dyDescent="0.45">
      <c r="A1371" s="16" t="s">
        <v>8219</v>
      </c>
      <c r="B1371">
        <v>308</v>
      </c>
      <c r="D1371" s="16" t="s">
        <v>8221</v>
      </c>
      <c r="E1371">
        <v>0</v>
      </c>
    </row>
    <row r="1372" spans="1:5" x14ac:dyDescent="0.45">
      <c r="A1372" s="16" t="s">
        <v>8219</v>
      </c>
      <c r="B1372">
        <v>1088</v>
      </c>
      <c r="D1372" s="16" t="s">
        <v>8221</v>
      </c>
      <c r="E1372">
        <v>0</v>
      </c>
    </row>
    <row r="1373" spans="1:5" x14ac:dyDescent="0.45">
      <c r="A1373" s="16" t="s">
        <v>8219</v>
      </c>
      <c r="B1373">
        <v>73</v>
      </c>
      <c r="D1373" s="16" t="s">
        <v>8221</v>
      </c>
      <c r="E1373">
        <v>8</v>
      </c>
    </row>
    <row r="1374" spans="1:5" x14ac:dyDescent="0.45">
      <c r="A1374" s="16" t="s">
        <v>8219</v>
      </c>
      <c r="B1374">
        <v>143</v>
      </c>
      <c r="D1374" s="16" t="s">
        <v>8221</v>
      </c>
      <c r="E1374">
        <v>0</v>
      </c>
    </row>
    <row r="1375" spans="1:5" x14ac:dyDescent="0.45">
      <c r="A1375" s="16" t="s">
        <v>8219</v>
      </c>
      <c r="B1375">
        <v>1420</v>
      </c>
      <c r="D1375" s="16" t="s">
        <v>8221</v>
      </c>
      <c r="E1375">
        <v>1</v>
      </c>
    </row>
    <row r="1376" spans="1:5" x14ac:dyDescent="0.45">
      <c r="A1376" s="16" t="s">
        <v>8219</v>
      </c>
      <c r="B1376">
        <v>305</v>
      </c>
      <c r="D1376" s="16" t="s">
        <v>8221</v>
      </c>
      <c r="E1376">
        <v>16</v>
      </c>
    </row>
    <row r="1377" spans="1:5" x14ac:dyDescent="0.45">
      <c r="A1377" s="16" t="s">
        <v>8219</v>
      </c>
      <c r="B1377">
        <v>551</v>
      </c>
      <c r="D1377" s="16" t="s">
        <v>8221</v>
      </c>
      <c r="E1377">
        <v>12</v>
      </c>
    </row>
    <row r="1378" spans="1:5" x14ac:dyDescent="0.45">
      <c r="A1378" s="16" t="s">
        <v>8219</v>
      </c>
      <c r="B1378">
        <v>187</v>
      </c>
      <c r="D1378" s="16" t="s">
        <v>8221</v>
      </c>
      <c r="E1378">
        <v>4</v>
      </c>
    </row>
    <row r="1379" spans="1:5" x14ac:dyDescent="0.45">
      <c r="A1379" s="16" t="s">
        <v>8219</v>
      </c>
      <c r="B1379">
        <v>325</v>
      </c>
      <c r="D1379" s="16" t="s">
        <v>8221</v>
      </c>
      <c r="E1379">
        <v>2</v>
      </c>
    </row>
    <row r="1380" spans="1:5" x14ac:dyDescent="0.45">
      <c r="A1380" s="16" t="s">
        <v>8219</v>
      </c>
      <c r="B1380">
        <v>148</v>
      </c>
      <c r="D1380" s="16" t="s">
        <v>8221</v>
      </c>
      <c r="E1380">
        <v>3</v>
      </c>
    </row>
    <row r="1381" spans="1:5" x14ac:dyDescent="0.45">
      <c r="A1381" s="16" t="s">
        <v>8219</v>
      </c>
      <c r="B1381">
        <v>69</v>
      </c>
      <c r="D1381" s="16" t="s">
        <v>8221</v>
      </c>
      <c r="E1381">
        <v>0</v>
      </c>
    </row>
    <row r="1382" spans="1:5" x14ac:dyDescent="0.45">
      <c r="A1382" s="16" t="s">
        <v>8219</v>
      </c>
      <c r="B1382">
        <v>173</v>
      </c>
      <c r="D1382" s="16" t="s">
        <v>8221</v>
      </c>
      <c r="E1382">
        <v>3</v>
      </c>
    </row>
    <row r="1383" spans="1:5" x14ac:dyDescent="0.45">
      <c r="A1383" s="16" t="s">
        <v>8219</v>
      </c>
      <c r="B1383">
        <v>269</v>
      </c>
      <c r="D1383" s="16" t="s">
        <v>8221</v>
      </c>
      <c r="E1383">
        <v>4</v>
      </c>
    </row>
    <row r="1384" spans="1:5" x14ac:dyDescent="0.45">
      <c r="A1384" s="16" t="s">
        <v>8219</v>
      </c>
      <c r="B1384">
        <v>185</v>
      </c>
      <c r="D1384" s="16" t="s">
        <v>8221</v>
      </c>
      <c r="E1384">
        <v>2</v>
      </c>
    </row>
    <row r="1385" spans="1:5" x14ac:dyDescent="0.45">
      <c r="A1385" s="16" t="s">
        <v>8219</v>
      </c>
      <c r="B1385">
        <v>176</v>
      </c>
      <c r="D1385" s="16" t="s">
        <v>8221</v>
      </c>
      <c r="E1385">
        <v>10</v>
      </c>
    </row>
    <row r="1386" spans="1:5" x14ac:dyDescent="0.45">
      <c r="A1386" s="16" t="s">
        <v>8219</v>
      </c>
      <c r="B1386">
        <v>1019</v>
      </c>
      <c r="D1386" s="16" t="s">
        <v>8221</v>
      </c>
      <c r="E1386">
        <v>11</v>
      </c>
    </row>
    <row r="1387" spans="1:5" x14ac:dyDescent="0.45">
      <c r="A1387" s="16" t="s">
        <v>8219</v>
      </c>
      <c r="B1387">
        <v>113</v>
      </c>
      <c r="D1387" s="16" t="s">
        <v>8221</v>
      </c>
      <c r="E1387">
        <v>6</v>
      </c>
    </row>
    <row r="1388" spans="1:5" x14ac:dyDescent="0.45">
      <c r="A1388" s="16" t="s">
        <v>8219</v>
      </c>
      <c r="B1388">
        <v>404</v>
      </c>
      <c r="D1388" s="16" t="s">
        <v>8221</v>
      </c>
      <c r="E1388">
        <v>2</v>
      </c>
    </row>
    <row r="1389" spans="1:5" x14ac:dyDescent="0.45">
      <c r="A1389" s="16" t="s">
        <v>8219</v>
      </c>
      <c r="B1389">
        <v>707</v>
      </c>
      <c r="D1389" s="16" t="s">
        <v>8221</v>
      </c>
      <c r="E1389">
        <v>6</v>
      </c>
    </row>
    <row r="1390" spans="1:5" x14ac:dyDescent="0.45">
      <c r="A1390" s="16" t="s">
        <v>8219</v>
      </c>
      <c r="B1390">
        <v>392</v>
      </c>
      <c r="D1390" s="16" t="s">
        <v>8221</v>
      </c>
      <c r="E1390">
        <v>8</v>
      </c>
    </row>
    <row r="1391" spans="1:5" x14ac:dyDescent="0.45">
      <c r="A1391" s="16" t="s">
        <v>8219</v>
      </c>
      <c r="B1391">
        <v>23</v>
      </c>
      <c r="D1391" s="16" t="s">
        <v>8221</v>
      </c>
      <c r="E1391">
        <v>37</v>
      </c>
    </row>
    <row r="1392" spans="1:5" x14ac:dyDescent="0.45">
      <c r="A1392" s="16" t="s">
        <v>8219</v>
      </c>
      <c r="B1392">
        <v>682</v>
      </c>
      <c r="D1392" s="16" t="s">
        <v>8221</v>
      </c>
      <c r="E1392">
        <v>11</v>
      </c>
    </row>
    <row r="1393" spans="1:5" x14ac:dyDescent="0.45">
      <c r="A1393" s="16" t="s">
        <v>8219</v>
      </c>
      <c r="B1393">
        <v>37</v>
      </c>
      <c r="D1393" s="16" t="s">
        <v>8221</v>
      </c>
      <c r="E1393">
        <v>0</v>
      </c>
    </row>
    <row r="1394" spans="1:5" x14ac:dyDescent="0.45">
      <c r="A1394" s="16" t="s">
        <v>8219</v>
      </c>
      <c r="B1394">
        <v>146</v>
      </c>
      <c r="D1394" s="16" t="s">
        <v>8221</v>
      </c>
      <c r="E1394">
        <v>10</v>
      </c>
    </row>
    <row r="1395" spans="1:5" x14ac:dyDescent="0.45">
      <c r="A1395" s="16" t="s">
        <v>8219</v>
      </c>
      <c r="B1395">
        <v>119</v>
      </c>
      <c r="D1395" s="16" t="s">
        <v>8221</v>
      </c>
      <c r="E1395">
        <v>6</v>
      </c>
    </row>
    <row r="1396" spans="1:5" x14ac:dyDescent="0.45">
      <c r="A1396" s="16" t="s">
        <v>8219</v>
      </c>
      <c r="B1396">
        <v>163</v>
      </c>
      <c r="D1396" s="16" t="s">
        <v>8221</v>
      </c>
      <c r="E1396">
        <v>8</v>
      </c>
    </row>
    <row r="1397" spans="1:5" x14ac:dyDescent="0.45">
      <c r="A1397" s="16" t="s">
        <v>8219</v>
      </c>
      <c r="B1397">
        <v>339</v>
      </c>
      <c r="D1397" s="16" t="s">
        <v>8221</v>
      </c>
      <c r="E1397">
        <v>6</v>
      </c>
    </row>
    <row r="1398" spans="1:5" x14ac:dyDescent="0.45">
      <c r="A1398" s="16" t="s">
        <v>8219</v>
      </c>
      <c r="B1398">
        <v>58</v>
      </c>
      <c r="D1398" s="16" t="s">
        <v>8221</v>
      </c>
      <c r="E1398">
        <v>7</v>
      </c>
    </row>
    <row r="1399" spans="1:5" x14ac:dyDescent="0.45">
      <c r="A1399" s="16" t="s">
        <v>8219</v>
      </c>
      <c r="B1399">
        <v>456</v>
      </c>
      <c r="D1399" s="16" t="s">
        <v>8221</v>
      </c>
      <c r="E1399">
        <v>7</v>
      </c>
    </row>
    <row r="1400" spans="1:5" x14ac:dyDescent="0.45">
      <c r="A1400" s="16" t="s">
        <v>8219</v>
      </c>
      <c r="B1400">
        <v>15</v>
      </c>
      <c r="D1400" s="16" t="s">
        <v>8221</v>
      </c>
      <c r="E1400">
        <v>5</v>
      </c>
    </row>
    <row r="1401" spans="1:5" x14ac:dyDescent="0.45">
      <c r="A1401" s="16" t="s">
        <v>8219</v>
      </c>
      <c r="B1401">
        <v>191</v>
      </c>
      <c r="D1401" s="16" t="s">
        <v>8221</v>
      </c>
      <c r="E1401">
        <v>46</v>
      </c>
    </row>
    <row r="1402" spans="1:5" x14ac:dyDescent="0.45">
      <c r="A1402" s="16" t="s">
        <v>8219</v>
      </c>
      <c r="B1402">
        <v>17</v>
      </c>
      <c r="D1402" s="16" t="s">
        <v>8221</v>
      </c>
      <c r="E1402">
        <v>10</v>
      </c>
    </row>
    <row r="1403" spans="1:5" x14ac:dyDescent="0.45">
      <c r="A1403" s="16" t="s">
        <v>8219</v>
      </c>
      <c r="B1403">
        <v>28</v>
      </c>
      <c r="D1403" s="16" t="s">
        <v>8221</v>
      </c>
      <c r="E1403">
        <v>19</v>
      </c>
    </row>
    <row r="1404" spans="1:5" x14ac:dyDescent="0.45">
      <c r="A1404" s="16" t="s">
        <v>8219</v>
      </c>
      <c r="B1404">
        <v>18</v>
      </c>
      <c r="D1404" s="16" t="s">
        <v>8221</v>
      </c>
      <c r="E1404">
        <v>13</v>
      </c>
    </row>
    <row r="1405" spans="1:5" x14ac:dyDescent="0.45">
      <c r="A1405" s="16" t="s">
        <v>8219</v>
      </c>
      <c r="B1405">
        <v>61</v>
      </c>
      <c r="D1405" s="16" t="s">
        <v>8221</v>
      </c>
      <c r="E1405">
        <v>13</v>
      </c>
    </row>
    <row r="1406" spans="1:5" x14ac:dyDescent="0.45">
      <c r="A1406" s="16" t="s">
        <v>8219</v>
      </c>
      <c r="B1406">
        <v>108</v>
      </c>
      <c r="D1406" s="16" t="s">
        <v>8221</v>
      </c>
      <c r="E1406">
        <v>4</v>
      </c>
    </row>
    <row r="1407" spans="1:5" x14ac:dyDescent="0.45">
      <c r="A1407" s="16" t="s">
        <v>8219</v>
      </c>
      <c r="B1407">
        <v>142</v>
      </c>
      <c r="D1407" s="16" t="s">
        <v>8221</v>
      </c>
      <c r="E1407">
        <v>0</v>
      </c>
    </row>
    <row r="1408" spans="1:5" x14ac:dyDescent="0.45">
      <c r="A1408" s="16" t="s">
        <v>8219</v>
      </c>
      <c r="B1408">
        <v>74</v>
      </c>
      <c r="D1408" s="16" t="s">
        <v>8221</v>
      </c>
      <c r="E1408">
        <v>3</v>
      </c>
    </row>
    <row r="1409" spans="1:5" x14ac:dyDescent="0.45">
      <c r="A1409" s="16" t="s">
        <v>8219</v>
      </c>
      <c r="B1409">
        <v>38</v>
      </c>
      <c r="D1409" s="16" t="s">
        <v>8221</v>
      </c>
      <c r="E1409">
        <v>1</v>
      </c>
    </row>
    <row r="1410" spans="1:5" x14ac:dyDescent="0.45">
      <c r="A1410" s="16" t="s">
        <v>8219</v>
      </c>
      <c r="B1410">
        <v>20</v>
      </c>
      <c r="D1410" s="16" t="s">
        <v>8221</v>
      </c>
      <c r="E1410">
        <v>9</v>
      </c>
    </row>
    <row r="1411" spans="1:5" x14ac:dyDescent="0.45">
      <c r="A1411" s="16" t="s">
        <v>8219</v>
      </c>
      <c r="B1411">
        <v>24</v>
      </c>
      <c r="D1411" s="16" t="s">
        <v>8221</v>
      </c>
      <c r="E1411">
        <v>1</v>
      </c>
    </row>
    <row r="1412" spans="1:5" x14ac:dyDescent="0.45">
      <c r="A1412" s="16" t="s">
        <v>8219</v>
      </c>
      <c r="B1412">
        <v>66</v>
      </c>
      <c r="D1412" s="16" t="s">
        <v>8221</v>
      </c>
      <c r="E1412">
        <v>1</v>
      </c>
    </row>
    <row r="1413" spans="1:5" x14ac:dyDescent="0.45">
      <c r="A1413" s="16" t="s">
        <v>8219</v>
      </c>
      <c r="B1413">
        <v>28</v>
      </c>
      <c r="D1413" s="16" t="s">
        <v>8221</v>
      </c>
      <c r="E1413">
        <v>4</v>
      </c>
    </row>
    <row r="1414" spans="1:5" x14ac:dyDescent="0.45">
      <c r="A1414" s="16" t="s">
        <v>8219</v>
      </c>
      <c r="B1414">
        <v>24</v>
      </c>
      <c r="D1414" s="16" t="s">
        <v>8221</v>
      </c>
      <c r="E1414">
        <v>17</v>
      </c>
    </row>
    <row r="1415" spans="1:5" x14ac:dyDescent="0.45">
      <c r="A1415" s="16" t="s">
        <v>8219</v>
      </c>
      <c r="B1415">
        <v>73</v>
      </c>
      <c r="D1415" s="16" t="s">
        <v>8221</v>
      </c>
      <c r="E1415">
        <v>0</v>
      </c>
    </row>
    <row r="1416" spans="1:5" x14ac:dyDescent="0.45">
      <c r="A1416" s="16" t="s">
        <v>8219</v>
      </c>
      <c r="B1416">
        <v>3</v>
      </c>
      <c r="D1416" s="16" t="s">
        <v>8221</v>
      </c>
      <c r="E1416">
        <v>12</v>
      </c>
    </row>
    <row r="1417" spans="1:5" x14ac:dyDescent="0.45">
      <c r="A1417" s="16" t="s">
        <v>8219</v>
      </c>
      <c r="B1417">
        <v>20</v>
      </c>
      <c r="D1417" s="16" t="s">
        <v>8221</v>
      </c>
      <c r="E1417">
        <v>14</v>
      </c>
    </row>
    <row r="1418" spans="1:5" x14ac:dyDescent="0.45">
      <c r="A1418" s="16" t="s">
        <v>8219</v>
      </c>
      <c r="B1418">
        <v>21</v>
      </c>
      <c r="D1418" s="16" t="s">
        <v>8221</v>
      </c>
      <c r="E1418">
        <v>1</v>
      </c>
    </row>
    <row r="1419" spans="1:5" x14ac:dyDescent="0.45">
      <c r="A1419" s="16" t="s">
        <v>8219</v>
      </c>
      <c r="B1419">
        <v>94</v>
      </c>
      <c r="D1419" s="16" t="s">
        <v>8221</v>
      </c>
      <c r="E1419">
        <v>14</v>
      </c>
    </row>
    <row r="1420" spans="1:5" x14ac:dyDescent="0.45">
      <c r="A1420" s="16" t="s">
        <v>8219</v>
      </c>
      <c r="B1420">
        <v>139</v>
      </c>
      <c r="D1420" s="16" t="s">
        <v>8221</v>
      </c>
      <c r="E1420">
        <v>4</v>
      </c>
    </row>
    <row r="1421" spans="1:5" x14ac:dyDescent="0.45">
      <c r="A1421" s="16" t="s">
        <v>8219</v>
      </c>
      <c r="B1421">
        <v>130</v>
      </c>
      <c r="D1421" s="16" t="s">
        <v>8221</v>
      </c>
      <c r="E1421">
        <v>2</v>
      </c>
    </row>
    <row r="1422" spans="1:5" x14ac:dyDescent="0.45">
      <c r="A1422" s="16" t="s">
        <v>8219</v>
      </c>
      <c r="B1422">
        <v>31</v>
      </c>
      <c r="D1422" s="16" t="s">
        <v>8221</v>
      </c>
      <c r="E1422">
        <v>1</v>
      </c>
    </row>
    <row r="1423" spans="1:5" x14ac:dyDescent="0.45">
      <c r="A1423" s="16" t="s">
        <v>8219</v>
      </c>
      <c r="B1423">
        <v>13</v>
      </c>
      <c r="D1423" s="16" t="s">
        <v>8221</v>
      </c>
      <c r="E1423">
        <v>2</v>
      </c>
    </row>
    <row r="1424" spans="1:5" x14ac:dyDescent="0.45">
      <c r="A1424" s="16" t="s">
        <v>8219</v>
      </c>
      <c r="B1424">
        <v>90</v>
      </c>
      <c r="D1424" s="16" t="s">
        <v>8221</v>
      </c>
      <c r="E1424">
        <v>1</v>
      </c>
    </row>
    <row r="1425" spans="1:5" x14ac:dyDescent="0.45">
      <c r="A1425" s="16" t="s">
        <v>8219</v>
      </c>
      <c r="B1425">
        <v>141</v>
      </c>
      <c r="D1425" s="16" t="s">
        <v>8221</v>
      </c>
      <c r="E1425">
        <v>1</v>
      </c>
    </row>
    <row r="1426" spans="1:5" x14ac:dyDescent="0.45">
      <c r="A1426" s="16" t="s">
        <v>8219</v>
      </c>
      <c r="B1426">
        <v>23</v>
      </c>
      <c r="D1426" s="16" t="s">
        <v>8221</v>
      </c>
      <c r="E1426">
        <v>4</v>
      </c>
    </row>
    <row r="1427" spans="1:5" x14ac:dyDescent="0.45">
      <c r="A1427" s="16" t="s">
        <v>8219</v>
      </c>
      <c r="B1427">
        <v>18</v>
      </c>
      <c r="D1427" s="16" t="s">
        <v>8221</v>
      </c>
      <c r="E1427">
        <v>3</v>
      </c>
    </row>
    <row r="1428" spans="1:5" x14ac:dyDescent="0.45">
      <c r="A1428" s="16" t="s">
        <v>8219</v>
      </c>
      <c r="B1428">
        <v>76</v>
      </c>
      <c r="D1428" s="16" t="s">
        <v>8221</v>
      </c>
      <c r="E1428">
        <v>38</v>
      </c>
    </row>
    <row r="1429" spans="1:5" x14ac:dyDescent="0.45">
      <c r="A1429" s="16" t="s">
        <v>8219</v>
      </c>
      <c r="B1429">
        <v>93</v>
      </c>
      <c r="D1429" s="16" t="s">
        <v>8221</v>
      </c>
      <c r="E1429">
        <v>4</v>
      </c>
    </row>
    <row r="1430" spans="1:5" x14ac:dyDescent="0.45">
      <c r="A1430" s="16" t="s">
        <v>8219</v>
      </c>
      <c r="B1430">
        <v>69</v>
      </c>
      <c r="D1430" s="16" t="s">
        <v>8221</v>
      </c>
      <c r="E1430">
        <v>0</v>
      </c>
    </row>
    <row r="1431" spans="1:5" x14ac:dyDescent="0.45">
      <c r="A1431" s="16" t="s">
        <v>8219</v>
      </c>
      <c r="B1431">
        <v>21</v>
      </c>
      <c r="D1431" s="16" t="s">
        <v>8221</v>
      </c>
      <c r="E1431">
        <v>2</v>
      </c>
    </row>
    <row r="1432" spans="1:5" x14ac:dyDescent="0.45">
      <c r="A1432" s="16" t="s">
        <v>8219</v>
      </c>
      <c r="B1432">
        <v>57</v>
      </c>
      <c r="D1432" s="16" t="s">
        <v>8221</v>
      </c>
      <c r="E1432">
        <v>0</v>
      </c>
    </row>
    <row r="1433" spans="1:5" x14ac:dyDescent="0.45">
      <c r="A1433" s="16" t="s">
        <v>8219</v>
      </c>
      <c r="B1433">
        <v>108</v>
      </c>
      <c r="D1433" s="16" t="s">
        <v>8221</v>
      </c>
      <c r="E1433">
        <v>1</v>
      </c>
    </row>
    <row r="1434" spans="1:5" x14ac:dyDescent="0.45">
      <c r="A1434" s="16" t="s">
        <v>8219</v>
      </c>
      <c r="B1434">
        <v>83</v>
      </c>
      <c r="D1434" s="16" t="s">
        <v>8221</v>
      </c>
      <c r="E1434">
        <v>7</v>
      </c>
    </row>
    <row r="1435" spans="1:5" x14ac:dyDescent="0.45">
      <c r="A1435" s="16" t="s">
        <v>8219</v>
      </c>
      <c r="B1435">
        <v>96</v>
      </c>
      <c r="D1435" s="16" t="s">
        <v>8221</v>
      </c>
      <c r="E1435">
        <v>2</v>
      </c>
    </row>
    <row r="1436" spans="1:5" x14ac:dyDescent="0.45">
      <c r="A1436" s="16" t="s">
        <v>8219</v>
      </c>
      <c r="B1436">
        <v>64</v>
      </c>
      <c r="D1436" s="16" t="s">
        <v>8221</v>
      </c>
      <c r="E1436">
        <v>4</v>
      </c>
    </row>
    <row r="1437" spans="1:5" x14ac:dyDescent="0.45">
      <c r="A1437" s="16" t="s">
        <v>8219</v>
      </c>
      <c r="B1437">
        <v>14</v>
      </c>
      <c r="D1437" s="16" t="s">
        <v>8221</v>
      </c>
      <c r="E1437">
        <v>4</v>
      </c>
    </row>
    <row r="1438" spans="1:5" x14ac:dyDescent="0.45">
      <c r="A1438" s="16" t="s">
        <v>8219</v>
      </c>
      <c r="B1438">
        <v>169</v>
      </c>
      <c r="D1438" s="16" t="s">
        <v>8221</v>
      </c>
      <c r="E1438">
        <v>3</v>
      </c>
    </row>
    <row r="1439" spans="1:5" x14ac:dyDescent="0.45">
      <c r="A1439" s="16" t="s">
        <v>8219</v>
      </c>
      <c r="B1439">
        <v>33</v>
      </c>
      <c r="D1439" s="16" t="s">
        <v>8221</v>
      </c>
      <c r="E1439">
        <v>2</v>
      </c>
    </row>
    <row r="1440" spans="1:5" x14ac:dyDescent="0.45">
      <c r="A1440" s="16" t="s">
        <v>8219</v>
      </c>
      <c r="B1440">
        <v>102</v>
      </c>
      <c r="D1440" s="16" t="s">
        <v>8221</v>
      </c>
      <c r="E1440">
        <v>197</v>
      </c>
    </row>
    <row r="1441" spans="1:5" x14ac:dyDescent="0.45">
      <c r="A1441" s="16" t="s">
        <v>8219</v>
      </c>
      <c r="B1441">
        <v>104</v>
      </c>
      <c r="D1441" s="16" t="s">
        <v>8221</v>
      </c>
      <c r="E1441">
        <v>0</v>
      </c>
    </row>
    <row r="1442" spans="1:5" x14ac:dyDescent="0.45">
      <c r="A1442" s="16" t="s">
        <v>8219</v>
      </c>
      <c r="B1442">
        <v>20</v>
      </c>
      <c r="D1442" s="16" t="s">
        <v>8221</v>
      </c>
      <c r="E1442">
        <v>1</v>
      </c>
    </row>
    <row r="1443" spans="1:5" x14ac:dyDescent="0.45">
      <c r="A1443" s="16" t="s">
        <v>8219</v>
      </c>
      <c r="B1443">
        <v>35</v>
      </c>
      <c r="D1443" s="16" t="s">
        <v>8221</v>
      </c>
      <c r="E1443">
        <v>4</v>
      </c>
    </row>
    <row r="1444" spans="1:5" x14ac:dyDescent="0.45">
      <c r="A1444" s="16" t="s">
        <v>8219</v>
      </c>
      <c r="B1444">
        <v>94</v>
      </c>
      <c r="D1444" s="16" t="s">
        <v>8221</v>
      </c>
      <c r="E1444">
        <v>0</v>
      </c>
    </row>
    <row r="1445" spans="1:5" x14ac:dyDescent="0.45">
      <c r="A1445" s="16" t="s">
        <v>8219</v>
      </c>
      <c r="B1445">
        <v>14</v>
      </c>
      <c r="D1445" s="16" t="s">
        <v>8221</v>
      </c>
      <c r="E1445">
        <v>7</v>
      </c>
    </row>
    <row r="1446" spans="1:5" x14ac:dyDescent="0.45">
      <c r="A1446" s="16" t="s">
        <v>8219</v>
      </c>
      <c r="B1446">
        <v>15</v>
      </c>
      <c r="D1446" s="16" t="s">
        <v>8221</v>
      </c>
      <c r="E1446">
        <v>11</v>
      </c>
    </row>
    <row r="1447" spans="1:5" x14ac:dyDescent="0.45">
      <c r="A1447" s="16" t="s">
        <v>8219</v>
      </c>
      <c r="B1447">
        <v>51</v>
      </c>
      <c r="D1447" s="16" t="s">
        <v>8221</v>
      </c>
      <c r="E1447">
        <v>0</v>
      </c>
    </row>
    <row r="1448" spans="1:5" x14ac:dyDescent="0.45">
      <c r="A1448" s="16" t="s">
        <v>8219</v>
      </c>
      <c r="B1448">
        <v>19</v>
      </c>
      <c r="D1448" s="16" t="s">
        <v>8221</v>
      </c>
      <c r="E1448">
        <v>6</v>
      </c>
    </row>
    <row r="1449" spans="1:5" x14ac:dyDescent="0.45">
      <c r="A1449" s="16" t="s">
        <v>8219</v>
      </c>
      <c r="B1449">
        <v>23</v>
      </c>
      <c r="D1449" s="16" t="s">
        <v>8221</v>
      </c>
      <c r="E1449">
        <v>0</v>
      </c>
    </row>
    <row r="1450" spans="1:5" x14ac:dyDescent="0.45">
      <c r="A1450" s="16" t="s">
        <v>8219</v>
      </c>
      <c r="B1450">
        <v>97</v>
      </c>
      <c r="D1450" s="16" t="s">
        <v>8221</v>
      </c>
      <c r="E1450">
        <v>7</v>
      </c>
    </row>
    <row r="1451" spans="1:5" x14ac:dyDescent="0.45">
      <c r="A1451" s="16" t="s">
        <v>8219</v>
      </c>
      <c r="B1451">
        <v>76</v>
      </c>
      <c r="D1451" s="16" t="s">
        <v>8221</v>
      </c>
      <c r="E1451">
        <v>94</v>
      </c>
    </row>
    <row r="1452" spans="1:5" x14ac:dyDescent="0.45">
      <c r="A1452" s="16" t="s">
        <v>8219</v>
      </c>
      <c r="B1452">
        <v>11</v>
      </c>
      <c r="D1452" s="16" t="s">
        <v>8221</v>
      </c>
      <c r="E1452">
        <v>2</v>
      </c>
    </row>
    <row r="1453" spans="1:5" x14ac:dyDescent="0.45">
      <c r="A1453" s="16" t="s">
        <v>8219</v>
      </c>
      <c r="B1453">
        <v>52</v>
      </c>
      <c r="D1453" s="16" t="s">
        <v>8221</v>
      </c>
      <c r="E1453">
        <v>25</v>
      </c>
    </row>
    <row r="1454" spans="1:5" x14ac:dyDescent="0.45">
      <c r="A1454" s="16" t="s">
        <v>8219</v>
      </c>
      <c r="B1454">
        <v>95</v>
      </c>
      <c r="D1454" s="16" t="s">
        <v>8221</v>
      </c>
      <c r="E1454">
        <v>17</v>
      </c>
    </row>
    <row r="1455" spans="1:5" x14ac:dyDescent="0.45">
      <c r="A1455" s="16" t="s">
        <v>8219</v>
      </c>
      <c r="B1455">
        <v>35</v>
      </c>
      <c r="D1455" s="16" t="s">
        <v>8221</v>
      </c>
      <c r="E1455">
        <v>2</v>
      </c>
    </row>
    <row r="1456" spans="1:5" x14ac:dyDescent="0.45">
      <c r="A1456" s="16" t="s">
        <v>8219</v>
      </c>
      <c r="B1456">
        <v>21</v>
      </c>
      <c r="D1456" s="16" t="s">
        <v>8221</v>
      </c>
      <c r="E1456">
        <v>4</v>
      </c>
    </row>
    <row r="1457" spans="1:5" x14ac:dyDescent="0.45">
      <c r="A1457" s="16" t="s">
        <v>8219</v>
      </c>
      <c r="B1457">
        <v>93</v>
      </c>
      <c r="D1457" s="16" t="s">
        <v>8221</v>
      </c>
      <c r="E1457">
        <v>5</v>
      </c>
    </row>
    <row r="1458" spans="1:5" x14ac:dyDescent="0.45">
      <c r="A1458" s="16" t="s">
        <v>8219</v>
      </c>
      <c r="B1458">
        <v>11</v>
      </c>
      <c r="D1458" s="16" t="s">
        <v>8221</v>
      </c>
      <c r="E1458">
        <v>2</v>
      </c>
    </row>
    <row r="1459" spans="1:5" x14ac:dyDescent="0.45">
      <c r="A1459" s="16" t="s">
        <v>8219</v>
      </c>
      <c r="B1459">
        <v>21</v>
      </c>
      <c r="D1459" s="16" t="s">
        <v>8221</v>
      </c>
      <c r="E1459">
        <v>2</v>
      </c>
    </row>
    <row r="1460" spans="1:5" x14ac:dyDescent="0.45">
      <c r="A1460" s="16" t="s">
        <v>8219</v>
      </c>
      <c r="B1460">
        <v>54</v>
      </c>
      <c r="D1460" s="16" t="s">
        <v>8221</v>
      </c>
      <c r="E1460">
        <v>3</v>
      </c>
    </row>
    <row r="1461" spans="1:5" x14ac:dyDescent="0.45">
      <c r="A1461" s="16" t="s">
        <v>8219</v>
      </c>
      <c r="B1461">
        <v>31</v>
      </c>
      <c r="D1461" s="16" t="s">
        <v>8221</v>
      </c>
      <c r="E1461">
        <v>0</v>
      </c>
    </row>
    <row r="1462" spans="1:5" x14ac:dyDescent="0.45">
      <c r="A1462" s="16" t="s">
        <v>8219</v>
      </c>
      <c r="B1462">
        <v>132</v>
      </c>
      <c r="D1462" s="16" t="s">
        <v>8221</v>
      </c>
      <c r="E1462">
        <v>4</v>
      </c>
    </row>
    <row r="1463" spans="1:5" x14ac:dyDescent="0.45">
      <c r="A1463" s="16" t="s">
        <v>8219</v>
      </c>
      <c r="B1463">
        <v>3</v>
      </c>
      <c r="D1463" s="16" t="s">
        <v>8221</v>
      </c>
      <c r="E1463">
        <v>1</v>
      </c>
    </row>
    <row r="1464" spans="1:5" x14ac:dyDescent="0.45">
      <c r="A1464" s="16" t="s">
        <v>8219</v>
      </c>
      <c r="B1464">
        <v>6</v>
      </c>
      <c r="D1464" s="16" t="s">
        <v>8221</v>
      </c>
      <c r="E1464">
        <v>12</v>
      </c>
    </row>
    <row r="1465" spans="1:5" x14ac:dyDescent="0.45">
      <c r="A1465" s="16" t="s">
        <v>8219</v>
      </c>
      <c r="B1465">
        <v>10</v>
      </c>
      <c r="D1465" s="16" t="s">
        <v>8221</v>
      </c>
      <c r="E1465">
        <v>4</v>
      </c>
    </row>
    <row r="1466" spans="1:5" x14ac:dyDescent="0.45">
      <c r="A1466" s="16" t="s">
        <v>8219</v>
      </c>
      <c r="B1466">
        <v>147</v>
      </c>
      <c r="D1466" s="16" t="s">
        <v>8221</v>
      </c>
      <c r="E1466">
        <v>91</v>
      </c>
    </row>
    <row r="1467" spans="1:5" x14ac:dyDescent="0.45">
      <c r="A1467" s="16" t="s">
        <v>8219</v>
      </c>
      <c r="B1467">
        <v>199</v>
      </c>
      <c r="D1467" s="16" t="s">
        <v>8221</v>
      </c>
      <c r="E1467">
        <v>1</v>
      </c>
    </row>
    <row r="1468" spans="1:5" x14ac:dyDescent="0.45">
      <c r="A1468" s="16" t="s">
        <v>8219</v>
      </c>
      <c r="B1468">
        <v>50</v>
      </c>
      <c r="D1468" s="16" t="s">
        <v>8221</v>
      </c>
      <c r="E1468">
        <v>1</v>
      </c>
    </row>
    <row r="1469" spans="1:5" x14ac:dyDescent="0.45">
      <c r="A1469" s="16" t="s">
        <v>8219</v>
      </c>
      <c r="B1469">
        <v>21</v>
      </c>
      <c r="D1469" s="16" t="s">
        <v>8221</v>
      </c>
      <c r="E1469">
        <v>0</v>
      </c>
    </row>
    <row r="1470" spans="1:5" x14ac:dyDescent="0.45">
      <c r="A1470" s="16" t="s">
        <v>8219</v>
      </c>
      <c r="B1470">
        <v>24</v>
      </c>
      <c r="D1470" s="16" t="s">
        <v>8221</v>
      </c>
      <c r="E1470">
        <v>13</v>
      </c>
    </row>
    <row r="1471" spans="1:5" x14ac:dyDescent="0.45">
      <c r="A1471" s="16" t="s">
        <v>8219</v>
      </c>
      <c r="B1471">
        <v>32</v>
      </c>
      <c r="D1471" s="16" t="s">
        <v>8221</v>
      </c>
      <c r="E1471">
        <v>2</v>
      </c>
    </row>
    <row r="1472" spans="1:5" x14ac:dyDescent="0.45">
      <c r="A1472" s="16" t="s">
        <v>8219</v>
      </c>
      <c r="B1472">
        <v>62</v>
      </c>
      <c r="D1472" s="16" t="s">
        <v>8221</v>
      </c>
      <c r="E1472">
        <v>0</v>
      </c>
    </row>
    <row r="1473" spans="1:5" x14ac:dyDescent="0.45">
      <c r="A1473" s="16" t="s">
        <v>8219</v>
      </c>
      <c r="B1473">
        <v>9</v>
      </c>
      <c r="D1473" s="16" t="s">
        <v>8221</v>
      </c>
      <c r="E1473">
        <v>21</v>
      </c>
    </row>
    <row r="1474" spans="1:5" x14ac:dyDescent="0.45">
      <c r="A1474" s="16" t="s">
        <v>8219</v>
      </c>
      <c r="B1474">
        <v>38</v>
      </c>
      <c r="D1474" s="16" t="s">
        <v>8221</v>
      </c>
      <c r="E1474">
        <v>9</v>
      </c>
    </row>
    <row r="1475" spans="1:5" x14ac:dyDescent="0.45">
      <c r="A1475" s="16" t="s">
        <v>8219</v>
      </c>
      <c r="B1475">
        <v>54</v>
      </c>
      <c r="D1475" s="16" t="s">
        <v>8221</v>
      </c>
      <c r="E1475">
        <v>6</v>
      </c>
    </row>
    <row r="1476" spans="1:5" x14ac:dyDescent="0.45">
      <c r="A1476" s="16" t="s">
        <v>8219</v>
      </c>
      <c r="B1476">
        <v>37</v>
      </c>
      <c r="D1476" s="16" t="s">
        <v>8221</v>
      </c>
      <c r="E1476">
        <v>4</v>
      </c>
    </row>
    <row r="1477" spans="1:5" x14ac:dyDescent="0.45">
      <c r="A1477" s="16" t="s">
        <v>8219</v>
      </c>
      <c r="B1477">
        <v>39</v>
      </c>
      <c r="D1477" s="16" t="s">
        <v>8221</v>
      </c>
      <c r="E1477">
        <v>7</v>
      </c>
    </row>
    <row r="1478" spans="1:5" x14ac:dyDescent="0.45">
      <c r="A1478" s="16" t="s">
        <v>8219</v>
      </c>
      <c r="B1478">
        <v>34</v>
      </c>
      <c r="D1478" s="16" t="s">
        <v>8221</v>
      </c>
      <c r="E1478">
        <v>5</v>
      </c>
    </row>
    <row r="1479" spans="1:5" x14ac:dyDescent="0.45">
      <c r="A1479" s="16" t="s">
        <v>8219</v>
      </c>
      <c r="B1479">
        <v>55</v>
      </c>
      <c r="D1479" s="16" t="s">
        <v>8221</v>
      </c>
      <c r="E1479">
        <v>0</v>
      </c>
    </row>
    <row r="1480" spans="1:5" x14ac:dyDescent="0.45">
      <c r="A1480" s="16" t="s">
        <v>8219</v>
      </c>
      <c r="B1480">
        <v>32</v>
      </c>
      <c r="D1480" s="16" t="s">
        <v>8221</v>
      </c>
      <c r="E1480">
        <v>3</v>
      </c>
    </row>
    <row r="1481" spans="1:5" x14ac:dyDescent="0.45">
      <c r="A1481" s="16" t="s">
        <v>8219</v>
      </c>
      <c r="B1481">
        <v>25</v>
      </c>
      <c r="D1481" s="16" t="s">
        <v>8221</v>
      </c>
      <c r="E1481">
        <v>9</v>
      </c>
    </row>
    <row r="1482" spans="1:5" x14ac:dyDescent="0.45">
      <c r="A1482" s="16" t="s">
        <v>8219</v>
      </c>
      <c r="B1482">
        <v>33</v>
      </c>
      <c r="D1482" s="16" t="s">
        <v>8221</v>
      </c>
      <c r="E1482">
        <v>6</v>
      </c>
    </row>
    <row r="1483" spans="1:5" x14ac:dyDescent="0.45">
      <c r="A1483" s="16" t="s">
        <v>8219</v>
      </c>
      <c r="B1483">
        <v>108</v>
      </c>
      <c r="D1483" s="16" t="s">
        <v>8221</v>
      </c>
      <c r="E1483">
        <v>4</v>
      </c>
    </row>
    <row r="1484" spans="1:5" x14ac:dyDescent="0.45">
      <c r="A1484" s="16" t="s">
        <v>8219</v>
      </c>
      <c r="B1484">
        <v>20</v>
      </c>
      <c r="D1484" s="16" t="s">
        <v>8221</v>
      </c>
      <c r="E1484">
        <v>1</v>
      </c>
    </row>
    <row r="1485" spans="1:5" x14ac:dyDescent="0.45">
      <c r="A1485" s="16" t="s">
        <v>8219</v>
      </c>
      <c r="B1485">
        <v>98</v>
      </c>
      <c r="D1485" s="16" t="s">
        <v>8221</v>
      </c>
      <c r="E1485">
        <v>17</v>
      </c>
    </row>
    <row r="1486" spans="1:5" x14ac:dyDescent="0.45">
      <c r="A1486" s="16" t="s">
        <v>8219</v>
      </c>
      <c r="B1486">
        <v>196</v>
      </c>
      <c r="D1486" s="16" t="s">
        <v>8221</v>
      </c>
      <c r="E1486">
        <v>1</v>
      </c>
    </row>
    <row r="1487" spans="1:5" x14ac:dyDescent="0.45">
      <c r="A1487" s="16" t="s">
        <v>8219</v>
      </c>
      <c r="B1487">
        <v>39</v>
      </c>
      <c r="D1487" s="16" t="s">
        <v>8221</v>
      </c>
      <c r="E1487">
        <v>13</v>
      </c>
    </row>
    <row r="1488" spans="1:5" x14ac:dyDescent="0.45">
      <c r="A1488" s="16" t="s">
        <v>8219</v>
      </c>
      <c r="B1488">
        <v>128</v>
      </c>
      <c r="D1488" s="16" t="s">
        <v>8221</v>
      </c>
      <c r="E1488">
        <v>6</v>
      </c>
    </row>
    <row r="1489" spans="1:5" x14ac:dyDescent="0.45">
      <c r="A1489" s="16" t="s">
        <v>8219</v>
      </c>
      <c r="B1489">
        <v>71</v>
      </c>
      <c r="D1489" s="16" t="s">
        <v>8221</v>
      </c>
      <c r="E1489">
        <v>0</v>
      </c>
    </row>
    <row r="1490" spans="1:5" x14ac:dyDescent="0.45">
      <c r="A1490" s="16" t="s">
        <v>8219</v>
      </c>
      <c r="B1490">
        <v>47</v>
      </c>
      <c r="D1490" s="16" t="s">
        <v>8221</v>
      </c>
      <c r="E1490">
        <v>2</v>
      </c>
    </row>
    <row r="1491" spans="1:5" x14ac:dyDescent="0.45">
      <c r="A1491" s="16" t="s">
        <v>8219</v>
      </c>
      <c r="B1491">
        <v>17</v>
      </c>
      <c r="D1491" s="16" t="s">
        <v>8221</v>
      </c>
      <c r="E1491">
        <v>2</v>
      </c>
    </row>
    <row r="1492" spans="1:5" x14ac:dyDescent="0.45">
      <c r="A1492" s="16" t="s">
        <v>8219</v>
      </c>
      <c r="B1492">
        <v>91</v>
      </c>
      <c r="D1492" s="16" t="s">
        <v>8221</v>
      </c>
      <c r="E1492">
        <v>21</v>
      </c>
    </row>
    <row r="1493" spans="1:5" x14ac:dyDescent="0.45">
      <c r="A1493" s="16" t="s">
        <v>8219</v>
      </c>
      <c r="B1493">
        <v>43</v>
      </c>
      <c r="D1493" s="16" t="s">
        <v>8221</v>
      </c>
      <c r="E1493">
        <v>13</v>
      </c>
    </row>
    <row r="1494" spans="1:5" x14ac:dyDescent="0.45">
      <c r="A1494" s="16" t="s">
        <v>8219</v>
      </c>
      <c r="B1494">
        <v>17</v>
      </c>
      <c r="D1494" s="16" t="s">
        <v>8221</v>
      </c>
      <c r="E1494">
        <v>0</v>
      </c>
    </row>
    <row r="1495" spans="1:5" x14ac:dyDescent="0.45">
      <c r="A1495" s="16" t="s">
        <v>8219</v>
      </c>
      <c r="B1495">
        <v>33</v>
      </c>
      <c r="D1495" s="16" t="s">
        <v>8221</v>
      </c>
      <c r="E1495">
        <v>6</v>
      </c>
    </row>
    <row r="1496" spans="1:5" x14ac:dyDescent="0.45">
      <c r="A1496" s="16" t="s">
        <v>8219</v>
      </c>
      <c r="B1496">
        <v>87</v>
      </c>
      <c r="D1496" s="16" t="s">
        <v>8221</v>
      </c>
      <c r="E1496">
        <v>0</v>
      </c>
    </row>
    <row r="1497" spans="1:5" x14ac:dyDescent="0.45">
      <c r="A1497" s="16" t="s">
        <v>8219</v>
      </c>
      <c r="B1497">
        <v>113</v>
      </c>
      <c r="D1497" s="16" t="s">
        <v>8221</v>
      </c>
      <c r="E1497">
        <v>1</v>
      </c>
    </row>
    <row r="1498" spans="1:5" x14ac:dyDescent="0.45">
      <c r="A1498" s="16" t="s">
        <v>8219</v>
      </c>
      <c r="B1498">
        <v>14</v>
      </c>
      <c r="D1498" s="16" t="s">
        <v>8221</v>
      </c>
      <c r="E1498">
        <v>0</v>
      </c>
    </row>
    <row r="1499" spans="1:5" x14ac:dyDescent="0.45">
      <c r="A1499" s="16" t="s">
        <v>8219</v>
      </c>
      <c r="B1499">
        <v>30</v>
      </c>
      <c r="D1499" s="16" t="s">
        <v>8221</v>
      </c>
      <c r="E1499">
        <v>12</v>
      </c>
    </row>
    <row r="1500" spans="1:5" x14ac:dyDescent="0.45">
      <c r="A1500" s="16" t="s">
        <v>8219</v>
      </c>
      <c r="B1500">
        <v>16</v>
      </c>
      <c r="D1500" s="16" t="s">
        <v>8221</v>
      </c>
      <c r="E1500">
        <v>2</v>
      </c>
    </row>
    <row r="1501" spans="1:5" x14ac:dyDescent="0.45">
      <c r="A1501" s="16" t="s">
        <v>8219</v>
      </c>
      <c r="B1501">
        <v>46</v>
      </c>
      <c r="D1501" s="16" t="s">
        <v>8221</v>
      </c>
      <c r="E1501">
        <v>6</v>
      </c>
    </row>
    <row r="1502" spans="1:5" x14ac:dyDescent="0.45">
      <c r="A1502" s="16" t="s">
        <v>8219</v>
      </c>
      <c r="B1502">
        <v>24</v>
      </c>
      <c r="D1502" s="16" t="s">
        <v>8221</v>
      </c>
      <c r="E1502">
        <v>1</v>
      </c>
    </row>
    <row r="1503" spans="1:5" x14ac:dyDescent="0.45">
      <c r="A1503" s="16" t="s">
        <v>8219</v>
      </c>
      <c r="B1503">
        <v>97</v>
      </c>
      <c r="D1503" s="16" t="s">
        <v>8221</v>
      </c>
      <c r="E1503">
        <v>1</v>
      </c>
    </row>
    <row r="1504" spans="1:5" x14ac:dyDescent="0.45">
      <c r="A1504" s="16" t="s">
        <v>8219</v>
      </c>
      <c r="B1504">
        <v>59</v>
      </c>
      <c r="D1504" s="16" t="s">
        <v>8221</v>
      </c>
      <c r="E1504">
        <v>5</v>
      </c>
    </row>
    <row r="1505" spans="1:5" x14ac:dyDescent="0.45">
      <c r="A1505" s="16" t="s">
        <v>8219</v>
      </c>
      <c r="B1505">
        <v>1095</v>
      </c>
      <c r="D1505" s="16" t="s">
        <v>8221</v>
      </c>
      <c r="E1505">
        <v>0</v>
      </c>
    </row>
    <row r="1506" spans="1:5" x14ac:dyDescent="0.45">
      <c r="A1506" s="16" t="s">
        <v>8219</v>
      </c>
      <c r="B1506">
        <v>218</v>
      </c>
      <c r="D1506" s="16" t="s">
        <v>8221</v>
      </c>
      <c r="E1506">
        <v>3</v>
      </c>
    </row>
    <row r="1507" spans="1:5" x14ac:dyDescent="0.45">
      <c r="A1507" s="16" t="s">
        <v>8219</v>
      </c>
      <c r="B1507">
        <v>111</v>
      </c>
      <c r="D1507" s="16" t="s">
        <v>8221</v>
      </c>
      <c r="E1507">
        <v>8</v>
      </c>
    </row>
    <row r="1508" spans="1:5" x14ac:dyDescent="0.45">
      <c r="A1508" s="16" t="s">
        <v>8219</v>
      </c>
      <c r="B1508">
        <v>56</v>
      </c>
      <c r="D1508" s="16" t="s">
        <v>8221</v>
      </c>
      <c r="E1508">
        <v>3</v>
      </c>
    </row>
    <row r="1509" spans="1:5" x14ac:dyDescent="0.45">
      <c r="A1509" s="16" t="s">
        <v>8219</v>
      </c>
      <c r="B1509">
        <v>265</v>
      </c>
      <c r="D1509" s="16" t="s">
        <v>8221</v>
      </c>
      <c r="E1509">
        <v>8</v>
      </c>
    </row>
    <row r="1510" spans="1:5" x14ac:dyDescent="0.45">
      <c r="A1510" s="16" t="s">
        <v>8219</v>
      </c>
      <c r="B1510">
        <v>28</v>
      </c>
      <c r="D1510" s="16" t="s">
        <v>8221</v>
      </c>
      <c r="E1510">
        <v>1</v>
      </c>
    </row>
    <row r="1511" spans="1:5" x14ac:dyDescent="0.45">
      <c r="A1511" s="16" t="s">
        <v>8219</v>
      </c>
      <c r="B1511">
        <v>364</v>
      </c>
      <c r="D1511" s="16" t="s">
        <v>8221</v>
      </c>
      <c r="E1511">
        <v>4</v>
      </c>
    </row>
    <row r="1512" spans="1:5" x14ac:dyDescent="0.45">
      <c r="A1512" s="16" t="s">
        <v>8219</v>
      </c>
      <c r="B1512">
        <v>27</v>
      </c>
      <c r="D1512" s="16" t="s">
        <v>8221</v>
      </c>
      <c r="E1512">
        <v>8</v>
      </c>
    </row>
    <row r="1513" spans="1:5" x14ac:dyDescent="0.45">
      <c r="A1513" s="16" t="s">
        <v>8219</v>
      </c>
      <c r="B1513">
        <v>93</v>
      </c>
      <c r="D1513" s="16" t="s">
        <v>8221</v>
      </c>
      <c r="E1513">
        <v>1</v>
      </c>
    </row>
    <row r="1514" spans="1:5" x14ac:dyDescent="0.45">
      <c r="A1514" s="16" t="s">
        <v>8219</v>
      </c>
      <c r="B1514">
        <v>64</v>
      </c>
      <c r="D1514" s="16" t="s">
        <v>8221</v>
      </c>
      <c r="E1514">
        <v>5</v>
      </c>
    </row>
    <row r="1515" spans="1:5" x14ac:dyDescent="0.45">
      <c r="A1515" s="16" t="s">
        <v>8219</v>
      </c>
      <c r="B1515">
        <v>22</v>
      </c>
      <c r="D1515" s="16" t="s">
        <v>8221</v>
      </c>
      <c r="E1515">
        <v>0</v>
      </c>
    </row>
    <row r="1516" spans="1:5" x14ac:dyDescent="0.45">
      <c r="A1516" s="16" t="s">
        <v>8219</v>
      </c>
      <c r="B1516">
        <v>59</v>
      </c>
      <c r="D1516" s="16" t="s">
        <v>8221</v>
      </c>
      <c r="E1516">
        <v>0</v>
      </c>
    </row>
    <row r="1517" spans="1:5" x14ac:dyDescent="0.45">
      <c r="A1517" s="16" t="s">
        <v>8219</v>
      </c>
      <c r="B1517">
        <v>249</v>
      </c>
      <c r="D1517" s="16" t="s">
        <v>8221</v>
      </c>
      <c r="E1517">
        <v>1</v>
      </c>
    </row>
    <row r="1518" spans="1:5" x14ac:dyDescent="0.45">
      <c r="A1518" s="16" t="s">
        <v>8219</v>
      </c>
      <c r="B1518">
        <v>392</v>
      </c>
      <c r="D1518" s="16" t="s">
        <v>8221</v>
      </c>
      <c r="E1518">
        <v>0</v>
      </c>
    </row>
    <row r="1519" spans="1:5" x14ac:dyDescent="0.45">
      <c r="A1519" s="16" t="s">
        <v>8219</v>
      </c>
      <c r="B1519">
        <v>115</v>
      </c>
      <c r="D1519" s="16" t="s">
        <v>8221</v>
      </c>
      <c r="E1519">
        <v>0</v>
      </c>
    </row>
    <row r="1520" spans="1:5" x14ac:dyDescent="0.45">
      <c r="A1520" s="16" t="s">
        <v>8219</v>
      </c>
      <c r="B1520">
        <v>433</v>
      </c>
      <c r="D1520" s="16" t="s">
        <v>8221</v>
      </c>
      <c r="E1520">
        <v>6</v>
      </c>
    </row>
    <row r="1521" spans="1:5" x14ac:dyDescent="0.45">
      <c r="A1521" s="16" t="s">
        <v>8219</v>
      </c>
      <c r="B1521">
        <v>20</v>
      </c>
      <c r="D1521" s="16" t="s">
        <v>8221</v>
      </c>
      <c r="E1521">
        <v>6</v>
      </c>
    </row>
    <row r="1522" spans="1:5" x14ac:dyDescent="0.45">
      <c r="A1522" s="16" t="s">
        <v>8219</v>
      </c>
      <c r="B1522">
        <v>8</v>
      </c>
      <c r="D1522" s="16" t="s">
        <v>8221</v>
      </c>
      <c r="E1522">
        <v>14</v>
      </c>
    </row>
    <row r="1523" spans="1:5" x14ac:dyDescent="0.45">
      <c r="A1523" s="16" t="s">
        <v>8219</v>
      </c>
      <c r="B1523">
        <v>175</v>
      </c>
      <c r="D1523" s="16" t="s">
        <v>8221</v>
      </c>
      <c r="E1523">
        <v>6</v>
      </c>
    </row>
    <row r="1524" spans="1:5" x14ac:dyDescent="0.45">
      <c r="A1524" s="16" t="s">
        <v>8219</v>
      </c>
      <c r="B1524">
        <v>104</v>
      </c>
      <c r="D1524" s="16" t="s">
        <v>8221</v>
      </c>
      <c r="E1524">
        <v>33</v>
      </c>
    </row>
    <row r="1525" spans="1:5" x14ac:dyDescent="0.45">
      <c r="A1525" s="16" t="s">
        <v>8219</v>
      </c>
      <c r="B1525">
        <v>17</v>
      </c>
      <c r="D1525" s="16" t="s">
        <v>8221</v>
      </c>
      <c r="E1525">
        <v>4</v>
      </c>
    </row>
    <row r="1526" spans="1:5" x14ac:dyDescent="0.45">
      <c r="A1526" s="16" t="s">
        <v>8219</v>
      </c>
      <c r="B1526">
        <v>277</v>
      </c>
      <c r="D1526" s="16" t="s">
        <v>8221</v>
      </c>
      <c r="E1526">
        <v>1</v>
      </c>
    </row>
    <row r="1527" spans="1:5" x14ac:dyDescent="0.45">
      <c r="A1527" s="16" t="s">
        <v>8219</v>
      </c>
      <c r="B1527">
        <v>118</v>
      </c>
      <c r="D1527" s="16" t="s">
        <v>8221</v>
      </c>
      <c r="E1527">
        <v>0</v>
      </c>
    </row>
    <row r="1528" spans="1:5" x14ac:dyDescent="0.45">
      <c r="A1528" s="16" t="s">
        <v>8219</v>
      </c>
      <c r="B1528">
        <v>97</v>
      </c>
      <c r="D1528" s="16" t="s">
        <v>8221</v>
      </c>
      <c r="E1528">
        <v>6</v>
      </c>
    </row>
    <row r="1529" spans="1:5" x14ac:dyDescent="0.45">
      <c r="A1529" s="16" t="s">
        <v>8219</v>
      </c>
      <c r="B1529">
        <v>20</v>
      </c>
      <c r="D1529" s="16" t="s">
        <v>8221</v>
      </c>
      <c r="E1529">
        <v>6</v>
      </c>
    </row>
    <row r="1530" spans="1:5" x14ac:dyDescent="0.45">
      <c r="A1530" s="16" t="s">
        <v>8219</v>
      </c>
      <c r="B1530">
        <v>26</v>
      </c>
      <c r="D1530" s="16" t="s">
        <v>8221</v>
      </c>
      <c r="E1530">
        <v>1</v>
      </c>
    </row>
    <row r="1531" spans="1:5" x14ac:dyDescent="0.45">
      <c r="A1531" s="16" t="s">
        <v>8219</v>
      </c>
      <c r="B1531">
        <v>128</v>
      </c>
      <c r="D1531" s="16" t="s">
        <v>8221</v>
      </c>
      <c r="E1531">
        <v>3</v>
      </c>
    </row>
    <row r="1532" spans="1:5" x14ac:dyDescent="0.45">
      <c r="A1532" s="16" t="s">
        <v>8219</v>
      </c>
      <c r="B1532">
        <v>15</v>
      </c>
    </row>
    <row r="1533" spans="1:5" x14ac:dyDescent="0.45">
      <c r="A1533" s="16" t="s">
        <v>8219</v>
      </c>
      <c r="B1533">
        <v>25</v>
      </c>
    </row>
    <row r="1534" spans="1:5" x14ac:dyDescent="0.45">
      <c r="A1534" s="16" t="s">
        <v>8219</v>
      </c>
      <c r="B1534">
        <v>55</v>
      </c>
    </row>
    <row r="1535" spans="1:5" x14ac:dyDescent="0.45">
      <c r="A1535" s="16" t="s">
        <v>8219</v>
      </c>
      <c r="B1535">
        <v>107</v>
      </c>
    </row>
    <row r="1536" spans="1:5" x14ac:dyDescent="0.45">
      <c r="A1536" s="16" t="s">
        <v>8219</v>
      </c>
      <c r="B1536">
        <v>557</v>
      </c>
    </row>
    <row r="1537" spans="1:2" x14ac:dyDescent="0.45">
      <c r="A1537" s="16" t="s">
        <v>8219</v>
      </c>
      <c r="B1537">
        <v>40</v>
      </c>
    </row>
    <row r="1538" spans="1:2" x14ac:dyDescent="0.45">
      <c r="A1538" s="16" t="s">
        <v>8219</v>
      </c>
      <c r="B1538">
        <v>36</v>
      </c>
    </row>
    <row r="1539" spans="1:2" x14ac:dyDescent="0.45">
      <c r="A1539" s="16" t="s">
        <v>8219</v>
      </c>
      <c r="B1539">
        <v>159</v>
      </c>
    </row>
    <row r="1540" spans="1:2" x14ac:dyDescent="0.45">
      <c r="A1540" s="16" t="s">
        <v>8219</v>
      </c>
      <c r="B1540">
        <v>41</v>
      </c>
    </row>
    <row r="1541" spans="1:2" x14ac:dyDescent="0.45">
      <c r="A1541" s="16" t="s">
        <v>8219</v>
      </c>
      <c r="B1541">
        <v>226</v>
      </c>
    </row>
    <row r="1542" spans="1:2" x14ac:dyDescent="0.45">
      <c r="A1542" s="16" t="s">
        <v>8219</v>
      </c>
      <c r="B1542">
        <v>30</v>
      </c>
    </row>
    <row r="1543" spans="1:2" x14ac:dyDescent="0.45">
      <c r="A1543" s="16" t="s">
        <v>8219</v>
      </c>
      <c r="B1543">
        <v>103</v>
      </c>
    </row>
    <row r="1544" spans="1:2" x14ac:dyDescent="0.45">
      <c r="A1544" s="16" t="s">
        <v>8219</v>
      </c>
      <c r="B1544">
        <v>62</v>
      </c>
    </row>
    <row r="1545" spans="1:2" x14ac:dyDescent="0.45">
      <c r="A1545" s="16" t="s">
        <v>8219</v>
      </c>
      <c r="B1545">
        <v>6</v>
      </c>
    </row>
    <row r="1546" spans="1:2" x14ac:dyDescent="0.45">
      <c r="A1546" s="16" t="s">
        <v>8219</v>
      </c>
      <c r="B1546">
        <v>182</v>
      </c>
    </row>
    <row r="1547" spans="1:2" x14ac:dyDescent="0.45">
      <c r="A1547" s="16" t="s">
        <v>8219</v>
      </c>
      <c r="B1547">
        <v>145</v>
      </c>
    </row>
    <row r="1548" spans="1:2" x14ac:dyDescent="0.45">
      <c r="A1548" s="16" t="s">
        <v>8219</v>
      </c>
      <c r="B1548">
        <v>25</v>
      </c>
    </row>
    <row r="1549" spans="1:2" x14ac:dyDescent="0.45">
      <c r="A1549" s="16" t="s">
        <v>8219</v>
      </c>
      <c r="B1549">
        <v>320</v>
      </c>
    </row>
    <row r="1550" spans="1:2" x14ac:dyDescent="0.45">
      <c r="A1550" s="16" t="s">
        <v>8219</v>
      </c>
      <c r="B1550">
        <v>99</v>
      </c>
    </row>
    <row r="1551" spans="1:2" x14ac:dyDescent="0.45">
      <c r="A1551" s="16" t="s">
        <v>8219</v>
      </c>
      <c r="B1551">
        <v>348</v>
      </c>
    </row>
    <row r="1552" spans="1:2" x14ac:dyDescent="0.45">
      <c r="A1552" s="16" t="s">
        <v>8219</v>
      </c>
      <c r="B1552">
        <v>41</v>
      </c>
    </row>
    <row r="1553" spans="1:2" x14ac:dyDescent="0.45">
      <c r="A1553" s="16" t="s">
        <v>8219</v>
      </c>
      <c r="B1553">
        <v>29</v>
      </c>
    </row>
    <row r="1554" spans="1:2" x14ac:dyDescent="0.45">
      <c r="A1554" s="16" t="s">
        <v>8219</v>
      </c>
      <c r="B1554">
        <v>25</v>
      </c>
    </row>
    <row r="1555" spans="1:2" x14ac:dyDescent="0.45">
      <c r="A1555" s="16" t="s">
        <v>8219</v>
      </c>
      <c r="B1555">
        <v>23</v>
      </c>
    </row>
    <row r="1556" spans="1:2" x14ac:dyDescent="0.45">
      <c r="A1556" s="16" t="s">
        <v>8219</v>
      </c>
      <c r="B1556">
        <v>1260</v>
      </c>
    </row>
    <row r="1557" spans="1:2" x14ac:dyDescent="0.45">
      <c r="A1557" s="16" t="s">
        <v>8219</v>
      </c>
      <c r="B1557">
        <v>307</v>
      </c>
    </row>
    <row r="1558" spans="1:2" x14ac:dyDescent="0.45">
      <c r="A1558" s="16" t="s">
        <v>8219</v>
      </c>
      <c r="B1558">
        <v>329</v>
      </c>
    </row>
    <row r="1559" spans="1:2" x14ac:dyDescent="0.45">
      <c r="A1559" s="16" t="s">
        <v>8219</v>
      </c>
      <c r="B1559">
        <v>32</v>
      </c>
    </row>
    <row r="1560" spans="1:2" x14ac:dyDescent="0.45">
      <c r="A1560" s="16" t="s">
        <v>8219</v>
      </c>
      <c r="B1560">
        <v>27</v>
      </c>
    </row>
    <row r="1561" spans="1:2" x14ac:dyDescent="0.45">
      <c r="A1561" s="16" t="s">
        <v>8219</v>
      </c>
      <c r="B1561">
        <v>236</v>
      </c>
    </row>
    <row r="1562" spans="1:2" x14ac:dyDescent="0.45">
      <c r="A1562" s="16" t="s">
        <v>8219</v>
      </c>
      <c r="B1562">
        <v>42</v>
      </c>
    </row>
    <row r="1563" spans="1:2" x14ac:dyDescent="0.45">
      <c r="A1563" s="16" t="s">
        <v>8219</v>
      </c>
      <c r="B1563">
        <v>95</v>
      </c>
    </row>
    <row r="1564" spans="1:2" x14ac:dyDescent="0.45">
      <c r="A1564" s="16" t="s">
        <v>8219</v>
      </c>
      <c r="B1564">
        <v>37</v>
      </c>
    </row>
    <row r="1565" spans="1:2" x14ac:dyDescent="0.45">
      <c r="A1565" s="16" t="s">
        <v>8219</v>
      </c>
      <c r="B1565">
        <v>128</v>
      </c>
    </row>
    <row r="1566" spans="1:2" x14ac:dyDescent="0.45">
      <c r="A1566" s="16" t="s">
        <v>8219</v>
      </c>
      <c r="B1566">
        <v>156</v>
      </c>
    </row>
    <row r="1567" spans="1:2" x14ac:dyDescent="0.45">
      <c r="A1567" s="16" t="s">
        <v>8219</v>
      </c>
      <c r="B1567">
        <v>64</v>
      </c>
    </row>
    <row r="1568" spans="1:2" x14ac:dyDescent="0.45">
      <c r="A1568" s="16" t="s">
        <v>8219</v>
      </c>
      <c r="B1568">
        <v>58</v>
      </c>
    </row>
    <row r="1569" spans="1:2" x14ac:dyDescent="0.45">
      <c r="A1569" s="16" t="s">
        <v>8219</v>
      </c>
      <c r="B1569">
        <v>20</v>
      </c>
    </row>
    <row r="1570" spans="1:2" x14ac:dyDescent="0.45">
      <c r="A1570" s="16" t="s">
        <v>8219</v>
      </c>
      <c r="B1570">
        <v>47</v>
      </c>
    </row>
    <row r="1571" spans="1:2" x14ac:dyDescent="0.45">
      <c r="A1571" s="16" t="s">
        <v>8219</v>
      </c>
      <c r="B1571">
        <v>54</v>
      </c>
    </row>
    <row r="1572" spans="1:2" x14ac:dyDescent="0.45">
      <c r="A1572" s="16" t="s">
        <v>8219</v>
      </c>
      <c r="B1572">
        <v>9</v>
      </c>
    </row>
    <row r="1573" spans="1:2" x14ac:dyDescent="0.45">
      <c r="A1573" s="16" t="s">
        <v>8219</v>
      </c>
      <c r="B1573">
        <v>213</v>
      </c>
    </row>
    <row r="1574" spans="1:2" x14ac:dyDescent="0.45">
      <c r="A1574" s="16" t="s">
        <v>8219</v>
      </c>
      <c r="B1574">
        <v>57</v>
      </c>
    </row>
    <row r="1575" spans="1:2" x14ac:dyDescent="0.45">
      <c r="A1575" s="16" t="s">
        <v>8219</v>
      </c>
      <c r="B1575">
        <v>25</v>
      </c>
    </row>
    <row r="1576" spans="1:2" x14ac:dyDescent="0.45">
      <c r="A1576" s="16" t="s">
        <v>8219</v>
      </c>
      <c r="B1576">
        <v>104</v>
      </c>
    </row>
    <row r="1577" spans="1:2" x14ac:dyDescent="0.45">
      <c r="A1577" s="16" t="s">
        <v>8219</v>
      </c>
      <c r="B1577">
        <v>34</v>
      </c>
    </row>
    <row r="1578" spans="1:2" x14ac:dyDescent="0.45">
      <c r="A1578" s="16" t="s">
        <v>8219</v>
      </c>
      <c r="B1578">
        <v>67</v>
      </c>
    </row>
    <row r="1579" spans="1:2" x14ac:dyDescent="0.45">
      <c r="A1579" s="16" t="s">
        <v>8219</v>
      </c>
      <c r="B1579">
        <v>241</v>
      </c>
    </row>
    <row r="1580" spans="1:2" x14ac:dyDescent="0.45">
      <c r="A1580" s="16" t="s">
        <v>8219</v>
      </c>
      <c r="B1580">
        <v>123</v>
      </c>
    </row>
    <row r="1581" spans="1:2" x14ac:dyDescent="0.45">
      <c r="A1581" s="16" t="s">
        <v>8219</v>
      </c>
      <c r="B1581">
        <v>302</v>
      </c>
    </row>
    <row r="1582" spans="1:2" x14ac:dyDescent="0.45">
      <c r="A1582" s="16" t="s">
        <v>8219</v>
      </c>
      <c r="B1582">
        <v>89</v>
      </c>
    </row>
    <row r="1583" spans="1:2" x14ac:dyDescent="0.45">
      <c r="A1583" s="16" t="s">
        <v>8219</v>
      </c>
      <c r="B1583">
        <v>41</v>
      </c>
    </row>
    <row r="1584" spans="1:2" x14ac:dyDescent="0.45">
      <c r="A1584" s="16" t="s">
        <v>8219</v>
      </c>
      <c r="B1584">
        <v>69</v>
      </c>
    </row>
    <row r="1585" spans="1:2" x14ac:dyDescent="0.45">
      <c r="A1585" s="16" t="s">
        <v>8219</v>
      </c>
      <c r="B1585">
        <v>52</v>
      </c>
    </row>
    <row r="1586" spans="1:2" x14ac:dyDescent="0.45">
      <c r="A1586" s="16" t="s">
        <v>8219</v>
      </c>
      <c r="B1586">
        <v>57</v>
      </c>
    </row>
    <row r="1587" spans="1:2" x14ac:dyDescent="0.45">
      <c r="A1587" s="16" t="s">
        <v>8219</v>
      </c>
      <c r="B1587">
        <v>74</v>
      </c>
    </row>
    <row r="1588" spans="1:2" x14ac:dyDescent="0.45">
      <c r="A1588" s="16" t="s">
        <v>8219</v>
      </c>
      <c r="B1588">
        <v>63</v>
      </c>
    </row>
    <row r="1589" spans="1:2" x14ac:dyDescent="0.45">
      <c r="A1589" s="16" t="s">
        <v>8219</v>
      </c>
      <c r="B1589">
        <v>72</v>
      </c>
    </row>
    <row r="1590" spans="1:2" x14ac:dyDescent="0.45">
      <c r="A1590" s="16" t="s">
        <v>8219</v>
      </c>
      <c r="B1590">
        <v>71</v>
      </c>
    </row>
    <row r="1591" spans="1:2" x14ac:dyDescent="0.45">
      <c r="A1591" s="16" t="s">
        <v>8219</v>
      </c>
      <c r="B1591">
        <v>21</v>
      </c>
    </row>
    <row r="1592" spans="1:2" x14ac:dyDescent="0.45">
      <c r="A1592" s="16" t="s">
        <v>8219</v>
      </c>
      <c r="B1592">
        <v>930</v>
      </c>
    </row>
    <row r="1593" spans="1:2" x14ac:dyDescent="0.45">
      <c r="A1593" s="16" t="s">
        <v>8219</v>
      </c>
      <c r="B1593">
        <v>55</v>
      </c>
    </row>
    <row r="1594" spans="1:2" x14ac:dyDescent="0.45">
      <c r="A1594" s="16" t="s">
        <v>8219</v>
      </c>
      <c r="B1594">
        <v>61</v>
      </c>
    </row>
    <row r="1595" spans="1:2" x14ac:dyDescent="0.45">
      <c r="A1595" s="16" t="s">
        <v>8219</v>
      </c>
      <c r="B1595">
        <v>82</v>
      </c>
    </row>
    <row r="1596" spans="1:2" x14ac:dyDescent="0.45">
      <c r="A1596" s="16" t="s">
        <v>8219</v>
      </c>
      <c r="B1596">
        <v>71</v>
      </c>
    </row>
    <row r="1597" spans="1:2" x14ac:dyDescent="0.45">
      <c r="A1597" s="16" t="s">
        <v>8219</v>
      </c>
      <c r="B1597">
        <v>117</v>
      </c>
    </row>
    <row r="1598" spans="1:2" x14ac:dyDescent="0.45">
      <c r="A1598" s="16" t="s">
        <v>8219</v>
      </c>
      <c r="B1598">
        <v>29</v>
      </c>
    </row>
    <row r="1599" spans="1:2" x14ac:dyDescent="0.45">
      <c r="A1599" s="16" t="s">
        <v>8219</v>
      </c>
      <c r="B1599">
        <v>74</v>
      </c>
    </row>
    <row r="1600" spans="1:2" x14ac:dyDescent="0.45">
      <c r="A1600" s="16" t="s">
        <v>8219</v>
      </c>
      <c r="B1600">
        <v>23</v>
      </c>
    </row>
    <row r="1601" spans="1:2" x14ac:dyDescent="0.45">
      <c r="A1601" s="16" t="s">
        <v>8219</v>
      </c>
      <c r="B1601">
        <v>60</v>
      </c>
    </row>
    <row r="1602" spans="1:2" x14ac:dyDescent="0.45">
      <c r="A1602" s="16" t="s">
        <v>8219</v>
      </c>
      <c r="B1602">
        <v>55</v>
      </c>
    </row>
    <row r="1603" spans="1:2" x14ac:dyDescent="0.45">
      <c r="A1603" s="16" t="s">
        <v>8219</v>
      </c>
      <c r="B1603">
        <v>51</v>
      </c>
    </row>
    <row r="1604" spans="1:2" x14ac:dyDescent="0.45">
      <c r="A1604" s="16" t="s">
        <v>8219</v>
      </c>
      <c r="B1604">
        <v>78</v>
      </c>
    </row>
    <row r="1605" spans="1:2" x14ac:dyDescent="0.45">
      <c r="A1605" s="16" t="s">
        <v>8219</v>
      </c>
      <c r="B1605">
        <v>62</v>
      </c>
    </row>
    <row r="1606" spans="1:2" x14ac:dyDescent="0.45">
      <c r="A1606" s="16" t="s">
        <v>8219</v>
      </c>
      <c r="B1606">
        <v>45</v>
      </c>
    </row>
    <row r="1607" spans="1:2" x14ac:dyDescent="0.45">
      <c r="A1607" s="16" t="s">
        <v>8219</v>
      </c>
      <c r="B1607">
        <v>15</v>
      </c>
    </row>
    <row r="1608" spans="1:2" x14ac:dyDescent="0.45">
      <c r="A1608" s="16" t="s">
        <v>8219</v>
      </c>
      <c r="B1608">
        <v>151</v>
      </c>
    </row>
    <row r="1609" spans="1:2" x14ac:dyDescent="0.45">
      <c r="A1609" s="16" t="s">
        <v>8219</v>
      </c>
      <c r="B1609">
        <v>68</v>
      </c>
    </row>
    <row r="1610" spans="1:2" x14ac:dyDescent="0.45">
      <c r="A1610" s="16" t="s">
        <v>8219</v>
      </c>
      <c r="B1610">
        <v>46</v>
      </c>
    </row>
    <row r="1611" spans="1:2" x14ac:dyDescent="0.45">
      <c r="A1611" s="16" t="s">
        <v>8219</v>
      </c>
      <c r="B1611">
        <v>24</v>
      </c>
    </row>
    <row r="1612" spans="1:2" x14ac:dyDescent="0.45">
      <c r="A1612" s="16" t="s">
        <v>8219</v>
      </c>
      <c r="B1612">
        <v>70</v>
      </c>
    </row>
    <row r="1613" spans="1:2" x14ac:dyDescent="0.45">
      <c r="A1613" s="16" t="s">
        <v>8219</v>
      </c>
      <c r="B1613">
        <v>244</v>
      </c>
    </row>
    <row r="1614" spans="1:2" x14ac:dyDescent="0.45">
      <c r="A1614" s="16" t="s">
        <v>8219</v>
      </c>
      <c r="B1614">
        <v>82</v>
      </c>
    </row>
    <row r="1615" spans="1:2" x14ac:dyDescent="0.45">
      <c r="A1615" s="16" t="s">
        <v>8219</v>
      </c>
      <c r="B1615">
        <v>226</v>
      </c>
    </row>
    <row r="1616" spans="1:2" x14ac:dyDescent="0.45">
      <c r="A1616" s="16" t="s">
        <v>8219</v>
      </c>
      <c r="B1616">
        <v>60</v>
      </c>
    </row>
    <row r="1617" spans="1:2" x14ac:dyDescent="0.45">
      <c r="A1617" s="16" t="s">
        <v>8219</v>
      </c>
      <c r="B1617">
        <v>322</v>
      </c>
    </row>
    <row r="1618" spans="1:2" x14ac:dyDescent="0.45">
      <c r="A1618" s="16" t="s">
        <v>8219</v>
      </c>
      <c r="B1618">
        <v>94</v>
      </c>
    </row>
    <row r="1619" spans="1:2" x14ac:dyDescent="0.45">
      <c r="A1619" s="16" t="s">
        <v>8219</v>
      </c>
      <c r="B1619">
        <v>47</v>
      </c>
    </row>
    <row r="1620" spans="1:2" x14ac:dyDescent="0.45">
      <c r="A1620" s="16" t="s">
        <v>8219</v>
      </c>
      <c r="B1620">
        <v>115</v>
      </c>
    </row>
    <row r="1621" spans="1:2" x14ac:dyDescent="0.45">
      <c r="A1621" s="16" t="s">
        <v>8219</v>
      </c>
      <c r="B1621">
        <v>134</v>
      </c>
    </row>
    <row r="1622" spans="1:2" x14ac:dyDescent="0.45">
      <c r="A1622" s="16" t="s">
        <v>8219</v>
      </c>
      <c r="B1622">
        <v>35</v>
      </c>
    </row>
    <row r="1623" spans="1:2" x14ac:dyDescent="0.45">
      <c r="A1623" s="16" t="s">
        <v>8219</v>
      </c>
      <c r="B1623">
        <v>104</v>
      </c>
    </row>
    <row r="1624" spans="1:2" x14ac:dyDescent="0.45">
      <c r="A1624" s="16" t="s">
        <v>8219</v>
      </c>
      <c r="B1624">
        <v>184</v>
      </c>
    </row>
    <row r="1625" spans="1:2" x14ac:dyDescent="0.45">
      <c r="A1625" s="16" t="s">
        <v>8219</v>
      </c>
      <c r="B1625">
        <v>119</v>
      </c>
    </row>
    <row r="1626" spans="1:2" x14ac:dyDescent="0.45">
      <c r="A1626" s="16" t="s">
        <v>8219</v>
      </c>
      <c r="B1626">
        <v>59</v>
      </c>
    </row>
    <row r="1627" spans="1:2" x14ac:dyDescent="0.45">
      <c r="A1627" s="16" t="s">
        <v>8219</v>
      </c>
      <c r="B1627">
        <v>113</v>
      </c>
    </row>
    <row r="1628" spans="1:2" x14ac:dyDescent="0.45">
      <c r="A1628" s="16" t="s">
        <v>8219</v>
      </c>
      <c r="B1628">
        <v>84</v>
      </c>
    </row>
    <row r="1629" spans="1:2" x14ac:dyDescent="0.45">
      <c r="A1629" s="16" t="s">
        <v>8219</v>
      </c>
      <c r="B1629">
        <v>74</v>
      </c>
    </row>
    <row r="1630" spans="1:2" x14ac:dyDescent="0.45">
      <c r="A1630" s="16" t="s">
        <v>8219</v>
      </c>
      <c r="B1630">
        <v>216</v>
      </c>
    </row>
    <row r="1631" spans="1:2" x14ac:dyDescent="0.45">
      <c r="A1631" s="16" t="s">
        <v>8219</v>
      </c>
      <c r="B1631">
        <v>39</v>
      </c>
    </row>
    <row r="1632" spans="1:2" x14ac:dyDescent="0.45">
      <c r="A1632" s="16" t="s">
        <v>8219</v>
      </c>
      <c r="B1632">
        <v>21</v>
      </c>
    </row>
    <row r="1633" spans="1:2" x14ac:dyDescent="0.45">
      <c r="A1633" s="16" t="s">
        <v>8219</v>
      </c>
      <c r="B1633">
        <v>30</v>
      </c>
    </row>
    <row r="1634" spans="1:2" x14ac:dyDescent="0.45">
      <c r="A1634" s="16" t="s">
        <v>8219</v>
      </c>
      <c r="B1634">
        <v>37</v>
      </c>
    </row>
    <row r="1635" spans="1:2" x14ac:dyDescent="0.45">
      <c r="A1635" s="16" t="s">
        <v>8219</v>
      </c>
      <c r="B1635">
        <v>202</v>
      </c>
    </row>
    <row r="1636" spans="1:2" x14ac:dyDescent="0.45">
      <c r="A1636" s="16" t="s">
        <v>8219</v>
      </c>
      <c r="B1636">
        <v>37</v>
      </c>
    </row>
    <row r="1637" spans="1:2" x14ac:dyDescent="0.45">
      <c r="A1637" s="16" t="s">
        <v>8219</v>
      </c>
      <c r="B1637">
        <v>28</v>
      </c>
    </row>
    <row r="1638" spans="1:2" x14ac:dyDescent="0.45">
      <c r="A1638" s="16" t="s">
        <v>8219</v>
      </c>
      <c r="B1638">
        <v>26</v>
      </c>
    </row>
    <row r="1639" spans="1:2" x14ac:dyDescent="0.45">
      <c r="A1639" s="16" t="s">
        <v>8219</v>
      </c>
      <c r="B1639">
        <v>61</v>
      </c>
    </row>
    <row r="1640" spans="1:2" x14ac:dyDescent="0.45">
      <c r="A1640" s="16" t="s">
        <v>8219</v>
      </c>
      <c r="B1640">
        <v>115</v>
      </c>
    </row>
    <row r="1641" spans="1:2" x14ac:dyDescent="0.45">
      <c r="A1641" s="16" t="s">
        <v>8219</v>
      </c>
      <c r="B1641">
        <v>181</v>
      </c>
    </row>
    <row r="1642" spans="1:2" x14ac:dyDescent="0.45">
      <c r="A1642" s="16" t="s">
        <v>8219</v>
      </c>
      <c r="B1642">
        <v>110</v>
      </c>
    </row>
    <row r="1643" spans="1:2" x14ac:dyDescent="0.45">
      <c r="A1643" s="16" t="s">
        <v>8219</v>
      </c>
      <c r="B1643">
        <v>269</v>
      </c>
    </row>
    <row r="1644" spans="1:2" x14ac:dyDescent="0.45">
      <c r="A1644" s="16" t="s">
        <v>8219</v>
      </c>
      <c r="B1644">
        <v>79</v>
      </c>
    </row>
    <row r="1645" spans="1:2" x14ac:dyDescent="0.45">
      <c r="A1645" s="16" t="s">
        <v>8219</v>
      </c>
      <c r="B1645">
        <v>104</v>
      </c>
    </row>
    <row r="1646" spans="1:2" x14ac:dyDescent="0.45">
      <c r="A1646" s="16" t="s">
        <v>8219</v>
      </c>
      <c r="B1646">
        <v>34</v>
      </c>
    </row>
    <row r="1647" spans="1:2" x14ac:dyDescent="0.45">
      <c r="A1647" s="16" t="s">
        <v>8219</v>
      </c>
      <c r="B1647">
        <v>167</v>
      </c>
    </row>
    <row r="1648" spans="1:2" x14ac:dyDescent="0.45">
      <c r="A1648" s="16" t="s">
        <v>8219</v>
      </c>
      <c r="B1648">
        <v>183</v>
      </c>
    </row>
    <row r="1649" spans="1:2" x14ac:dyDescent="0.45">
      <c r="A1649" s="16" t="s">
        <v>8219</v>
      </c>
      <c r="B1649">
        <v>71</v>
      </c>
    </row>
    <row r="1650" spans="1:2" x14ac:dyDescent="0.45">
      <c r="A1650" s="16" t="s">
        <v>8219</v>
      </c>
      <c r="B1650">
        <v>69</v>
      </c>
    </row>
    <row r="1651" spans="1:2" x14ac:dyDescent="0.45">
      <c r="A1651" s="16" t="s">
        <v>8219</v>
      </c>
      <c r="B1651">
        <v>270</v>
      </c>
    </row>
    <row r="1652" spans="1:2" x14ac:dyDescent="0.45">
      <c r="A1652" s="16" t="s">
        <v>8219</v>
      </c>
      <c r="B1652">
        <v>193</v>
      </c>
    </row>
    <row r="1653" spans="1:2" x14ac:dyDescent="0.45">
      <c r="A1653" s="16" t="s">
        <v>8219</v>
      </c>
      <c r="B1653">
        <v>57</v>
      </c>
    </row>
    <row r="1654" spans="1:2" x14ac:dyDescent="0.45">
      <c r="A1654" s="16" t="s">
        <v>8219</v>
      </c>
      <c r="B1654">
        <v>200</v>
      </c>
    </row>
    <row r="1655" spans="1:2" x14ac:dyDescent="0.45">
      <c r="A1655" s="16" t="s">
        <v>8219</v>
      </c>
      <c r="B1655">
        <v>88</v>
      </c>
    </row>
    <row r="1656" spans="1:2" x14ac:dyDescent="0.45">
      <c r="A1656" s="16" t="s">
        <v>8219</v>
      </c>
      <c r="B1656">
        <v>213</v>
      </c>
    </row>
    <row r="1657" spans="1:2" x14ac:dyDescent="0.45">
      <c r="A1657" s="16" t="s">
        <v>8219</v>
      </c>
      <c r="B1657">
        <v>20</v>
      </c>
    </row>
    <row r="1658" spans="1:2" x14ac:dyDescent="0.45">
      <c r="A1658" s="16" t="s">
        <v>8219</v>
      </c>
      <c r="B1658">
        <v>50</v>
      </c>
    </row>
    <row r="1659" spans="1:2" x14ac:dyDescent="0.45">
      <c r="A1659" s="16" t="s">
        <v>8219</v>
      </c>
      <c r="B1659">
        <v>115</v>
      </c>
    </row>
    <row r="1660" spans="1:2" x14ac:dyDescent="0.45">
      <c r="A1660" s="16" t="s">
        <v>8219</v>
      </c>
      <c r="B1660">
        <v>186</v>
      </c>
    </row>
    <row r="1661" spans="1:2" x14ac:dyDescent="0.45">
      <c r="A1661" s="16" t="s">
        <v>8219</v>
      </c>
      <c r="B1661">
        <v>18</v>
      </c>
    </row>
    <row r="1662" spans="1:2" x14ac:dyDescent="0.45">
      <c r="A1662" s="16" t="s">
        <v>8219</v>
      </c>
      <c r="B1662">
        <v>176</v>
      </c>
    </row>
    <row r="1663" spans="1:2" x14ac:dyDescent="0.45">
      <c r="A1663" s="16" t="s">
        <v>8219</v>
      </c>
      <c r="B1663">
        <v>41</v>
      </c>
    </row>
    <row r="1664" spans="1:2" x14ac:dyDescent="0.45">
      <c r="A1664" s="16" t="s">
        <v>8219</v>
      </c>
      <c r="B1664">
        <v>75</v>
      </c>
    </row>
    <row r="1665" spans="1:2" x14ac:dyDescent="0.45">
      <c r="A1665" s="16" t="s">
        <v>8219</v>
      </c>
      <c r="B1665">
        <v>97</v>
      </c>
    </row>
    <row r="1666" spans="1:2" x14ac:dyDescent="0.45">
      <c r="A1666" s="16" t="s">
        <v>8219</v>
      </c>
      <c r="B1666">
        <v>73</v>
      </c>
    </row>
    <row r="1667" spans="1:2" x14ac:dyDescent="0.45">
      <c r="A1667" s="16" t="s">
        <v>8219</v>
      </c>
      <c r="B1667">
        <v>49</v>
      </c>
    </row>
    <row r="1668" spans="1:2" x14ac:dyDescent="0.45">
      <c r="A1668" s="16" t="s">
        <v>8219</v>
      </c>
      <c r="B1668">
        <v>134</v>
      </c>
    </row>
    <row r="1669" spans="1:2" x14ac:dyDescent="0.45">
      <c r="A1669" s="16" t="s">
        <v>8219</v>
      </c>
      <c r="B1669">
        <v>68</v>
      </c>
    </row>
    <row r="1670" spans="1:2" x14ac:dyDescent="0.45">
      <c r="A1670" s="16" t="s">
        <v>8219</v>
      </c>
      <c r="B1670">
        <v>49</v>
      </c>
    </row>
    <row r="1671" spans="1:2" x14ac:dyDescent="0.45">
      <c r="A1671" s="16" t="s">
        <v>8219</v>
      </c>
      <c r="B1671">
        <v>63</v>
      </c>
    </row>
    <row r="1672" spans="1:2" x14ac:dyDescent="0.45">
      <c r="A1672" s="16" t="s">
        <v>8219</v>
      </c>
      <c r="B1672">
        <v>163</v>
      </c>
    </row>
    <row r="1673" spans="1:2" x14ac:dyDescent="0.45">
      <c r="A1673" s="16" t="s">
        <v>8219</v>
      </c>
      <c r="B1673">
        <v>288</v>
      </c>
    </row>
    <row r="1674" spans="1:2" x14ac:dyDescent="0.45">
      <c r="A1674" s="16" t="s">
        <v>8219</v>
      </c>
      <c r="B1674">
        <v>42</v>
      </c>
    </row>
    <row r="1675" spans="1:2" x14ac:dyDescent="0.45">
      <c r="A1675" s="16" t="s">
        <v>8219</v>
      </c>
      <c r="B1675">
        <v>70</v>
      </c>
    </row>
    <row r="1676" spans="1:2" x14ac:dyDescent="0.45">
      <c r="A1676" s="16" t="s">
        <v>8219</v>
      </c>
      <c r="B1676">
        <v>30</v>
      </c>
    </row>
    <row r="1677" spans="1:2" x14ac:dyDescent="0.45">
      <c r="A1677" s="16" t="s">
        <v>8219</v>
      </c>
      <c r="B1677">
        <v>51</v>
      </c>
    </row>
    <row r="1678" spans="1:2" x14ac:dyDescent="0.45">
      <c r="A1678" s="16" t="s">
        <v>8219</v>
      </c>
      <c r="B1678">
        <v>145</v>
      </c>
    </row>
    <row r="1679" spans="1:2" x14ac:dyDescent="0.45">
      <c r="A1679" s="16" t="s">
        <v>8219</v>
      </c>
      <c r="B1679">
        <v>21</v>
      </c>
    </row>
    <row r="1680" spans="1:2" x14ac:dyDescent="0.45">
      <c r="A1680" s="16" t="s">
        <v>8219</v>
      </c>
      <c r="B1680">
        <v>286</v>
      </c>
    </row>
    <row r="1681" spans="1:2" x14ac:dyDescent="0.45">
      <c r="A1681" s="16" t="s">
        <v>8219</v>
      </c>
      <c r="B1681">
        <v>12</v>
      </c>
    </row>
    <row r="1682" spans="1:2" x14ac:dyDescent="0.45">
      <c r="A1682" s="16" t="s">
        <v>8219</v>
      </c>
      <c r="B1682">
        <v>100</v>
      </c>
    </row>
    <row r="1683" spans="1:2" x14ac:dyDescent="0.45">
      <c r="A1683" s="16" t="s">
        <v>8219</v>
      </c>
      <c r="B1683">
        <v>100</v>
      </c>
    </row>
    <row r="1684" spans="1:2" x14ac:dyDescent="0.45">
      <c r="A1684" s="16" t="s">
        <v>8219</v>
      </c>
      <c r="B1684">
        <v>34</v>
      </c>
    </row>
    <row r="1685" spans="1:2" x14ac:dyDescent="0.45">
      <c r="A1685" s="16" t="s">
        <v>8219</v>
      </c>
      <c r="B1685">
        <v>63</v>
      </c>
    </row>
    <row r="1686" spans="1:2" x14ac:dyDescent="0.45">
      <c r="A1686" s="16" t="s">
        <v>8219</v>
      </c>
      <c r="B1686">
        <v>30</v>
      </c>
    </row>
    <row r="1687" spans="1:2" x14ac:dyDescent="0.45">
      <c r="A1687" s="16" t="s">
        <v>8219</v>
      </c>
      <c r="B1687">
        <v>47</v>
      </c>
    </row>
    <row r="1688" spans="1:2" x14ac:dyDescent="0.45">
      <c r="A1688" s="16" t="s">
        <v>8219</v>
      </c>
      <c r="B1688">
        <v>237</v>
      </c>
    </row>
    <row r="1689" spans="1:2" x14ac:dyDescent="0.45">
      <c r="A1689" s="16" t="s">
        <v>8219</v>
      </c>
      <c r="B1689">
        <v>47</v>
      </c>
    </row>
    <row r="1690" spans="1:2" x14ac:dyDescent="0.45">
      <c r="A1690" s="16" t="s">
        <v>8219</v>
      </c>
      <c r="B1690">
        <v>15</v>
      </c>
    </row>
    <row r="1691" spans="1:2" x14ac:dyDescent="0.45">
      <c r="A1691" s="16" t="s">
        <v>8219</v>
      </c>
      <c r="B1691">
        <v>81</v>
      </c>
    </row>
    <row r="1692" spans="1:2" x14ac:dyDescent="0.45">
      <c r="A1692" s="16" t="s">
        <v>8219</v>
      </c>
      <c r="B1692">
        <v>122</v>
      </c>
    </row>
    <row r="1693" spans="1:2" x14ac:dyDescent="0.45">
      <c r="A1693" s="16" t="s">
        <v>8219</v>
      </c>
      <c r="B1693">
        <v>34</v>
      </c>
    </row>
    <row r="1694" spans="1:2" x14ac:dyDescent="0.45">
      <c r="A1694" s="16" t="s">
        <v>8219</v>
      </c>
      <c r="B1694">
        <v>207</v>
      </c>
    </row>
    <row r="1695" spans="1:2" x14ac:dyDescent="0.45">
      <c r="A1695" s="16" t="s">
        <v>8219</v>
      </c>
      <c r="B1695">
        <v>25</v>
      </c>
    </row>
    <row r="1696" spans="1:2" x14ac:dyDescent="0.45">
      <c r="A1696" s="16" t="s">
        <v>8219</v>
      </c>
      <c r="B1696">
        <v>72</v>
      </c>
    </row>
    <row r="1697" spans="1:2" x14ac:dyDescent="0.45">
      <c r="A1697" s="16" t="s">
        <v>8219</v>
      </c>
      <c r="B1697">
        <v>14</v>
      </c>
    </row>
    <row r="1698" spans="1:2" x14ac:dyDescent="0.45">
      <c r="A1698" s="16" t="s">
        <v>8219</v>
      </c>
      <c r="B1698">
        <v>15</v>
      </c>
    </row>
    <row r="1699" spans="1:2" x14ac:dyDescent="0.45">
      <c r="A1699" s="16" t="s">
        <v>8219</v>
      </c>
      <c r="B1699">
        <v>91</v>
      </c>
    </row>
    <row r="1700" spans="1:2" x14ac:dyDescent="0.45">
      <c r="A1700" s="16" t="s">
        <v>8219</v>
      </c>
      <c r="B1700">
        <v>24</v>
      </c>
    </row>
    <row r="1701" spans="1:2" x14ac:dyDescent="0.45">
      <c r="A1701" s="16" t="s">
        <v>8219</v>
      </c>
      <c r="B1701">
        <v>27</v>
      </c>
    </row>
    <row r="1702" spans="1:2" x14ac:dyDescent="0.45">
      <c r="A1702" s="16" t="s">
        <v>8219</v>
      </c>
      <c r="B1702">
        <v>47</v>
      </c>
    </row>
    <row r="1703" spans="1:2" x14ac:dyDescent="0.45">
      <c r="A1703" s="16" t="s">
        <v>8219</v>
      </c>
      <c r="B1703">
        <v>44</v>
      </c>
    </row>
    <row r="1704" spans="1:2" x14ac:dyDescent="0.45">
      <c r="A1704" s="16" t="s">
        <v>8219</v>
      </c>
      <c r="B1704">
        <v>72</v>
      </c>
    </row>
    <row r="1705" spans="1:2" x14ac:dyDescent="0.45">
      <c r="A1705" s="16" t="s">
        <v>8219</v>
      </c>
      <c r="B1705">
        <v>63</v>
      </c>
    </row>
    <row r="1706" spans="1:2" x14ac:dyDescent="0.45">
      <c r="A1706" s="16" t="s">
        <v>8219</v>
      </c>
      <c r="B1706">
        <v>88</v>
      </c>
    </row>
    <row r="1707" spans="1:2" x14ac:dyDescent="0.45">
      <c r="A1707" s="16" t="s">
        <v>8219</v>
      </c>
      <c r="B1707">
        <v>70</v>
      </c>
    </row>
    <row r="1708" spans="1:2" x14ac:dyDescent="0.45">
      <c r="A1708" s="16" t="s">
        <v>8219</v>
      </c>
      <c r="B1708">
        <v>50</v>
      </c>
    </row>
    <row r="1709" spans="1:2" x14ac:dyDescent="0.45">
      <c r="A1709" s="16" t="s">
        <v>8219</v>
      </c>
      <c r="B1709">
        <v>35</v>
      </c>
    </row>
    <row r="1710" spans="1:2" x14ac:dyDescent="0.45">
      <c r="A1710" s="16" t="s">
        <v>8219</v>
      </c>
      <c r="B1710">
        <v>175</v>
      </c>
    </row>
    <row r="1711" spans="1:2" x14ac:dyDescent="0.45">
      <c r="A1711" s="16" t="s">
        <v>8219</v>
      </c>
      <c r="B1711">
        <v>20</v>
      </c>
    </row>
    <row r="1712" spans="1:2" x14ac:dyDescent="0.45">
      <c r="A1712" s="16" t="s">
        <v>8219</v>
      </c>
      <c r="B1712">
        <v>54</v>
      </c>
    </row>
    <row r="1713" spans="1:2" x14ac:dyDescent="0.45">
      <c r="A1713" s="16" t="s">
        <v>8219</v>
      </c>
      <c r="B1713">
        <v>20</v>
      </c>
    </row>
    <row r="1714" spans="1:2" x14ac:dyDescent="0.45">
      <c r="A1714" s="16" t="s">
        <v>8219</v>
      </c>
      <c r="B1714">
        <v>57</v>
      </c>
    </row>
    <row r="1715" spans="1:2" x14ac:dyDescent="0.45">
      <c r="A1715" s="16" t="s">
        <v>8219</v>
      </c>
      <c r="B1715">
        <v>31</v>
      </c>
    </row>
    <row r="1716" spans="1:2" x14ac:dyDescent="0.45">
      <c r="A1716" s="16" t="s">
        <v>8219</v>
      </c>
      <c r="B1716">
        <v>31</v>
      </c>
    </row>
    <row r="1717" spans="1:2" x14ac:dyDescent="0.45">
      <c r="A1717" s="16" t="s">
        <v>8219</v>
      </c>
      <c r="B1717">
        <v>45</v>
      </c>
    </row>
    <row r="1718" spans="1:2" x14ac:dyDescent="0.45">
      <c r="A1718" s="16" t="s">
        <v>8219</v>
      </c>
      <c r="B1718">
        <v>41</v>
      </c>
    </row>
    <row r="1719" spans="1:2" x14ac:dyDescent="0.45">
      <c r="A1719" s="16" t="s">
        <v>8219</v>
      </c>
      <c r="B1719">
        <v>29</v>
      </c>
    </row>
    <row r="1720" spans="1:2" x14ac:dyDescent="0.45">
      <c r="A1720" s="16" t="s">
        <v>8219</v>
      </c>
      <c r="B1720">
        <v>58</v>
      </c>
    </row>
    <row r="1721" spans="1:2" x14ac:dyDescent="0.45">
      <c r="A1721" s="16" t="s">
        <v>8219</v>
      </c>
      <c r="B1721">
        <v>89</v>
      </c>
    </row>
    <row r="1722" spans="1:2" x14ac:dyDescent="0.45">
      <c r="A1722" s="16" t="s">
        <v>8219</v>
      </c>
      <c r="B1722">
        <v>125</v>
      </c>
    </row>
    <row r="1723" spans="1:2" x14ac:dyDescent="0.45">
      <c r="A1723" s="16" t="s">
        <v>8219</v>
      </c>
      <c r="B1723">
        <v>18</v>
      </c>
    </row>
    <row r="1724" spans="1:2" x14ac:dyDescent="0.45">
      <c r="A1724" s="16" t="s">
        <v>8219</v>
      </c>
      <c r="B1724">
        <v>32</v>
      </c>
    </row>
    <row r="1725" spans="1:2" x14ac:dyDescent="0.45">
      <c r="A1725" s="16" t="s">
        <v>8219</v>
      </c>
      <c r="B1725">
        <v>16</v>
      </c>
    </row>
    <row r="1726" spans="1:2" x14ac:dyDescent="0.45">
      <c r="A1726" s="16" t="s">
        <v>8219</v>
      </c>
      <c r="B1726">
        <v>38</v>
      </c>
    </row>
    <row r="1727" spans="1:2" x14ac:dyDescent="0.45">
      <c r="A1727" s="16" t="s">
        <v>8219</v>
      </c>
      <c r="B1727">
        <v>15</v>
      </c>
    </row>
    <row r="1728" spans="1:2" x14ac:dyDescent="0.45">
      <c r="A1728" s="16" t="s">
        <v>8219</v>
      </c>
      <c r="B1728">
        <v>23</v>
      </c>
    </row>
    <row r="1729" spans="1:2" x14ac:dyDescent="0.45">
      <c r="A1729" s="16" t="s">
        <v>8219</v>
      </c>
      <c r="B1729">
        <v>49</v>
      </c>
    </row>
    <row r="1730" spans="1:2" x14ac:dyDescent="0.45">
      <c r="A1730" s="16" t="s">
        <v>8219</v>
      </c>
      <c r="B1730">
        <v>10</v>
      </c>
    </row>
    <row r="1731" spans="1:2" x14ac:dyDescent="0.45">
      <c r="A1731" s="16" t="s">
        <v>8219</v>
      </c>
      <c r="B1731">
        <v>15</v>
      </c>
    </row>
    <row r="1732" spans="1:2" x14ac:dyDescent="0.45">
      <c r="A1732" s="16" t="s">
        <v>8219</v>
      </c>
      <c r="B1732">
        <v>57</v>
      </c>
    </row>
    <row r="1733" spans="1:2" x14ac:dyDescent="0.45">
      <c r="A1733" s="16" t="s">
        <v>8219</v>
      </c>
      <c r="B1733">
        <v>33</v>
      </c>
    </row>
    <row r="1734" spans="1:2" x14ac:dyDescent="0.45">
      <c r="A1734" s="16" t="s">
        <v>8219</v>
      </c>
      <c r="B1734">
        <v>9</v>
      </c>
    </row>
    <row r="1735" spans="1:2" x14ac:dyDescent="0.45">
      <c r="A1735" s="16" t="s">
        <v>8219</v>
      </c>
      <c r="B1735">
        <v>26</v>
      </c>
    </row>
    <row r="1736" spans="1:2" x14ac:dyDescent="0.45">
      <c r="A1736" s="16" t="s">
        <v>8219</v>
      </c>
      <c r="B1736">
        <v>69</v>
      </c>
    </row>
    <row r="1737" spans="1:2" x14ac:dyDescent="0.45">
      <c r="A1737" s="16" t="s">
        <v>8219</v>
      </c>
      <c r="B1737">
        <v>65</v>
      </c>
    </row>
    <row r="1738" spans="1:2" x14ac:dyDescent="0.45">
      <c r="A1738" s="16" t="s">
        <v>8219</v>
      </c>
      <c r="B1738">
        <v>83</v>
      </c>
    </row>
    <row r="1739" spans="1:2" x14ac:dyDescent="0.45">
      <c r="A1739" s="16" t="s">
        <v>8219</v>
      </c>
      <c r="B1739">
        <v>111</v>
      </c>
    </row>
    <row r="1740" spans="1:2" x14ac:dyDescent="0.45">
      <c r="A1740" s="16" t="s">
        <v>8219</v>
      </c>
      <c r="B1740">
        <v>46</v>
      </c>
    </row>
    <row r="1741" spans="1:2" x14ac:dyDescent="0.45">
      <c r="A1741" s="16" t="s">
        <v>8219</v>
      </c>
      <c r="B1741">
        <v>63</v>
      </c>
    </row>
    <row r="1742" spans="1:2" x14ac:dyDescent="0.45">
      <c r="A1742" s="16" t="s">
        <v>8219</v>
      </c>
      <c r="B1742">
        <v>9</v>
      </c>
    </row>
    <row r="1743" spans="1:2" x14ac:dyDescent="0.45">
      <c r="A1743" s="16" t="s">
        <v>8219</v>
      </c>
      <c r="B1743">
        <v>34</v>
      </c>
    </row>
    <row r="1744" spans="1:2" x14ac:dyDescent="0.45">
      <c r="A1744" s="16" t="s">
        <v>8219</v>
      </c>
      <c r="B1744">
        <v>112</v>
      </c>
    </row>
    <row r="1745" spans="1:2" x14ac:dyDescent="0.45">
      <c r="A1745" s="16" t="s">
        <v>8219</v>
      </c>
      <c r="B1745">
        <v>47</v>
      </c>
    </row>
    <row r="1746" spans="1:2" x14ac:dyDescent="0.45">
      <c r="A1746" s="16" t="s">
        <v>8219</v>
      </c>
      <c r="B1746">
        <v>38</v>
      </c>
    </row>
    <row r="1747" spans="1:2" x14ac:dyDescent="0.45">
      <c r="A1747" s="16" t="s">
        <v>8219</v>
      </c>
      <c r="B1747">
        <v>28</v>
      </c>
    </row>
    <row r="1748" spans="1:2" x14ac:dyDescent="0.45">
      <c r="A1748" s="16" t="s">
        <v>8219</v>
      </c>
      <c r="B1748">
        <v>78</v>
      </c>
    </row>
    <row r="1749" spans="1:2" x14ac:dyDescent="0.45">
      <c r="A1749" s="16" t="s">
        <v>8219</v>
      </c>
      <c r="B1749">
        <v>23</v>
      </c>
    </row>
    <row r="1750" spans="1:2" x14ac:dyDescent="0.45">
      <c r="A1750" s="16" t="s">
        <v>8219</v>
      </c>
      <c r="B1750">
        <v>40</v>
      </c>
    </row>
    <row r="1751" spans="1:2" x14ac:dyDescent="0.45">
      <c r="A1751" s="16" t="s">
        <v>8219</v>
      </c>
      <c r="B1751">
        <v>13</v>
      </c>
    </row>
    <row r="1752" spans="1:2" x14ac:dyDescent="0.45">
      <c r="A1752" s="16" t="s">
        <v>8219</v>
      </c>
      <c r="B1752">
        <v>18</v>
      </c>
    </row>
    <row r="1753" spans="1:2" x14ac:dyDescent="0.45">
      <c r="A1753" s="16" t="s">
        <v>8219</v>
      </c>
      <c r="B1753">
        <v>22</v>
      </c>
    </row>
    <row r="1754" spans="1:2" x14ac:dyDescent="0.45">
      <c r="A1754" s="16" t="s">
        <v>8219</v>
      </c>
      <c r="B1754">
        <v>79</v>
      </c>
    </row>
    <row r="1755" spans="1:2" x14ac:dyDescent="0.45">
      <c r="A1755" s="16" t="s">
        <v>8219</v>
      </c>
      <c r="B1755">
        <v>14</v>
      </c>
    </row>
    <row r="1756" spans="1:2" x14ac:dyDescent="0.45">
      <c r="A1756" s="16" t="s">
        <v>8219</v>
      </c>
      <c r="B1756">
        <v>51</v>
      </c>
    </row>
    <row r="1757" spans="1:2" x14ac:dyDescent="0.45">
      <c r="A1757" s="16" t="s">
        <v>8219</v>
      </c>
      <c r="B1757">
        <v>54</v>
      </c>
    </row>
    <row r="1758" spans="1:2" x14ac:dyDescent="0.45">
      <c r="A1758" s="16" t="s">
        <v>8219</v>
      </c>
      <c r="B1758">
        <v>70</v>
      </c>
    </row>
    <row r="1759" spans="1:2" x14ac:dyDescent="0.45">
      <c r="A1759" s="16" t="s">
        <v>8219</v>
      </c>
      <c r="B1759">
        <v>44</v>
      </c>
    </row>
    <row r="1760" spans="1:2" x14ac:dyDescent="0.45">
      <c r="A1760" s="16" t="s">
        <v>8219</v>
      </c>
      <c r="B1760">
        <v>55</v>
      </c>
    </row>
    <row r="1761" spans="1:2" x14ac:dyDescent="0.45">
      <c r="A1761" s="16" t="s">
        <v>8219</v>
      </c>
      <c r="B1761">
        <v>15</v>
      </c>
    </row>
    <row r="1762" spans="1:2" x14ac:dyDescent="0.45">
      <c r="A1762" s="16" t="s">
        <v>8219</v>
      </c>
      <c r="B1762">
        <v>27</v>
      </c>
    </row>
    <row r="1763" spans="1:2" x14ac:dyDescent="0.45">
      <c r="A1763" s="16" t="s">
        <v>8219</v>
      </c>
      <c r="B1763">
        <v>21</v>
      </c>
    </row>
    <row r="1764" spans="1:2" x14ac:dyDescent="0.45">
      <c r="A1764" s="16" t="s">
        <v>8219</v>
      </c>
      <c r="B1764">
        <v>162</v>
      </c>
    </row>
    <row r="1765" spans="1:2" x14ac:dyDescent="0.45">
      <c r="A1765" s="16" t="s">
        <v>8219</v>
      </c>
      <c r="B1765">
        <v>23</v>
      </c>
    </row>
    <row r="1766" spans="1:2" x14ac:dyDescent="0.45">
      <c r="A1766" s="16" t="s">
        <v>8219</v>
      </c>
      <c r="B1766">
        <v>72</v>
      </c>
    </row>
    <row r="1767" spans="1:2" x14ac:dyDescent="0.45">
      <c r="A1767" s="16" t="s">
        <v>8219</v>
      </c>
      <c r="B1767">
        <v>68</v>
      </c>
    </row>
    <row r="1768" spans="1:2" x14ac:dyDescent="0.45">
      <c r="A1768" s="16" t="s">
        <v>8219</v>
      </c>
      <c r="B1768">
        <v>20</v>
      </c>
    </row>
    <row r="1769" spans="1:2" x14ac:dyDescent="0.45">
      <c r="A1769" s="16" t="s">
        <v>8219</v>
      </c>
      <c r="B1769">
        <v>26</v>
      </c>
    </row>
    <row r="1770" spans="1:2" x14ac:dyDescent="0.45">
      <c r="A1770" s="16" t="s">
        <v>8219</v>
      </c>
      <c r="B1770">
        <v>72</v>
      </c>
    </row>
    <row r="1771" spans="1:2" x14ac:dyDescent="0.45">
      <c r="A1771" s="16" t="s">
        <v>8219</v>
      </c>
      <c r="B1771">
        <v>3</v>
      </c>
    </row>
    <row r="1772" spans="1:2" x14ac:dyDescent="0.45">
      <c r="A1772" s="16" t="s">
        <v>8219</v>
      </c>
      <c r="B1772">
        <v>18</v>
      </c>
    </row>
    <row r="1773" spans="1:2" x14ac:dyDescent="0.45">
      <c r="A1773" s="16" t="s">
        <v>8219</v>
      </c>
      <c r="B1773">
        <v>30</v>
      </c>
    </row>
    <row r="1774" spans="1:2" x14ac:dyDescent="0.45">
      <c r="A1774" s="16" t="s">
        <v>8219</v>
      </c>
      <c r="B1774">
        <v>23</v>
      </c>
    </row>
    <row r="1775" spans="1:2" x14ac:dyDescent="0.45">
      <c r="A1775" s="16" t="s">
        <v>8219</v>
      </c>
      <c r="B1775">
        <v>54</v>
      </c>
    </row>
    <row r="1776" spans="1:2" x14ac:dyDescent="0.45">
      <c r="A1776" s="16" t="s">
        <v>8219</v>
      </c>
      <c r="B1776">
        <v>26</v>
      </c>
    </row>
    <row r="1777" spans="1:2" x14ac:dyDescent="0.45">
      <c r="A1777" s="16" t="s">
        <v>8219</v>
      </c>
      <c r="B1777">
        <v>9</v>
      </c>
    </row>
    <row r="1778" spans="1:2" x14ac:dyDescent="0.45">
      <c r="A1778" s="16" t="s">
        <v>8219</v>
      </c>
      <c r="B1778">
        <v>27</v>
      </c>
    </row>
    <row r="1779" spans="1:2" x14ac:dyDescent="0.45">
      <c r="A1779" s="16" t="s">
        <v>8219</v>
      </c>
      <c r="B1779">
        <v>30</v>
      </c>
    </row>
    <row r="1780" spans="1:2" x14ac:dyDescent="0.45">
      <c r="A1780" s="16" t="s">
        <v>8219</v>
      </c>
      <c r="B1780">
        <v>52</v>
      </c>
    </row>
    <row r="1781" spans="1:2" x14ac:dyDescent="0.45">
      <c r="A1781" s="16" t="s">
        <v>8219</v>
      </c>
      <c r="B1781">
        <v>17</v>
      </c>
    </row>
    <row r="1782" spans="1:2" x14ac:dyDescent="0.45">
      <c r="A1782" s="16" t="s">
        <v>8219</v>
      </c>
      <c r="B1782">
        <v>19</v>
      </c>
    </row>
    <row r="1783" spans="1:2" x14ac:dyDescent="0.45">
      <c r="A1783" s="16" t="s">
        <v>8219</v>
      </c>
      <c r="B1783">
        <v>77</v>
      </c>
    </row>
    <row r="1784" spans="1:2" x14ac:dyDescent="0.45">
      <c r="A1784" s="16" t="s">
        <v>8219</v>
      </c>
      <c r="B1784">
        <v>21</v>
      </c>
    </row>
    <row r="1785" spans="1:2" x14ac:dyDescent="0.45">
      <c r="A1785" s="16" t="s">
        <v>8219</v>
      </c>
      <c r="B1785">
        <v>38</v>
      </c>
    </row>
    <row r="1786" spans="1:2" x14ac:dyDescent="0.45">
      <c r="A1786" s="16" t="s">
        <v>8219</v>
      </c>
      <c r="B1786">
        <v>28</v>
      </c>
    </row>
    <row r="1787" spans="1:2" x14ac:dyDescent="0.45">
      <c r="A1787" s="16" t="s">
        <v>8219</v>
      </c>
      <c r="B1787">
        <v>48</v>
      </c>
    </row>
    <row r="1788" spans="1:2" x14ac:dyDescent="0.45">
      <c r="A1788" s="16" t="s">
        <v>8219</v>
      </c>
      <c r="B1788">
        <v>46</v>
      </c>
    </row>
    <row r="1789" spans="1:2" x14ac:dyDescent="0.45">
      <c r="A1789" s="16" t="s">
        <v>8219</v>
      </c>
      <c r="B1789">
        <v>30</v>
      </c>
    </row>
    <row r="1790" spans="1:2" x14ac:dyDescent="0.45">
      <c r="A1790" s="16" t="s">
        <v>8219</v>
      </c>
      <c r="B1790">
        <v>64</v>
      </c>
    </row>
    <row r="1791" spans="1:2" x14ac:dyDescent="0.45">
      <c r="A1791" s="16" t="s">
        <v>8219</v>
      </c>
      <c r="B1791">
        <v>15</v>
      </c>
    </row>
    <row r="1792" spans="1:2" x14ac:dyDescent="0.45">
      <c r="A1792" s="16" t="s">
        <v>8219</v>
      </c>
      <c r="B1792">
        <v>41</v>
      </c>
    </row>
    <row r="1793" spans="1:2" x14ac:dyDescent="0.45">
      <c r="A1793" s="16" t="s">
        <v>8219</v>
      </c>
      <c r="B1793">
        <v>35</v>
      </c>
    </row>
    <row r="1794" spans="1:2" x14ac:dyDescent="0.45">
      <c r="A1794" s="16" t="s">
        <v>8219</v>
      </c>
      <c r="B1794">
        <v>45</v>
      </c>
    </row>
    <row r="1795" spans="1:2" x14ac:dyDescent="0.45">
      <c r="A1795" s="16" t="s">
        <v>8219</v>
      </c>
      <c r="B1795">
        <v>62</v>
      </c>
    </row>
    <row r="1796" spans="1:2" x14ac:dyDescent="0.45">
      <c r="A1796" s="16" t="s">
        <v>8219</v>
      </c>
      <c r="B1796">
        <v>22</v>
      </c>
    </row>
    <row r="1797" spans="1:2" x14ac:dyDescent="0.45">
      <c r="A1797" s="16" t="s">
        <v>8219</v>
      </c>
      <c r="B1797">
        <v>18</v>
      </c>
    </row>
    <row r="1798" spans="1:2" x14ac:dyDescent="0.45">
      <c r="A1798" s="16" t="s">
        <v>8219</v>
      </c>
      <c r="B1798">
        <v>12</v>
      </c>
    </row>
    <row r="1799" spans="1:2" x14ac:dyDescent="0.45">
      <c r="A1799" s="16" t="s">
        <v>8219</v>
      </c>
      <c r="B1799">
        <v>44</v>
      </c>
    </row>
    <row r="1800" spans="1:2" x14ac:dyDescent="0.45">
      <c r="A1800" s="16" t="s">
        <v>8219</v>
      </c>
      <c r="B1800">
        <v>27</v>
      </c>
    </row>
    <row r="1801" spans="1:2" x14ac:dyDescent="0.45">
      <c r="A1801" s="16" t="s">
        <v>8219</v>
      </c>
      <c r="B1801">
        <v>38</v>
      </c>
    </row>
    <row r="1802" spans="1:2" x14ac:dyDescent="0.45">
      <c r="A1802" s="16" t="s">
        <v>8219</v>
      </c>
      <c r="B1802">
        <v>28</v>
      </c>
    </row>
    <row r="1803" spans="1:2" x14ac:dyDescent="0.45">
      <c r="A1803" s="16" t="s">
        <v>8219</v>
      </c>
      <c r="B1803">
        <v>24</v>
      </c>
    </row>
    <row r="1804" spans="1:2" x14ac:dyDescent="0.45">
      <c r="A1804" s="16" t="s">
        <v>8219</v>
      </c>
      <c r="B1804">
        <v>65</v>
      </c>
    </row>
    <row r="1805" spans="1:2" x14ac:dyDescent="0.45">
      <c r="A1805" s="16" t="s">
        <v>8219</v>
      </c>
      <c r="B1805">
        <v>46</v>
      </c>
    </row>
    <row r="1806" spans="1:2" x14ac:dyDescent="0.45">
      <c r="A1806" s="16" t="s">
        <v>8219</v>
      </c>
      <c r="B1806">
        <v>85</v>
      </c>
    </row>
    <row r="1807" spans="1:2" x14ac:dyDescent="0.45">
      <c r="A1807" s="16" t="s">
        <v>8219</v>
      </c>
      <c r="B1807">
        <v>66</v>
      </c>
    </row>
    <row r="1808" spans="1:2" x14ac:dyDescent="0.45">
      <c r="A1808" s="16" t="s">
        <v>8219</v>
      </c>
      <c r="B1808">
        <v>165</v>
      </c>
    </row>
    <row r="1809" spans="1:2" x14ac:dyDescent="0.45">
      <c r="A1809" s="16" t="s">
        <v>8219</v>
      </c>
      <c r="B1809">
        <v>17</v>
      </c>
    </row>
    <row r="1810" spans="1:2" x14ac:dyDescent="0.45">
      <c r="A1810" s="16" t="s">
        <v>8219</v>
      </c>
      <c r="B1810">
        <v>3</v>
      </c>
    </row>
    <row r="1811" spans="1:2" x14ac:dyDescent="0.45">
      <c r="A1811" s="16" t="s">
        <v>8219</v>
      </c>
      <c r="B1811">
        <v>17</v>
      </c>
    </row>
    <row r="1812" spans="1:2" x14ac:dyDescent="0.45">
      <c r="A1812" s="16" t="s">
        <v>8219</v>
      </c>
      <c r="B1812">
        <v>91</v>
      </c>
    </row>
    <row r="1813" spans="1:2" x14ac:dyDescent="0.45">
      <c r="A1813" s="16" t="s">
        <v>8219</v>
      </c>
      <c r="B1813">
        <v>67</v>
      </c>
    </row>
    <row r="1814" spans="1:2" x14ac:dyDescent="0.45">
      <c r="A1814" s="16" t="s">
        <v>8219</v>
      </c>
      <c r="B1814">
        <v>18</v>
      </c>
    </row>
    <row r="1815" spans="1:2" x14ac:dyDescent="0.45">
      <c r="A1815" s="16" t="s">
        <v>8219</v>
      </c>
      <c r="B1815">
        <v>21</v>
      </c>
    </row>
    <row r="1816" spans="1:2" x14ac:dyDescent="0.45">
      <c r="A1816" s="16" t="s">
        <v>8219</v>
      </c>
      <c r="B1816">
        <v>40</v>
      </c>
    </row>
    <row r="1817" spans="1:2" x14ac:dyDescent="0.45">
      <c r="A1817" s="16" t="s">
        <v>8219</v>
      </c>
      <c r="B1817">
        <v>78</v>
      </c>
    </row>
    <row r="1818" spans="1:2" x14ac:dyDescent="0.45">
      <c r="A1818" s="16" t="s">
        <v>8219</v>
      </c>
      <c r="B1818">
        <v>26</v>
      </c>
    </row>
    <row r="1819" spans="1:2" x14ac:dyDescent="0.45">
      <c r="A1819" s="16" t="s">
        <v>8219</v>
      </c>
      <c r="B1819">
        <v>14</v>
      </c>
    </row>
    <row r="1820" spans="1:2" x14ac:dyDescent="0.45">
      <c r="A1820" s="16" t="s">
        <v>8219</v>
      </c>
      <c r="B1820">
        <v>44</v>
      </c>
    </row>
    <row r="1821" spans="1:2" x14ac:dyDescent="0.45">
      <c r="A1821" s="16" t="s">
        <v>8219</v>
      </c>
      <c r="B1821">
        <v>9</v>
      </c>
    </row>
    <row r="1822" spans="1:2" x14ac:dyDescent="0.45">
      <c r="A1822" s="16" t="s">
        <v>8219</v>
      </c>
      <c r="B1822">
        <v>30</v>
      </c>
    </row>
    <row r="1823" spans="1:2" x14ac:dyDescent="0.45">
      <c r="A1823" s="16" t="s">
        <v>8219</v>
      </c>
      <c r="B1823">
        <v>45</v>
      </c>
    </row>
    <row r="1824" spans="1:2" x14ac:dyDescent="0.45">
      <c r="A1824" s="16" t="s">
        <v>8219</v>
      </c>
      <c r="B1824">
        <v>56</v>
      </c>
    </row>
    <row r="1825" spans="1:2" x14ac:dyDescent="0.45">
      <c r="A1825" s="16" t="s">
        <v>8219</v>
      </c>
      <c r="B1825">
        <v>46</v>
      </c>
    </row>
    <row r="1826" spans="1:2" x14ac:dyDescent="0.45">
      <c r="A1826" s="16" t="s">
        <v>8219</v>
      </c>
      <c r="B1826">
        <v>34</v>
      </c>
    </row>
    <row r="1827" spans="1:2" x14ac:dyDescent="0.45">
      <c r="A1827" s="16" t="s">
        <v>8219</v>
      </c>
      <c r="B1827">
        <v>98</v>
      </c>
    </row>
    <row r="1828" spans="1:2" x14ac:dyDescent="0.45">
      <c r="A1828" s="16" t="s">
        <v>8219</v>
      </c>
      <c r="B1828">
        <v>46</v>
      </c>
    </row>
    <row r="1829" spans="1:2" x14ac:dyDescent="0.45">
      <c r="A1829" s="16" t="s">
        <v>8219</v>
      </c>
      <c r="B1829">
        <v>10</v>
      </c>
    </row>
    <row r="1830" spans="1:2" x14ac:dyDescent="0.45">
      <c r="A1830" s="16" t="s">
        <v>8219</v>
      </c>
      <c r="B1830">
        <v>76</v>
      </c>
    </row>
    <row r="1831" spans="1:2" x14ac:dyDescent="0.45">
      <c r="A1831" s="16" t="s">
        <v>8219</v>
      </c>
      <c r="B1831">
        <v>104</v>
      </c>
    </row>
    <row r="1832" spans="1:2" x14ac:dyDescent="0.45">
      <c r="A1832" s="16" t="s">
        <v>8219</v>
      </c>
      <c r="B1832">
        <v>87</v>
      </c>
    </row>
    <row r="1833" spans="1:2" x14ac:dyDescent="0.45">
      <c r="A1833" s="16" t="s">
        <v>8219</v>
      </c>
      <c r="B1833">
        <v>29</v>
      </c>
    </row>
    <row r="1834" spans="1:2" x14ac:dyDescent="0.45">
      <c r="A1834" s="16" t="s">
        <v>8219</v>
      </c>
      <c r="B1834">
        <v>51</v>
      </c>
    </row>
    <row r="1835" spans="1:2" x14ac:dyDescent="0.45">
      <c r="A1835" s="16" t="s">
        <v>8219</v>
      </c>
      <c r="B1835">
        <v>12</v>
      </c>
    </row>
    <row r="1836" spans="1:2" x14ac:dyDescent="0.45">
      <c r="A1836" s="16" t="s">
        <v>8219</v>
      </c>
      <c r="B1836">
        <v>72</v>
      </c>
    </row>
    <row r="1837" spans="1:2" x14ac:dyDescent="0.45">
      <c r="A1837" s="16" t="s">
        <v>8219</v>
      </c>
      <c r="B1837">
        <v>21</v>
      </c>
    </row>
    <row r="1838" spans="1:2" x14ac:dyDescent="0.45">
      <c r="A1838" s="16" t="s">
        <v>8219</v>
      </c>
      <c r="B1838">
        <v>42</v>
      </c>
    </row>
    <row r="1839" spans="1:2" x14ac:dyDescent="0.45">
      <c r="A1839" s="16" t="s">
        <v>8219</v>
      </c>
      <c r="B1839">
        <v>71</v>
      </c>
    </row>
    <row r="1840" spans="1:2" x14ac:dyDescent="0.45">
      <c r="A1840" s="16" t="s">
        <v>8219</v>
      </c>
      <c r="B1840">
        <v>168</v>
      </c>
    </row>
    <row r="1841" spans="1:2" x14ac:dyDescent="0.45">
      <c r="A1841" s="16" t="s">
        <v>8219</v>
      </c>
      <c r="B1841">
        <v>19</v>
      </c>
    </row>
    <row r="1842" spans="1:2" x14ac:dyDescent="0.45">
      <c r="A1842" s="16" t="s">
        <v>8219</v>
      </c>
      <c r="B1842">
        <v>37</v>
      </c>
    </row>
    <row r="1843" spans="1:2" x14ac:dyDescent="0.45">
      <c r="A1843" s="16" t="s">
        <v>8219</v>
      </c>
      <c r="B1843">
        <v>36</v>
      </c>
    </row>
    <row r="1844" spans="1:2" x14ac:dyDescent="0.45">
      <c r="A1844" s="16" t="s">
        <v>8219</v>
      </c>
      <c r="B1844">
        <v>14</v>
      </c>
    </row>
    <row r="1845" spans="1:2" x14ac:dyDescent="0.45">
      <c r="A1845" s="16" t="s">
        <v>8219</v>
      </c>
      <c r="B1845">
        <v>18</v>
      </c>
    </row>
    <row r="1846" spans="1:2" x14ac:dyDescent="0.45">
      <c r="A1846" s="16" t="s">
        <v>8219</v>
      </c>
      <c r="B1846">
        <v>82</v>
      </c>
    </row>
    <row r="1847" spans="1:2" x14ac:dyDescent="0.45">
      <c r="A1847" s="16" t="s">
        <v>8219</v>
      </c>
      <c r="B1847">
        <v>43</v>
      </c>
    </row>
    <row r="1848" spans="1:2" x14ac:dyDescent="0.45">
      <c r="A1848" s="16" t="s">
        <v>8219</v>
      </c>
      <c r="B1848">
        <v>8</v>
      </c>
    </row>
    <row r="1849" spans="1:2" x14ac:dyDescent="0.45">
      <c r="A1849" s="16" t="s">
        <v>8219</v>
      </c>
      <c r="B1849">
        <v>45</v>
      </c>
    </row>
    <row r="1850" spans="1:2" x14ac:dyDescent="0.45">
      <c r="A1850" s="16" t="s">
        <v>8219</v>
      </c>
      <c r="B1850">
        <v>20</v>
      </c>
    </row>
    <row r="1851" spans="1:2" x14ac:dyDescent="0.45">
      <c r="A1851" s="16" t="s">
        <v>8219</v>
      </c>
      <c r="B1851">
        <v>31</v>
      </c>
    </row>
    <row r="1852" spans="1:2" x14ac:dyDescent="0.45">
      <c r="A1852" s="16" t="s">
        <v>8219</v>
      </c>
      <c r="B1852">
        <v>25</v>
      </c>
    </row>
    <row r="1853" spans="1:2" x14ac:dyDescent="0.45">
      <c r="A1853" s="16" t="s">
        <v>8219</v>
      </c>
      <c r="B1853">
        <v>14</v>
      </c>
    </row>
    <row r="1854" spans="1:2" x14ac:dyDescent="0.45">
      <c r="A1854" s="16" t="s">
        <v>8219</v>
      </c>
      <c r="B1854">
        <v>45</v>
      </c>
    </row>
    <row r="1855" spans="1:2" x14ac:dyDescent="0.45">
      <c r="A1855" s="16" t="s">
        <v>8219</v>
      </c>
      <c r="B1855">
        <v>20</v>
      </c>
    </row>
    <row r="1856" spans="1:2" x14ac:dyDescent="0.45">
      <c r="A1856" s="16" t="s">
        <v>8219</v>
      </c>
      <c r="B1856">
        <v>39</v>
      </c>
    </row>
    <row r="1857" spans="1:2" x14ac:dyDescent="0.45">
      <c r="A1857" s="16" t="s">
        <v>8219</v>
      </c>
      <c r="B1857">
        <v>16</v>
      </c>
    </row>
    <row r="1858" spans="1:2" x14ac:dyDescent="0.45">
      <c r="A1858" s="16" t="s">
        <v>8219</v>
      </c>
      <c r="B1858">
        <v>37</v>
      </c>
    </row>
    <row r="1859" spans="1:2" x14ac:dyDescent="0.45">
      <c r="A1859" s="16" t="s">
        <v>8219</v>
      </c>
      <c r="B1859">
        <v>14</v>
      </c>
    </row>
    <row r="1860" spans="1:2" x14ac:dyDescent="0.45">
      <c r="A1860" s="16" t="s">
        <v>8219</v>
      </c>
      <c r="B1860">
        <v>21</v>
      </c>
    </row>
    <row r="1861" spans="1:2" x14ac:dyDescent="0.45">
      <c r="A1861" s="16" t="s">
        <v>8219</v>
      </c>
      <c r="B1861">
        <v>69</v>
      </c>
    </row>
    <row r="1862" spans="1:2" x14ac:dyDescent="0.45">
      <c r="A1862" s="16" t="s">
        <v>8219</v>
      </c>
      <c r="B1862">
        <v>16</v>
      </c>
    </row>
    <row r="1863" spans="1:2" x14ac:dyDescent="0.45">
      <c r="A1863" s="16" t="s">
        <v>8219</v>
      </c>
      <c r="B1863">
        <v>55</v>
      </c>
    </row>
    <row r="1864" spans="1:2" x14ac:dyDescent="0.45">
      <c r="A1864" s="16" t="s">
        <v>8219</v>
      </c>
      <c r="B1864">
        <v>27</v>
      </c>
    </row>
    <row r="1865" spans="1:2" x14ac:dyDescent="0.45">
      <c r="A1865" s="16" t="s">
        <v>8219</v>
      </c>
      <c r="B1865">
        <v>36</v>
      </c>
    </row>
    <row r="1866" spans="1:2" x14ac:dyDescent="0.45">
      <c r="A1866" s="16" t="s">
        <v>8219</v>
      </c>
      <c r="B1866">
        <v>19</v>
      </c>
    </row>
    <row r="1867" spans="1:2" x14ac:dyDescent="0.45">
      <c r="A1867" s="16" t="s">
        <v>8219</v>
      </c>
      <c r="B1867">
        <v>12</v>
      </c>
    </row>
    <row r="1868" spans="1:2" x14ac:dyDescent="0.45">
      <c r="A1868" s="16" t="s">
        <v>8219</v>
      </c>
      <c r="B1868">
        <v>17</v>
      </c>
    </row>
    <row r="1869" spans="1:2" x14ac:dyDescent="0.45">
      <c r="A1869" s="16" t="s">
        <v>8219</v>
      </c>
      <c r="B1869">
        <v>114</v>
      </c>
    </row>
    <row r="1870" spans="1:2" x14ac:dyDescent="0.45">
      <c r="A1870" s="16" t="s">
        <v>8219</v>
      </c>
      <c r="B1870">
        <v>93</v>
      </c>
    </row>
    <row r="1871" spans="1:2" x14ac:dyDescent="0.45">
      <c r="A1871" s="16" t="s">
        <v>8219</v>
      </c>
      <c r="B1871">
        <v>36</v>
      </c>
    </row>
    <row r="1872" spans="1:2" x14ac:dyDescent="0.45">
      <c r="A1872" s="16" t="s">
        <v>8219</v>
      </c>
      <c r="B1872">
        <v>61</v>
      </c>
    </row>
    <row r="1873" spans="1:2" x14ac:dyDescent="0.45">
      <c r="A1873" s="16" t="s">
        <v>8219</v>
      </c>
      <c r="B1873">
        <v>47</v>
      </c>
    </row>
    <row r="1874" spans="1:2" x14ac:dyDescent="0.45">
      <c r="A1874" s="16" t="s">
        <v>8219</v>
      </c>
      <c r="B1874">
        <v>17</v>
      </c>
    </row>
    <row r="1875" spans="1:2" x14ac:dyDescent="0.45">
      <c r="A1875" s="16" t="s">
        <v>8219</v>
      </c>
      <c r="B1875">
        <v>63</v>
      </c>
    </row>
    <row r="1876" spans="1:2" x14ac:dyDescent="0.45">
      <c r="A1876" s="16" t="s">
        <v>8219</v>
      </c>
      <c r="B1876">
        <v>9</v>
      </c>
    </row>
    <row r="1877" spans="1:2" x14ac:dyDescent="0.45">
      <c r="A1877" s="16" t="s">
        <v>8219</v>
      </c>
      <c r="B1877">
        <v>30</v>
      </c>
    </row>
    <row r="1878" spans="1:2" x14ac:dyDescent="0.45">
      <c r="A1878" s="16" t="s">
        <v>8219</v>
      </c>
      <c r="B1878">
        <v>23</v>
      </c>
    </row>
    <row r="1879" spans="1:2" x14ac:dyDescent="0.45">
      <c r="A1879" s="16" t="s">
        <v>8219</v>
      </c>
      <c r="B1879">
        <v>33</v>
      </c>
    </row>
    <row r="1880" spans="1:2" x14ac:dyDescent="0.45">
      <c r="A1880" s="16" t="s">
        <v>8219</v>
      </c>
      <c r="B1880">
        <v>39</v>
      </c>
    </row>
    <row r="1881" spans="1:2" x14ac:dyDescent="0.45">
      <c r="A1881" s="16" t="s">
        <v>8219</v>
      </c>
      <c r="B1881">
        <v>17</v>
      </c>
    </row>
    <row r="1882" spans="1:2" x14ac:dyDescent="0.45">
      <c r="A1882" s="16" t="s">
        <v>8219</v>
      </c>
      <c r="B1882">
        <v>6</v>
      </c>
    </row>
    <row r="1883" spans="1:2" x14ac:dyDescent="0.45">
      <c r="A1883" s="16" t="s">
        <v>8219</v>
      </c>
      <c r="B1883">
        <v>39</v>
      </c>
    </row>
    <row r="1884" spans="1:2" x14ac:dyDescent="0.45">
      <c r="A1884" s="16" t="s">
        <v>8219</v>
      </c>
      <c r="B1884">
        <v>57</v>
      </c>
    </row>
    <row r="1885" spans="1:2" x14ac:dyDescent="0.45">
      <c r="A1885" s="16" t="s">
        <v>8219</v>
      </c>
      <c r="B1885">
        <v>56</v>
      </c>
    </row>
    <row r="1886" spans="1:2" x14ac:dyDescent="0.45">
      <c r="A1886" s="16" t="s">
        <v>8219</v>
      </c>
      <c r="B1886">
        <v>13</v>
      </c>
    </row>
    <row r="1887" spans="1:2" x14ac:dyDescent="0.45">
      <c r="A1887" s="16" t="s">
        <v>8219</v>
      </c>
      <c r="B1887">
        <v>95</v>
      </c>
    </row>
    <row r="1888" spans="1:2" x14ac:dyDescent="0.45">
      <c r="A1888" s="16" t="s">
        <v>8219</v>
      </c>
      <c r="B1888">
        <v>80</v>
      </c>
    </row>
    <row r="1889" spans="1:2" x14ac:dyDescent="0.45">
      <c r="A1889" s="16" t="s">
        <v>8219</v>
      </c>
      <c r="B1889">
        <v>133</v>
      </c>
    </row>
    <row r="1890" spans="1:2" x14ac:dyDescent="0.45">
      <c r="A1890" s="16" t="s">
        <v>8219</v>
      </c>
      <c r="B1890">
        <v>44</v>
      </c>
    </row>
    <row r="1891" spans="1:2" x14ac:dyDescent="0.45">
      <c r="A1891" s="16" t="s">
        <v>8219</v>
      </c>
      <c r="B1891">
        <v>30</v>
      </c>
    </row>
    <row r="1892" spans="1:2" x14ac:dyDescent="0.45">
      <c r="A1892" s="16" t="s">
        <v>8219</v>
      </c>
      <c r="B1892">
        <v>56</v>
      </c>
    </row>
    <row r="1893" spans="1:2" x14ac:dyDescent="0.45">
      <c r="A1893" s="16" t="s">
        <v>8219</v>
      </c>
      <c r="B1893">
        <v>66</v>
      </c>
    </row>
    <row r="1894" spans="1:2" x14ac:dyDescent="0.45">
      <c r="A1894" s="16" t="s">
        <v>8219</v>
      </c>
      <c r="B1894">
        <v>29</v>
      </c>
    </row>
    <row r="1895" spans="1:2" x14ac:dyDescent="0.45">
      <c r="A1895" s="16" t="s">
        <v>8219</v>
      </c>
      <c r="B1895">
        <v>72</v>
      </c>
    </row>
    <row r="1896" spans="1:2" x14ac:dyDescent="0.45">
      <c r="A1896" s="16" t="s">
        <v>8219</v>
      </c>
      <c r="B1896">
        <v>27</v>
      </c>
    </row>
    <row r="1897" spans="1:2" x14ac:dyDescent="0.45">
      <c r="A1897" s="16" t="s">
        <v>8219</v>
      </c>
      <c r="B1897">
        <v>10</v>
      </c>
    </row>
    <row r="1898" spans="1:2" x14ac:dyDescent="0.45">
      <c r="A1898" s="16" t="s">
        <v>8219</v>
      </c>
      <c r="B1898">
        <v>35</v>
      </c>
    </row>
    <row r="1899" spans="1:2" x14ac:dyDescent="0.45">
      <c r="A1899" s="16" t="s">
        <v>8219</v>
      </c>
      <c r="B1899">
        <v>29</v>
      </c>
    </row>
    <row r="1900" spans="1:2" x14ac:dyDescent="0.45">
      <c r="A1900" s="16" t="s">
        <v>8219</v>
      </c>
      <c r="B1900">
        <v>13</v>
      </c>
    </row>
    <row r="1901" spans="1:2" x14ac:dyDescent="0.45">
      <c r="A1901" s="16" t="s">
        <v>8219</v>
      </c>
      <c r="B1901">
        <v>72</v>
      </c>
    </row>
    <row r="1902" spans="1:2" x14ac:dyDescent="0.45">
      <c r="A1902" s="16" t="s">
        <v>8219</v>
      </c>
      <c r="B1902">
        <v>78</v>
      </c>
    </row>
    <row r="1903" spans="1:2" x14ac:dyDescent="0.45">
      <c r="A1903" s="16" t="s">
        <v>8219</v>
      </c>
      <c r="B1903">
        <v>49</v>
      </c>
    </row>
    <row r="1904" spans="1:2" x14ac:dyDescent="0.45">
      <c r="A1904" s="16" t="s">
        <v>8219</v>
      </c>
      <c r="B1904">
        <v>42</v>
      </c>
    </row>
    <row r="1905" spans="1:2" x14ac:dyDescent="0.45">
      <c r="A1905" s="16" t="s">
        <v>8219</v>
      </c>
      <c r="B1905">
        <v>35</v>
      </c>
    </row>
    <row r="1906" spans="1:2" x14ac:dyDescent="0.45">
      <c r="A1906" s="16" t="s">
        <v>8219</v>
      </c>
      <c r="B1906">
        <v>42</v>
      </c>
    </row>
    <row r="1907" spans="1:2" x14ac:dyDescent="0.45">
      <c r="A1907" s="16" t="s">
        <v>8219</v>
      </c>
      <c r="B1907">
        <v>42</v>
      </c>
    </row>
    <row r="1908" spans="1:2" x14ac:dyDescent="0.45">
      <c r="A1908" s="16" t="s">
        <v>8219</v>
      </c>
      <c r="B1908">
        <v>31</v>
      </c>
    </row>
    <row r="1909" spans="1:2" x14ac:dyDescent="0.45">
      <c r="A1909" s="16" t="s">
        <v>8219</v>
      </c>
      <c r="B1909">
        <v>38</v>
      </c>
    </row>
    <row r="1910" spans="1:2" x14ac:dyDescent="0.45">
      <c r="A1910" s="16" t="s">
        <v>8219</v>
      </c>
      <c r="B1910">
        <v>8</v>
      </c>
    </row>
    <row r="1911" spans="1:2" x14ac:dyDescent="0.45">
      <c r="A1911" s="16" t="s">
        <v>8219</v>
      </c>
      <c r="B1911">
        <v>39</v>
      </c>
    </row>
    <row r="1912" spans="1:2" x14ac:dyDescent="0.45">
      <c r="A1912" s="16" t="s">
        <v>8219</v>
      </c>
      <c r="B1912">
        <v>29</v>
      </c>
    </row>
    <row r="1913" spans="1:2" x14ac:dyDescent="0.45">
      <c r="A1913" s="16" t="s">
        <v>8219</v>
      </c>
      <c r="B1913">
        <v>72</v>
      </c>
    </row>
    <row r="1914" spans="1:2" x14ac:dyDescent="0.45">
      <c r="A1914" s="16" t="s">
        <v>8219</v>
      </c>
      <c r="B1914">
        <v>15</v>
      </c>
    </row>
    <row r="1915" spans="1:2" x14ac:dyDescent="0.45">
      <c r="A1915" s="16" t="s">
        <v>8219</v>
      </c>
      <c r="B1915">
        <v>33</v>
      </c>
    </row>
    <row r="1916" spans="1:2" x14ac:dyDescent="0.45">
      <c r="A1916" s="16" t="s">
        <v>8219</v>
      </c>
      <c r="B1916">
        <v>15</v>
      </c>
    </row>
    <row r="1917" spans="1:2" x14ac:dyDescent="0.45">
      <c r="A1917" s="16" t="s">
        <v>8219</v>
      </c>
      <c r="B1917">
        <v>19</v>
      </c>
    </row>
    <row r="1918" spans="1:2" x14ac:dyDescent="0.45">
      <c r="A1918" s="16" t="s">
        <v>8219</v>
      </c>
      <c r="B1918">
        <v>17</v>
      </c>
    </row>
    <row r="1919" spans="1:2" x14ac:dyDescent="0.45">
      <c r="A1919" s="16" t="s">
        <v>8219</v>
      </c>
      <c r="B1919">
        <v>44</v>
      </c>
    </row>
    <row r="1920" spans="1:2" x14ac:dyDescent="0.45">
      <c r="A1920" s="16" t="s">
        <v>8219</v>
      </c>
      <c r="B1920">
        <v>10</v>
      </c>
    </row>
    <row r="1921" spans="1:2" x14ac:dyDescent="0.45">
      <c r="A1921" s="16" t="s">
        <v>8219</v>
      </c>
      <c r="B1921">
        <v>46</v>
      </c>
    </row>
    <row r="1922" spans="1:2" x14ac:dyDescent="0.45">
      <c r="A1922" s="16" t="s">
        <v>8219</v>
      </c>
      <c r="B1922">
        <v>11</v>
      </c>
    </row>
    <row r="1923" spans="1:2" x14ac:dyDescent="0.45">
      <c r="A1923" s="16" t="s">
        <v>8219</v>
      </c>
      <c r="B1923">
        <v>13</v>
      </c>
    </row>
    <row r="1924" spans="1:2" x14ac:dyDescent="0.45">
      <c r="A1924" s="16" t="s">
        <v>8219</v>
      </c>
      <c r="B1924">
        <v>33</v>
      </c>
    </row>
    <row r="1925" spans="1:2" x14ac:dyDescent="0.45">
      <c r="A1925" s="16" t="s">
        <v>8219</v>
      </c>
      <c r="B1925">
        <v>28</v>
      </c>
    </row>
    <row r="1926" spans="1:2" x14ac:dyDescent="0.45">
      <c r="A1926" s="16" t="s">
        <v>8219</v>
      </c>
      <c r="B1926">
        <v>21</v>
      </c>
    </row>
    <row r="1927" spans="1:2" x14ac:dyDescent="0.45">
      <c r="A1927" s="16" t="s">
        <v>8219</v>
      </c>
      <c r="B1927">
        <v>13</v>
      </c>
    </row>
    <row r="1928" spans="1:2" x14ac:dyDescent="0.45">
      <c r="A1928" s="16" t="s">
        <v>8219</v>
      </c>
      <c r="B1928">
        <v>34</v>
      </c>
    </row>
    <row r="1929" spans="1:2" x14ac:dyDescent="0.45">
      <c r="A1929" s="16" t="s">
        <v>8219</v>
      </c>
      <c r="B1929">
        <v>80</v>
      </c>
    </row>
    <row r="1930" spans="1:2" x14ac:dyDescent="0.45">
      <c r="A1930" s="16" t="s">
        <v>8219</v>
      </c>
      <c r="B1930">
        <v>74</v>
      </c>
    </row>
    <row r="1931" spans="1:2" x14ac:dyDescent="0.45">
      <c r="A1931" s="16" t="s">
        <v>8219</v>
      </c>
      <c r="B1931">
        <v>7</v>
      </c>
    </row>
    <row r="1932" spans="1:2" x14ac:dyDescent="0.45">
      <c r="A1932" s="16" t="s">
        <v>8219</v>
      </c>
      <c r="B1932">
        <v>34</v>
      </c>
    </row>
    <row r="1933" spans="1:2" x14ac:dyDescent="0.45">
      <c r="A1933" s="16" t="s">
        <v>8219</v>
      </c>
      <c r="B1933">
        <v>86</v>
      </c>
    </row>
    <row r="1934" spans="1:2" x14ac:dyDescent="0.45">
      <c r="A1934" s="16" t="s">
        <v>8219</v>
      </c>
      <c r="B1934">
        <v>37</v>
      </c>
    </row>
    <row r="1935" spans="1:2" x14ac:dyDescent="0.45">
      <c r="A1935" s="16" t="s">
        <v>8219</v>
      </c>
      <c r="B1935">
        <v>18</v>
      </c>
    </row>
    <row r="1936" spans="1:2" x14ac:dyDescent="0.45">
      <c r="A1936" s="16" t="s">
        <v>8219</v>
      </c>
      <c r="B1936">
        <v>22</v>
      </c>
    </row>
    <row r="1937" spans="1:2" x14ac:dyDescent="0.45">
      <c r="A1937" s="16" t="s">
        <v>8219</v>
      </c>
      <c r="B1937">
        <v>26</v>
      </c>
    </row>
    <row r="1938" spans="1:2" x14ac:dyDescent="0.45">
      <c r="A1938" s="16" t="s">
        <v>8219</v>
      </c>
      <c r="B1938">
        <v>27</v>
      </c>
    </row>
    <row r="1939" spans="1:2" x14ac:dyDescent="0.45">
      <c r="A1939" s="16" t="s">
        <v>8219</v>
      </c>
      <c r="B1939">
        <v>8</v>
      </c>
    </row>
    <row r="1940" spans="1:2" x14ac:dyDescent="0.45">
      <c r="A1940" s="16" t="s">
        <v>8219</v>
      </c>
      <c r="B1940">
        <v>204</v>
      </c>
    </row>
    <row r="1941" spans="1:2" x14ac:dyDescent="0.45">
      <c r="A1941" s="16" t="s">
        <v>8219</v>
      </c>
      <c r="B1941">
        <v>46</v>
      </c>
    </row>
    <row r="1942" spans="1:2" x14ac:dyDescent="0.45">
      <c r="A1942" s="16" t="s">
        <v>8219</v>
      </c>
      <c r="B1942">
        <v>17</v>
      </c>
    </row>
    <row r="1943" spans="1:2" x14ac:dyDescent="0.45">
      <c r="A1943" s="16" t="s">
        <v>8219</v>
      </c>
      <c r="B1943">
        <v>28</v>
      </c>
    </row>
    <row r="1944" spans="1:2" x14ac:dyDescent="0.45">
      <c r="A1944" s="16" t="s">
        <v>8219</v>
      </c>
      <c r="B1944">
        <v>83</v>
      </c>
    </row>
    <row r="1945" spans="1:2" x14ac:dyDescent="0.45">
      <c r="A1945" s="16" t="s">
        <v>8219</v>
      </c>
      <c r="B1945">
        <v>13</v>
      </c>
    </row>
    <row r="1946" spans="1:2" x14ac:dyDescent="0.45">
      <c r="A1946" s="16" t="s">
        <v>8219</v>
      </c>
      <c r="B1946">
        <v>8</v>
      </c>
    </row>
    <row r="1947" spans="1:2" x14ac:dyDescent="0.45">
      <c r="A1947" s="16" t="s">
        <v>8219</v>
      </c>
      <c r="B1947">
        <v>32</v>
      </c>
    </row>
    <row r="1948" spans="1:2" x14ac:dyDescent="0.45">
      <c r="A1948" s="16" t="s">
        <v>8219</v>
      </c>
      <c r="B1948">
        <v>85</v>
      </c>
    </row>
    <row r="1949" spans="1:2" x14ac:dyDescent="0.45">
      <c r="A1949" s="16" t="s">
        <v>8219</v>
      </c>
      <c r="B1949">
        <v>29</v>
      </c>
    </row>
    <row r="1950" spans="1:2" x14ac:dyDescent="0.45">
      <c r="A1950" s="16" t="s">
        <v>8219</v>
      </c>
      <c r="B1950">
        <v>24</v>
      </c>
    </row>
    <row r="1951" spans="1:2" x14ac:dyDescent="0.45">
      <c r="A1951" s="16" t="s">
        <v>8219</v>
      </c>
      <c r="B1951">
        <v>8</v>
      </c>
    </row>
    <row r="1952" spans="1:2" x14ac:dyDescent="0.45">
      <c r="A1952" s="16" t="s">
        <v>8219</v>
      </c>
      <c r="B1952">
        <v>19</v>
      </c>
    </row>
    <row r="1953" spans="1:2" x14ac:dyDescent="0.45">
      <c r="A1953" s="16" t="s">
        <v>8219</v>
      </c>
      <c r="B1953">
        <v>336</v>
      </c>
    </row>
    <row r="1954" spans="1:2" x14ac:dyDescent="0.45">
      <c r="A1954" s="16" t="s">
        <v>8219</v>
      </c>
      <c r="B1954">
        <v>13</v>
      </c>
    </row>
    <row r="1955" spans="1:2" x14ac:dyDescent="0.45">
      <c r="A1955" s="16" t="s">
        <v>8219</v>
      </c>
      <c r="B1955">
        <v>42</v>
      </c>
    </row>
    <row r="1956" spans="1:2" x14ac:dyDescent="0.45">
      <c r="A1956" s="16" t="s">
        <v>8219</v>
      </c>
      <c r="B1956">
        <v>64</v>
      </c>
    </row>
    <row r="1957" spans="1:2" x14ac:dyDescent="0.45">
      <c r="A1957" s="16" t="s">
        <v>8219</v>
      </c>
      <c r="B1957">
        <v>25</v>
      </c>
    </row>
    <row r="1958" spans="1:2" x14ac:dyDescent="0.45">
      <c r="A1958" s="16" t="s">
        <v>8219</v>
      </c>
      <c r="B1958">
        <v>20</v>
      </c>
    </row>
    <row r="1959" spans="1:2" x14ac:dyDescent="0.45">
      <c r="A1959" s="16" t="s">
        <v>8219</v>
      </c>
      <c r="B1959">
        <v>104</v>
      </c>
    </row>
    <row r="1960" spans="1:2" x14ac:dyDescent="0.45">
      <c r="A1960" s="16" t="s">
        <v>8219</v>
      </c>
      <c r="B1960">
        <v>53</v>
      </c>
    </row>
    <row r="1961" spans="1:2" x14ac:dyDescent="0.45">
      <c r="A1961" s="16" t="s">
        <v>8219</v>
      </c>
      <c r="B1961">
        <v>14</v>
      </c>
    </row>
    <row r="1962" spans="1:2" x14ac:dyDescent="0.45">
      <c r="A1962" s="16" t="s">
        <v>8219</v>
      </c>
      <c r="B1962">
        <v>20</v>
      </c>
    </row>
    <row r="1963" spans="1:2" x14ac:dyDescent="0.45">
      <c r="A1963" s="16" t="s">
        <v>8219</v>
      </c>
      <c r="B1963">
        <v>558</v>
      </c>
    </row>
    <row r="1964" spans="1:2" x14ac:dyDescent="0.45">
      <c r="A1964" s="16" t="s">
        <v>8219</v>
      </c>
      <c r="B1964">
        <v>22</v>
      </c>
    </row>
    <row r="1965" spans="1:2" x14ac:dyDescent="0.45">
      <c r="A1965" s="16" t="s">
        <v>8219</v>
      </c>
      <c r="B1965">
        <v>24</v>
      </c>
    </row>
    <row r="1966" spans="1:2" x14ac:dyDescent="0.45">
      <c r="A1966" s="16" t="s">
        <v>8219</v>
      </c>
      <c r="B1966">
        <v>74</v>
      </c>
    </row>
    <row r="1967" spans="1:2" x14ac:dyDescent="0.45">
      <c r="A1967" s="16" t="s">
        <v>8219</v>
      </c>
      <c r="B1967">
        <v>54</v>
      </c>
    </row>
    <row r="1968" spans="1:2" x14ac:dyDescent="0.45">
      <c r="A1968" s="16" t="s">
        <v>8219</v>
      </c>
      <c r="B1968">
        <v>31</v>
      </c>
    </row>
    <row r="1969" spans="1:2" x14ac:dyDescent="0.45">
      <c r="A1969" s="16" t="s">
        <v>8219</v>
      </c>
      <c r="B1969">
        <v>25</v>
      </c>
    </row>
    <row r="1970" spans="1:2" x14ac:dyDescent="0.45">
      <c r="A1970" s="16" t="s">
        <v>8219</v>
      </c>
      <c r="B1970">
        <v>17</v>
      </c>
    </row>
    <row r="1971" spans="1:2" x14ac:dyDescent="0.45">
      <c r="A1971" s="16" t="s">
        <v>8219</v>
      </c>
      <c r="B1971">
        <v>12</v>
      </c>
    </row>
    <row r="1972" spans="1:2" x14ac:dyDescent="0.45">
      <c r="A1972" s="16" t="s">
        <v>8219</v>
      </c>
      <c r="B1972">
        <v>38</v>
      </c>
    </row>
    <row r="1973" spans="1:2" x14ac:dyDescent="0.45">
      <c r="A1973" s="16" t="s">
        <v>8219</v>
      </c>
      <c r="B1973">
        <v>41</v>
      </c>
    </row>
    <row r="1974" spans="1:2" x14ac:dyDescent="0.45">
      <c r="A1974" s="16" t="s">
        <v>8219</v>
      </c>
      <c r="B1974">
        <v>19</v>
      </c>
    </row>
    <row r="1975" spans="1:2" x14ac:dyDescent="0.45">
      <c r="A1975" s="16" t="s">
        <v>8219</v>
      </c>
      <c r="B1975">
        <v>41</v>
      </c>
    </row>
    <row r="1976" spans="1:2" x14ac:dyDescent="0.45">
      <c r="A1976" s="16" t="s">
        <v>8219</v>
      </c>
      <c r="B1976">
        <v>26</v>
      </c>
    </row>
    <row r="1977" spans="1:2" x14ac:dyDescent="0.45">
      <c r="A1977" s="16" t="s">
        <v>8219</v>
      </c>
      <c r="B1977">
        <v>25</v>
      </c>
    </row>
    <row r="1978" spans="1:2" x14ac:dyDescent="0.45">
      <c r="A1978" s="16" t="s">
        <v>8219</v>
      </c>
      <c r="B1978">
        <v>9</v>
      </c>
    </row>
    <row r="1979" spans="1:2" x14ac:dyDescent="0.45">
      <c r="A1979" s="16" t="s">
        <v>8219</v>
      </c>
      <c r="B1979">
        <v>78</v>
      </c>
    </row>
    <row r="1980" spans="1:2" x14ac:dyDescent="0.45">
      <c r="A1980" s="16" t="s">
        <v>8219</v>
      </c>
      <c r="B1980">
        <v>45</v>
      </c>
    </row>
    <row r="1981" spans="1:2" x14ac:dyDescent="0.45">
      <c r="A1981" s="16" t="s">
        <v>8219</v>
      </c>
      <c r="B1981">
        <v>102</v>
      </c>
    </row>
    <row r="1982" spans="1:2" x14ac:dyDescent="0.45">
      <c r="A1982" s="16" t="s">
        <v>8219</v>
      </c>
      <c r="B1982">
        <v>5</v>
      </c>
    </row>
    <row r="1983" spans="1:2" x14ac:dyDescent="0.45">
      <c r="A1983" s="16" t="s">
        <v>8219</v>
      </c>
      <c r="B1983">
        <v>27</v>
      </c>
    </row>
    <row r="1984" spans="1:2" x14ac:dyDescent="0.45">
      <c r="A1984" s="16" t="s">
        <v>8219</v>
      </c>
      <c r="B1984">
        <v>37</v>
      </c>
    </row>
    <row r="1985" spans="1:2" x14ac:dyDescent="0.45">
      <c r="A1985" s="16" t="s">
        <v>8219</v>
      </c>
      <c r="B1985">
        <v>14</v>
      </c>
    </row>
    <row r="1986" spans="1:2" x14ac:dyDescent="0.45">
      <c r="A1986" s="16" t="s">
        <v>8219</v>
      </c>
      <c r="B1986">
        <v>27</v>
      </c>
    </row>
    <row r="1987" spans="1:2" x14ac:dyDescent="0.45">
      <c r="A1987" s="16" t="s">
        <v>8219</v>
      </c>
      <c r="B1987">
        <v>45</v>
      </c>
    </row>
    <row r="1988" spans="1:2" x14ac:dyDescent="0.45">
      <c r="A1988" s="16" t="s">
        <v>8219</v>
      </c>
      <c r="B1988">
        <v>49</v>
      </c>
    </row>
    <row r="1989" spans="1:2" x14ac:dyDescent="0.45">
      <c r="A1989" s="16" t="s">
        <v>8219</v>
      </c>
      <c r="B1989">
        <v>24</v>
      </c>
    </row>
    <row r="1990" spans="1:2" x14ac:dyDescent="0.45">
      <c r="A1990" s="16" t="s">
        <v>8219</v>
      </c>
      <c r="B1990">
        <v>112</v>
      </c>
    </row>
    <row r="1991" spans="1:2" x14ac:dyDescent="0.45">
      <c r="A1991" s="16" t="s">
        <v>8219</v>
      </c>
      <c r="B1991">
        <v>23</v>
      </c>
    </row>
    <row r="1992" spans="1:2" x14ac:dyDescent="0.45">
      <c r="A1992" s="16" t="s">
        <v>8219</v>
      </c>
      <c r="B1992">
        <v>54</v>
      </c>
    </row>
    <row r="1993" spans="1:2" x14ac:dyDescent="0.45">
      <c r="A1993" s="16" t="s">
        <v>8219</v>
      </c>
      <c r="B1993">
        <v>28</v>
      </c>
    </row>
    <row r="1994" spans="1:2" x14ac:dyDescent="0.45">
      <c r="A1994" s="16" t="s">
        <v>8219</v>
      </c>
      <c r="B1994">
        <v>11</v>
      </c>
    </row>
    <row r="1995" spans="1:2" x14ac:dyDescent="0.45">
      <c r="A1995" s="16" t="s">
        <v>8219</v>
      </c>
      <c r="B1995">
        <v>62</v>
      </c>
    </row>
    <row r="1996" spans="1:2" x14ac:dyDescent="0.45">
      <c r="A1996" s="16" t="s">
        <v>8219</v>
      </c>
      <c r="B1996">
        <v>73</v>
      </c>
    </row>
    <row r="1997" spans="1:2" x14ac:dyDescent="0.45">
      <c r="A1997" s="16" t="s">
        <v>8219</v>
      </c>
      <c r="B1997">
        <v>18</v>
      </c>
    </row>
    <row r="1998" spans="1:2" x14ac:dyDescent="0.45">
      <c r="A1998" s="16" t="s">
        <v>8219</v>
      </c>
      <c r="B1998">
        <v>35</v>
      </c>
    </row>
    <row r="1999" spans="1:2" x14ac:dyDescent="0.45">
      <c r="A1999" s="16" t="s">
        <v>8219</v>
      </c>
      <c r="B1999">
        <v>43</v>
      </c>
    </row>
    <row r="2000" spans="1:2" x14ac:dyDescent="0.45">
      <c r="A2000" s="16" t="s">
        <v>8219</v>
      </c>
      <c r="B2000">
        <v>36</v>
      </c>
    </row>
    <row r="2001" spans="1:2" x14ac:dyDescent="0.45">
      <c r="A2001" s="16" t="s">
        <v>8219</v>
      </c>
      <c r="B2001">
        <v>62</v>
      </c>
    </row>
    <row r="2002" spans="1:2" x14ac:dyDescent="0.45">
      <c r="A2002" s="16" t="s">
        <v>8219</v>
      </c>
      <c r="B2002">
        <v>15</v>
      </c>
    </row>
    <row r="2003" spans="1:2" x14ac:dyDescent="0.45">
      <c r="A2003" s="16" t="s">
        <v>8219</v>
      </c>
      <c r="B2003">
        <v>33</v>
      </c>
    </row>
    <row r="2004" spans="1:2" x14ac:dyDescent="0.45">
      <c r="A2004" s="16" t="s">
        <v>8219</v>
      </c>
      <c r="B2004">
        <v>27</v>
      </c>
    </row>
    <row r="2005" spans="1:2" x14ac:dyDescent="0.45">
      <c r="A2005" s="16" t="s">
        <v>8219</v>
      </c>
      <c r="B2005">
        <v>17</v>
      </c>
    </row>
    <row r="2006" spans="1:2" x14ac:dyDescent="0.45">
      <c r="A2006" s="16" t="s">
        <v>8219</v>
      </c>
      <c r="B2006">
        <v>4</v>
      </c>
    </row>
    <row r="2007" spans="1:2" x14ac:dyDescent="0.45">
      <c r="A2007" s="16" t="s">
        <v>8219</v>
      </c>
      <c r="B2007">
        <v>53</v>
      </c>
    </row>
    <row r="2008" spans="1:2" x14ac:dyDescent="0.45">
      <c r="A2008" s="16" t="s">
        <v>8219</v>
      </c>
      <c r="B2008">
        <v>49</v>
      </c>
    </row>
    <row r="2009" spans="1:2" x14ac:dyDescent="0.45">
      <c r="A2009" s="16" t="s">
        <v>8219</v>
      </c>
      <c r="B2009">
        <v>57</v>
      </c>
    </row>
    <row r="2010" spans="1:2" x14ac:dyDescent="0.45">
      <c r="A2010" s="16" t="s">
        <v>8219</v>
      </c>
      <c r="B2010">
        <v>69</v>
      </c>
    </row>
    <row r="2011" spans="1:2" x14ac:dyDescent="0.45">
      <c r="A2011" s="16" t="s">
        <v>8219</v>
      </c>
      <c r="B2011">
        <v>15</v>
      </c>
    </row>
    <row r="2012" spans="1:2" x14ac:dyDescent="0.45">
      <c r="A2012" s="16" t="s">
        <v>8219</v>
      </c>
      <c r="B2012">
        <v>64</v>
      </c>
    </row>
    <row r="2013" spans="1:2" x14ac:dyDescent="0.45">
      <c r="A2013" s="16" t="s">
        <v>8219</v>
      </c>
      <c r="B2013">
        <v>20</v>
      </c>
    </row>
    <row r="2014" spans="1:2" x14ac:dyDescent="0.45">
      <c r="A2014" s="16" t="s">
        <v>8219</v>
      </c>
      <c r="B2014">
        <v>27</v>
      </c>
    </row>
    <row r="2015" spans="1:2" x14ac:dyDescent="0.45">
      <c r="A2015" s="16" t="s">
        <v>8219</v>
      </c>
      <c r="B2015">
        <v>21</v>
      </c>
    </row>
    <row r="2016" spans="1:2" x14ac:dyDescent="0.45">
      <c r="A2016" s="16" t="s">
        <v>8219</v>
      </c>
      <c r="B2016">
        <v>31</v>
      </c>
    </row>
    <row r="2017" spans="1:2" x14ac:dyDescent="0.45">
      <c r="A2017" s="16" t="s">
        <v>8219</v>
      </c>
      <c r="B2017">
        <v>51</v>
      </c>
    </row>
    <row r="2018" spans="1:2" x14ac:dyDescent="0.45">
      <c r="A2018" s="16" t="s">
        <v>8219</v>
      </c>
      <c r="B2018">
        <v>57</v>
      </c>
    </row>
    <row r="2019" spans="1:2" x14ac:dyDescent="0.45">
      <c r="A2019" s="16" t="s">
        <v>8219</v>
      </c>
      <c r="B2019">
        <v>20</v>
      </c>
    </row>
    <row r="2020" spans="1:2" x14ac:dyDescent="0.45">
      <c r="A2020" s="16" t="s">
        <v>8219</v>
      </c>
      <c r="B2020">
        <v>71</v>
      </c>
    </row>
    <row r="2021" spans="1:2" x14ac:dyDescent="0.45">
      <c r="A2021" s="16" t="s">
        <v>8219</v>
      </c>
      <c r="B2021">
        <v>72</v>
      </c>
    </row>
    <row r="2022" spans="1:2" x14ac:dyDescent="0.45">
      <c r="A2022" s="16" t="s">
        <v>8219</v>
      </c>
      <c r="B2022">
        <v>45</v>
      </c>
    </row>
    <row r="2023" spans="1:2" x14ac:dyDescent="0.45">
      <c r="A2023" s="16" t="s">
        <v>8219</v>
      </c>
      <c r="B2023">
        <v>51</v>
      </c>
    </row>
    <row r="2024" spans="1:2" x14ac:dyDescent="0.45">
      <c r="A2024" s="16" t="s">
        <v>8219</v>
      </c>
      <c r="B2024">
        <v>56</v>
      </c>
    </row>
    <row r="2025" spans="1:2" x14ac:dyDescent="0.45">
      <c r="A2025" s="16" t="s">
        <v>8219</v>
      </c>
      <c r="B2025">
        <v>17</v>
      </c>
    </row>
    <row r="2026" spans="1:2" x14ac:dyDescent="0.45">
      <c r="A2026" s="16" t="s">
        <v>8219</v>
      </c>
      <c r="B2026">
        <v>197</v>
      </c>
    </row>
    <row r="2027" spans="1:2" x14ac:dyDescent="0.45">
      <c r="A2027" s="16" t="s">
        <v>8219</v>
      </c>
      <c r="B2027">
        <v>70</v>
      </c>
    </row>
    <row r="2028" spans="1:2" x14ac:dyDescent="0.45">
      <c r="A2028" s="16" t="s">
        <v>8219</v>
      </c>
      <c r="B2028">
        <v>21</v>
      </c>
    </row>
    <row r="2029" spans="1:2" x14ac:dyDescent="0.45">
      <c r="A2029" s="16" t="s">
        <v>8219</v>
      </c>
      <c r="B2029">
        <v>34</v>
      </c>
    </row>
    <row r="2030" spans="1:2" x14ac:dyDescent="0.45">
      <c r="A2030" s="16" t="s">
        <v>8219</v>
      </c>
      <c r="B2030">
        <v>39</v>
      </c>
    </row>
    <row r="2031" spans="1:2" x14ac:dyDescent="0.45">
      <c r="A2031" s="16" t="s">
        <v>8219</v>
      </c>
      <c r="B2031">
        <v>78</v>
      </c>
    </row>
    <row r="2032" spans="1:2" x14ac:dyDescent="0.45">
      <c r="A2032" s="16" t="s">
        <v>8219</v>
      </c>
      <c r="B2032">
        <v>48</v>
      </c>
    </row>
    <row r="2033" spans="1:2" x14ac:dyDescent="0.45">
      <c r="A2033" s="16" t="s">
        <v>8219</v>
      </c>
      <c r="B2033">
        <v>29</v>
      </c>
    </row>
    <row r="2034" spans="1:2" x14ac:dyDescent="0.45">
      <c r="A2034" s="16" t="s">
        <v>8219</v>
      </c>
      <c r="B2034">
        <v>73</v>
      </c>
    </row>
    <row r="2035" spans="1:2" x14ac:dyDescent="0.45">
      <c r="A2035" s="16" t="s">
        <v>8219</v>
      </c>
      <c r="B2035">
        <v>8</v>
      </c>
    </row>
    <row r="2036" spans="1:2" x14ac:dyDescent="0.45">
      <c r="A2036" s="16" t="s">
        <v>8219</v>
      </c>
      <c r="B2036">
        <v>17</v>
      </c>
    </row>
    <row r="2037" spans="1:2" x14ac:dyDescent="0.45">
      <c r="A2037" s="16" t="s">
        <v>8219</v>
      </c>
      <c r="B2037">
        <v>9</v>
      </c>
    </row>
    <row r="2038" spans="1:2" x14ac:dyDescent="0.45">
      <c r="A2038" s="16" t="s">
        <v>8219</v>
      </c>
      <c r="B2038">
        <v>17</v>
      </c>
    </row>
    <row r="2039" spans="1:2" x14ac:dyDescent="0.45">
      <c r="A2039" s="16" t="s">
        <v>8219</v>
      </c>
      <c r="B2039">
        <v>33</v>
      </c>
    </row>
    <row r="2040" spans="1:2" x14ac:dyDescent="0.45">
      <c r="A2040" s="16" t="s">
        <v>8219</v>
      </c>
      <c r="B2040">
        <v>38</v>
      </c>
    </row>
    <row r="2041" spans="1:2" x14ac:dyDescent="0.45">
      <c r="A2041" s="16" t="s">
        <v>8219</v>
      </c>
      <c r="B2041">
        <v>79</v>
      </c>
    </row>
    <row r="2042" spans="1:2" x14ac:dyDescent="0.45">
      <c r="A2042" s="16" t="s">
        <v>8219</v>
      </c>
      <c r="B2042">
        <v>46</v>
      </c>
    </row>
    <row r="2043" spans="1:2" x14ac:dyDescent="0.45">
      <c r="A2043" s="16" t="s">
        <v>8219</v>
      </c>
      <c r="B2043">
        <v>20</v>
      </c>
    </row>
    <row r="2044" spans="1:2" x14ac:dyDescent="0.45">
      <c r="A2044" s="16" t="s">
        <v>8219</v>
      </c>
      <c r="B2044">
        <v>20</v>
      </c>
    </row>
    <row r="2045" spans="1:2" x14ac:dyDescent="0.45">
      <c r="A2045" s="16" t="s">
        <v>8219</v>
      </c>
      <c r="B2045">
        <v>13</v>
      </c>
    </row>
    <row r="2046" spans="1:2" x14ac:dyDescent="0.45">
      <c r="A2046" s="16" t="s">
        <v>8219</v>
      </c>
      <c r="B2046">
        <v>22</v>
      </c>
    </row>
    <row r="2047" spans="1:2" x14ac:dyDescent="0.45">
      <c r="A2047" s="16" t="s">
        <v>8219</v>
      </c>
      <c r="B2047">
        <v>36</v>
      </c>
    </row>
    <row r="2048" spans="1:2" x14ac:dyDescent="0.45">
      <c r="A2048" s="16" t="s">
        <v>8219</v>
      </c>
      <c r="B2048">
        <v>40</v>
      </c>
    </row>
    <row r="2049" spans="1:2" x14ac:dyDescent="0.45">
      <c r="A2049" s="16" t="s">
        <v>8219</v>
      </c>
      <c r="B2049">
        <v>9</v>
      </c>
    </row>
    <row r="2050" spans="1:2" x14ac:dyDescent="0.45">
      <c r="A2050" s="16" t="s">
        <v>8219</v>
      </c>
      <c r="B2050">
        <v>19</v>
      </c>
    </row>
    <row r="2051" spans="1:2" x14ac:dyDescent="0.45">
      <c r="A2051" s="16" t="s">
        <v>8219</v>
      </c>
      <c r="B2051">
        <v>14</v>
      </c>
    </row>
    <row r="2052" spans="1:2" x14ac:dyDescent="0.45">
      <c r="A2052" s="16" t="s">
        <v>8219</v>
      </c>
      <c r="B2052">
        <v>38</v>
      </c>
    </row>
    <row r="2053" spans="1:2" x14ac:dyDescent="0.45">
      <c r="A2053" s="16" t="s">
        <v>8219</v>
      </c>
      <c r="B2053">
        <v>58</v>
      </c>
    </row>
    <row r="2054" spans="1:2" x14ac:dyDescent="0.45">
      <c r="A2054" s="16" t="s">
        <v>8219</v>
      </c>
      <c r="B2054">
        <v>28</v>
      </c>
    </row>
    <row r="2055" spans="1:2" x14ac:dyDescent="0.45">
      <c r="A2055" s="16" t="s">
        <v>8219</v>
      </c>
      <c r="B2055">
        <v>17</v>
      </c>
    </row>
    <row r="2056" spans="1:2" x14ac:dyDescent="0.45">
      <c r="A2056" s="16" t="s">
        <v>8219</v>
      </c>
      <c r="B2056">
        <v>12</v>
      </c>
    </row>
    <row r="2057" spans="1:2" x14ac:dyDescent="0.45">
      <c r="A2057" s="16" t="s">
        <v>8219</v>
      </c>
      <c r="B2057">
        <v>40</v>
      </c>
    </row>
    <row r="2058" spans="1:2" x14ac:dyDescent="0.45">
      <c r="A2058" s="16" t="s">
        <v>8219</v>
      </c>
      <c r="B2058">
        <v>57</v>
      </c>
    </row>
    <row r="2059" spans="1:2" x14ac:dyDescent="0.45">
      <c r="A2059" s="16" t="s">
        <v>8219</v>
      </c>
      <c r="B2059">
        <v>114</v>
      </c>
    </row>
    <row r="2060" spans="1:2" x14ac:dyDescent="0.45">
      <c r="A2060" s="16" t="s">
        <v>8219</v>
      </c>
      <c r="B2060">
        <v>31</v>
      </c>
    </row>
    <row r="2061" spans="1:2" x14ac:dyDescent="0.45">
      <c r="A2061" s="16" t="s">
        <v>8219</v>
      </c>
      <c r="B2061">
        <v>3</v>
      </c>
    </row>
    <row r="2062" spans="1:2" x14ac:dyDescent="0.45">
      <c r="A2062" s="16" t="s">
        <v>8219</v>
      </c>
      <c r="B2062">
        <v>16</v>
      </c>
    </row>
    <row r="2063" spans="1:2" x14ac:dyDescent="0.45">
      <c r="A2063" s="16" t="s">
        <v>8219</v>
      </c>
      <c r="B2063">
        <v>199</v>
      </c>
    </row>
    <row r="2064" spans="1:2" x14ac:dyDescent="0.45">
      <c r="A2064" s="16" t="s">
        <v>8219</v>
      </c>
      <c r="B2064">
        <v>31</v>
      </c>
    </row>
    <row r="2065" spans="1:2" x14ac:dyDescent="0.45">
      <c r="A2065" s="16" t="s">
        <v>8219</v>
      </c>
      <c r="B2065">
        <v>30</v>
      </c>
    </row>
    <row r="2066" spans="1:2" x14ac:dyDescent="0.45">
      <c r="A2066" s="16" t="s">
        <v>8219</v>
      </c>
      <c r="B2066">
        <v>34</v>
      </c>
    </row>
    <row r="2067" spans="1:2" x14ac:dyDescent="0.45">
      <c r="A2067" s="16" t="s">
        <v>8219</v>
      </c>
      <c r="B2067">
        <v>18</v>
      </c>
    </row>
    <row r="2068" spans="1:2" x14ac:dyDescent="0.45">
      <c r="A2068" s="16" t="s">
        <v>8219</v>
      </c>
      <c r="B2068">
        <v>67</v>
      </c>
    </row>
    <row r="2069" spans="1:2" x14ac:dyDescent="0.45">
      <c r="A2069" s="16" t="s">
        <v>8219</v>
      </c>
      <c r="B2069">
        <v>66</v>
      </c>
    </row>
    <row r="2070" spans="1:2" x14ac:dyDescent="0.45">
      <c r="A2070" s="16" t="s">
        <v>8219</v>
      </c>
      <c r="B2070">
        <v>23</v>
      </c>
    </row>
    <row r="2071" spans="1:2" x14ac:dyDescent="0.45">
      <c r="A2071" s="16" t="s">
        <v>8219</v>
      </c>
      <c r="B2071">
        <v>126</v>
      </c>
    </row>
    <row r="2072" spans="1:2" x14ac:dyDescent="0.45">
      <c r="A2072" s="16" t="s">
        <v>8219</v>
      </c>
      <c r="B2072">
        <v>6</v>
      </c>
    </row>
    <row r="2073" spans="1:2" x14ac:dyDescent="0.45">
      <c r="A2073" s="16" t="s">
        <v>8219</v>
      </c>
      <c r="B2073">
        <v>25</v>
      </c>
    </row>
    <row r="2074" spans="1:2" x14ac:dyDescent="0.45">
      <c r="A2074" s="16" t="s">
        <v>8219</v>
      </c>
      <c r="B2074">
        <v>39</v>
      </c>
    </row>
    <row r="2075" spans="1:2" x14ac:dyDescent="0.45">
      <c r="A2075" s="16" t="s">
        <v>8219</v>
      </c>
      <c r="B2075">
        <v>62</v>
      </c>
    </row>
    <row r="2076" spans="1:2" x14ac:dyDescent="0.45">
      <c r="A2076" s="16" t="s">
        <v>8219</v>
      </c>
      <c r="B2076">
        <v>31</v>
      </c>
    </row>
    <row r="2077" spans="1:2" x14ac:dyDescent="0.45">
      <c r="A2077" s="16" t="s">
        <v>8219</v>
      </c>
      <c r="B2077">
        <v>274</v>
      </c>
    </row>
    <row r="2078" spans="1:2" x14ac:dyDescent="0.45">
      <c r="A2078" s="16" t="s">
        <v>8219</v>
      </c>
      <c r="B2078">
        <v>17</v>
      </c>
    </row>
    <row r="2079" spans="1:2" x14ac:dyDescent="0.45">
      <c r="A2079" s="16" t="s">
        <v>8219</v>
      </c>
      <c r="B2079">
        <v>14</v>
      </c>
    </row>
    <row r="2080" spans="1:2" x14ac:dyDescent="0.45">
      <c r="A2080" s="16" t="s">
        <v>8219</v>
      </c>
      <c r="B2080">
        <v>60</v>
      </c>
    </row>
    <row r="2081" spans="1:2" x14ac:dyDescent="0.45">
      <c r="A2081" s="16" t="s">
        <v>8219</v>
      </c>
      <c r="B2081">
        <v>33</v>
      </c>
    </row>
    <row r="2082" spans="1:2" x14ac:dyDescent="0.45">
      <c r="A2082" s="16" t="s">
        <v>8219</v>
      </c>
      <c r="B2082">
        <v>78</v>
      </c>
    </row>
    <row r="2083" spans="1:2" x14ac:dyDescent="0.45">
      <c r="A2083" s="16" t="s">
        <v>8219</v>
      </c>
      <c r="B2083">
        <v>30</v>
      </c>
    </row>
    <row r="2084" spans="1:2" x14ac:dyDescent="0.45">
      <c r="A2084" s="16" t="s">
        <v>8219</v>
      </c>
      <c r="B2084">
        <v>136</v>
      </c>
    </row>
    <row r="2085" spans="1:2" x14ac:dyDescent="0.45">
      <c r="A2085" s="16" t="s">
        <v>8219</v>
      </c>
      <c r="B2085">
        <v>40</v>
      </c>
    </row>
    <row r="2086" spans="1:2" x14ac:dyDescent="0.45">
      <c r="A2086" s="16" t="s">
        <v>8219</v>
      </c>
      <c r="B2086">
        <v>18</v>
      </c>
    </row>
    <row r="2087" spans="1:2" x14ac:dyDescent="0.45">
      <c r="A2087" s="16" t="s">
        <v>8219</v>
      </c>
      <c r="B2087">
        <v>39</v>
      </c>
    </row>
    <row r="2088" spans="1:2" x14ac:dyDescent="0.45">
      <c r="A2088" s="16" t="s">
        <v>8219</v>
      </c>
      <c r="B2088">
        <v>21</v>
      </c>
    </row>
    <row r="2089" spans="1:2" x14ac:dyDescent="0.45">
      <c r="A2089" s="16" t="s">
        <v>8219</v>
      </c>
      <c r="B2089">
        <v>30</v>
      </c>
    </row>
    <row r="2090" spans="1:2" x14ac:dyDescent="0.45">
      <c r="A2090" s="16" t="s">
        <v>8219</v>
      </c>
      <c r="B2090">
        <v>27</v>
      </c>
    </row>
    <row r="2091" spans="1:2" x14ac:dyDescent="0.45">
      <c r="A2091" s="16" t="s">
        <v>8219</v>
      </c>
      <c r="B2091">
        <v>35</v>
      </c>
    </row>
    <row r="2092" spans="1:2" x14ac:dyDescent="0.45">
      <c r="A2092" s="16" t="s">
        <v>8219</v>
      </c>
      <c r="B2092">
        <v>13</v>
      </c>
    </row>
    <row r="2093" spans="1:2" x14ac:dyDescent="0.45">
      <c r="A2093" s="16" t="s">
        <v>8219</v>
      </c>
      <c r="B2093">
        <v>23</v>
      </c>
    </row>
    <row r="2094" spans="1:2" x14ac:dyDescent="0.45">
      <c r="A2094" s="16" t="s">
        <v>8219</v>
      </c>
      <c r="B2094">
        <v>39</v>
      </c>
    </row>
    <row r="2095" spans="1:2" x14ac:dyDescent="0.45">
      <c r="A2095" s="16" t="s">
        <v>8219</v>
      </c>
      <c r="B2095">
        <v>35</v>
      </c>
    </row>
    <row r="2096" spans="1:2" x14ac:dyDescent="0.45">
      <c r="A2096" s="16" t="s">
        <v>8219</v>
      </c>
      <c r="B2096">
        <v>27</v>
      </c>
    </row>
    <row r="2097" spans="1:2" x14ac:dyDescent="0.45">
      <c r="A2097" s="16" t="s">
        <v>8219</v>
      </c>
      <c r="B2097">
        <v>21</v>
      </c>
    </row>
    <row r="2098" spans="1:2" x14ac:dyDescent="0.45">
      <c r="A2098" s="16" t="s">
        <v>8219</v>
      </c>
      <c r="B2098">
        <v>104</v>
      </c>
    </row>
    <row r="2099" spans="1:2" x14ac:dyDescent="0.45">
      <c r="A2099" s="16" t="s">
        <v>8219</v>
      </c>
      <c r="B2099">
        <v>19</v>
      </c>
    </row>
    <row r="2100" spans="1:2" x14ac:dyDescent="0.45">
      <c r="A2100" s="16" t="s">
        <v>8219</v>
      </c>
      <c r="B2100">
        <v>97</v>
      </c>
    </row>
    <row r="2101" spans="1:2" x14ac:dyDescent="0.45">
      <c r="A2101" s="16" t="s">
        <v>8219</v>
      </c>
      <c r="B2101">
        <v>27</v>
      </c>
    </row>
    <row r="2102" spans="1:2" x14ac:dyDescent="0.45">
      <c r="A2102" s="16" t="s">
        <v>8219</v>
      </c>
      <c r="B2102">
        <v>24</v>
      </c>
    </row>
    <row r="2103" spans="1:2" x14ac:dyDescent="0.45">
      <c r="A2103" s="16" t="s">
        <v>8219</v>
      </c>
      <c r="B2103">
        <v>13</v>
      </c>
    </row>
    <row r="2104" spans="1:2" x14ac:dyDescent="0.45">
      <c r="A2104" s="16" t="s">
        <v>8219</v>
      </c>
      <c r="B2104">
        <v>46</v>
      </c>
    </row>
    <row r="2105" spans="1:2" x14ac:dyDescent="0.45">
      <c r="A2105" s="16" t="s">
        <v>8219</v>
      </c>
      <c r="B2105">
        <v>4</v>
      </c>
    </row>
    <row r="2106" spans="1:2" x14ac:dyDescent="0.45">
      <c r="A2106" s="16" t="s">
        <v>8219</v>
      </c>
      <c r="B2106">
        <v>40</v>
      </c>
    </row>
    <row r="2107" spans="1:2" x14ac:dyDescent="0.45">
      <c r="A2107" s="16" t="s">
        <v>8219</v>
      </c>
      <c r="B2107">
        <v>44</v>
      </c>
    </row>
    <row r="2108" spans="1:2" x14ac:dyDescent="0.45">
      <c r="A2108" s="16" t="s">
        <v>8219</v>
      </c>
      <c r="B2108">
        <v>35</v>
      </c>
    </row>
    <row r="2109" spans="1:2" x14ac:dyDescent="0.45">
      <c r="A2109" s="16" t="s">
        <v>8219</v>
      </c>
      <c r="B2109">
        <v>63</v>
      </c>
    </row>
    <row r="2110" spans="1:2" x14ac:dyDescent="0.45">
      <c r="A2110" s="16" t="s">
        <v>8219</v>
      </c>
      <c r="B2110">
        <v>89</v>
      </c>
    </row>
    <row r="2111" spans="1:2" x14ac:dyDescent="0.45">
      <c r="A2111" s="16" t="s">
        <v>8219</v>
      </c>
      <c r="B2111">
        <v>15</v>
      </c>
    </row>
    <row r="2112" spans="1:2" x14ac:dyDescent="0.45">
      <c r="A2112" s="16" t="s">
        <v>8219</v>
      </c>
      <c r="B2112">
        <v>46</v>
      </c>
    </row>
    <row r="2113" spans="1:2" x14ac:dyDescent="0.45">
      <c r="A2113" s="16" t="s">
        <v>8219</v>
      </c>
      <c r="B2113">
        <v>33</v>
      </c>
    </row>
    <row r="2114" spans="1:2" x14ac:dyDescent="0.45">
      <c r="A2114" s="16" t="s">
        <v>8219</v>
      </c>
      <c r="B2114">
        <v>52</v>
      </c>
    </row>
    <row r="2115" spans="1:2" x14ac:dyDescent="0.45">
      <c r="A2115" s="16" t="s">
        <v>8219</v>
      </c>
      <c r="B2115">
        <v>7</v>
      </c>
    </row>
    <row r="2116" spans="1:2" x14ac:dyDescent="0.45">
      <c r="A2116" s="16" t="s">
        <v>8219</v>
      </c>
      <c r="B2116">
        <v>28</v>
      </c>
    </row>
    <row r="2117" spans="1:2" x14ac:dyDescent="0.45">
      <c r="A2117" s="16" t="s">
        <v>8219</v>
      </c>
      <c r="B2117">
        <v>11</v>
      </c>
    </row>
    <row r="2118" spans="1:2" x14ac:dyDescent="0.45">
      <c r="A2118" s="16" t="s">
        <v>8219</v>
      </c>
      <c r="B2118">
        <v>15</v>
      </c>
    </row>
    <row r="2119" spans="1:2" x14ac:dyDescent="0.45">
      <c r="A2119" s="16" t="s">
        <v>8219</v>
      </c>
      <c r="B2119">
        <v>30</v>
      </c>
    </row>
    <row r="2120" spans="1:2" x14ac:dyDescent="0.45">
      <c r="A2120" s="16" t="s">
        <v>8219</v>
      </c>
      <c r="B2120">
        <v>27</v>
      </c>
    </row>
    <row r="2121" spans="1:2" x14ac:dyDescent="0.45">
      <c r="A2121" s="16" t="s">
        <v>8219</v>
      </c>
      <c r="B2121">
        <v>28</v>
      </c>
    </row>
    <row r="2122" spans="1:2" x14ac:dyDescent="0.45">
      <c r="A2122" s="16" t="s">
        <v>8219</v>
      </c>
      <c r="B2122">
        <v>17</v>
      </c>
    </row>
    <row r="2123" spans="1:2" x14ac:dyDescent="0.45">
      <c r="A2123" s="16" t="s">
        <v>8219</v>
      </c>
      <c r="B2123">
        <v>50</v>
      </c>
    </row>
    <row r="2124" spans="1:2" x14ac:dyDescent="0.45">
      <c r="A2124" s="16" t="s">
        <v>8219</v>
      </c>
      <c r="B2124">
        <v>26</v>
      </c>
    </row>
    <row r="2125" spans="1:2" x14ac:dyDescent="0.45">
      <c r="A2125" s="16" t="s">
        <v>8219</v>
      </c>
      <c r="B2125">
        <v>88</v>
      </c>
    </row>
    <row r="2126" spans="1:2" x14ac:dyDescent="0.45">
      <c r="A2126" s="16" t="s">
        <v>8219</v>
      </c>
      <c r="B2126">
        <v>91</v>
      </c>
    </row>
    <row r="2127" spans="1:2" x14ac:dyDescent="0.45">
      <c r="A2127" s="16" t="s">
        <v>8219</v>
      </c>
      <c r="B2127">
        <v>3</v>
      </c>
    </row>
    <row r="2128" spans="1:2" x14ac:dyDescent="0.45">
      <c r="A2128" s="16" t="s">
        <v>8219</v>
      </c>
      <c r="B2128">
        <v>28</v>
      </c>
    </row>
    <row r="2129" spans="1:2" x14ac:dyDescent="0.45">
      <c r="A2129" s="16" t="s">
        <v>8219</v>
      </c>
      <c r="B2129">
        <v>77</v>
      </c>
    </row>
    <row r="2130" spans="1:2" x14ac:dyDescent="0.45">
      <c r="A2130" s="16" t="s">
        <v>8219</v>
      </c>
      <c r="B2130">
        <v>27</v>
      </c>
    </row>
    <row r="2131" spans="1:2" x14ac:dyDescent="0.45">
      <c r="A2131" s="16" t="s">
        <v>8219</v>
      </c>
      <c r="B2131">
        <v>107</v>
      </c>
    </row>
    <row r="2132" spans="1:2" x14ac:dyDescent="0.45">
      <c r="A2132" s="16" t="s">
        <v>8219</v>
      </c>
      <c r="B2132">
        <v>96</v>
      </c>
    </row>
    <row r="2133" spans="1:2" x14ac:dyDescent="0.45">
      <c r="A2133" s="16" t="s">
        <v>8219</v>
      </c>
      <c r="B2133">
        <v>56</v>
      </c>
    </row>
    <row r="2134" spans="1:2" x14ac:dyDescent="0.45">
      <c r="A2134" s="16" t="s">
        <v>8219</v>
      </c>
      <c r="B2134">
        <v>58</v>
      </c>
    </row>
    <row r="2135" spans="1:2" x14ac:dyDescent="0.45">
      <c r="A2135" s="16" t="s">
        <v>8219</v>
      </c>
      <c r="B2135">
        <v>15</v>
      </c>
    </row>
    <row r="2136" spans="1:2" x14ac:dyDescent="0.45">
      <c r="A2136" s="16" t="s">
        <v>8219</v>
      </c>
      <c r="B2136">
        <v>20</v>
      </c>
    </row>
    <row r="2137" spans="1:2" x14ac:dyDescent="0.45">
      <c r="A2137" s="16" t="s">
        <v>8219</v>
      </c>
      <c r="B2137">
        <v>38</v>
      </c>
    </row>
    <row r="2138" spans="1:2" x14ac:dyDescent="0.45">
      <c r="A2138" s="16" t="s">
        <v>8219</v>
      </c>
      <c r="B2138">
        <v>33</v>
      </c>
    </row>
    <row r="2139" spans="1:2" x14ac:dyDescent="0.45">
      <c r="A2139" s="16" t="s">
        <v>8219</v>
      </c>
      <c r="B2139">
        <v>57</v>
      </c>
    </row>
    <row r="2140" spans="1:2" x14ac:dyDescent="0.45">
      <c r="A2140" s="16" t="s">
        <v>8219</v>
      </c>
      <c r="B2140">
        <v>25</v>
      </c>
    </row>
    <row r="2141" spans="1:2" x14ac:dyDescent="0.45">
      <c r="A2141" s="16" t="s">
        <v>8219</v>
      </c>
      <c r="B2141">
        <v>14</v>
      </c>
    </row>
    <row r="2142" spans="1:2" x14ac:dyDescent="0.45">
      <c r="A2142" s="16" t="s">
        <v>8219</v>
      </c>
      <c r="B2142">
        <v>94</v>
      </c>
    </row>
    <row r="2143" spans="1:2" x14ac:dyDescent="0.45">
      <c r="A2143" s="16" t="s">
        <v>8219</v>
      </c>
      <c r="B2143">
        <v>59</v>
      </c>
    </row>
    <row r="2144" spans="1:2" x14ac:dyDescent="0.45">
      <c r="A2144" s="16" t="s">
        <v>8219</v>
      </c>
      <c r="B2144">
        <v>36</v>
      </c>
    </row>
    <row r="2145" spans="1:2" x14ac:dyDescent="0.45">
      <c r="A2145" s="16" t="s">
        <v>8219</v>
      </c>
      <c r="B2145">
        <v>115</v>
      </c>
    </row>
    <row r="2146" spans="1:2" x14ac:dyDescent="0.45">
      <c r="A2146" s="16" t="s">
        <v>8219</v>
      </c>
      <c r="B2146">
        <v>30</v>
      </c>
    </row>
    <row r="2147" spans="1:2" x14ac:dyDescent="0.45">
      <c r="A2147" s="16" t="s">
        <v>8219</v>
      </c>
      <c r="B2147">
        <v>52</v>
      </c>
    </row>
    <row r="2148" spans="1:2" x14ac:dyDescent="0.45">
      <c r="A2148" s="16" t="s">
        <v>8219</v>
      </c>
      <c r="B2148">
        <v>27</v>
      </c>
    </row>
    <row r="2149" spans="1:2" x14ac:dyDescent="0.45">
      <c r="A2149" s="16" t="s">
        <v>8219</v>
      </c>
      <c r="B2149">
        <v>24</v>
      </c>
    </row>
    <row r="2150" spans="1:2" x14ac:dyDescent="0.45">
      <c r="A2150" s="16" t="s">
        <v>8219</v>
      </c>
      <c r="B2150">
        <v>10</v>
      </c>
    </row>
    <row r="2151" spans="1:2" x14ac:dyDescent="0.45">
      <c r="A2151" s="16" t="s">
        <v>8219</v>
      </c>
      <c r="B2151">
        <v>30</v>
      </c>
    </row>
    <row r="2152" spans="1:2" x14ac:dyDescent="0.45">
      <c r="A2152" s="16" t="s">
        <v>8219</v>
      </c>
      <c r="B2152">
        <v>71</v>
      </c>
    </row>
    <row r="2153" spans="1:2" x14ac:dyDescent="0.45">
      <c r="A2153" s="16" t="s">
        <v>8219</v>
      </c>
      <c r="B2153">
        <v>10</v>
      </c>
    </row>
    <row r="2154" spans="1:2" x14ac:dyDescent="0.45">
      <c r="A2154" s="16" t="s">
        <v>8219</v>
      </c>
      <c r="B2154">
        <v>24</v>
      </c>
    </row>
    <row r="2155" spans="1:2" x14ac:dyDescent="0.45">
      <c r="A2155" s="16" t="s">
        <v>8219</v>
      </c>
      <c r="B2155">
        <v>38</v>
      </c>
    </row>
    <row r="2156" spans="1:2" x14ac:dyDescent="0.45">
      <c r="A2156" s="16" t="s">
        <v>8219</v>
      </c>
      <c r="B2156">
        <v>26</v>
      </c>
    </row>
    <row r="2157" spans="1:2" x14ac:dyDescent="0.45">
      <c r="A2157" s="16" t="s">
        <v>8219</v>
      </c>
      <c r="B2157">
        <v>19</v>
      </c>
    </row>
    <row r="2158" spans="1:2" x14ac:dyDescent="0.45">
      <c r="A2158" s="16" t="s">
        <v>8219</v>
      </c>
      <c r="B2158">
        <v>11</v>
      </c>
    </row>
    <row r="2159" spans="1:2" x14ac:dyDescent="0.45">
      <c r="A2159" s="16" t="s">
        <v>8219</v>
      </c>
      <c r="B2159">
        <v>27</v>
      </c>
    </row>
    <row r="2160" spans="1:2" x14ac:dyDescent="0.45">
      <c r="A2160" s="16" t="s">
        <v>8219</v>
      </c>
      <c r="B2160">
        <v>34</v>
      </c>
    </row>
    <row r="2161" spans="1:2" x14ac:dyDescent="0.45">
      <c r="A2161" s="16" t="s">
        <v>8219</v>
      </c>
      <c r="B2161">
        <v>20</v>
      </c>
    </row>
    <row r="2162" spans="1:2" x14ac:dyDescent="0.45">
      <c r="A2162" s="16" t="s">
        <v>8219</v>
      </c>
      <c r="B2162">
        <v>37</v>
      </c>
    </row>
    <row r="2163" spans="1:2" x14ac:dyDescent="0.45">
      <c r="A2163" s="16" t="s">
        <v>8219</v>
      </c>
      <c r="B2163">
        <v>20</v>
      </c>
    </row>
    <row r="2164" spans="1:2" x14ac:dyDescent="0.45">
      <c r="A2164" s="16" t="s">
        <v>8219</v>
      </c>
      <c r="B2164">
        <v>10</v>
      </c>
    </row>
    <row r="2165" spans="1:2" x14ac:dyDescent="0.45">
      <c r="A2165" s="16" t="s">
        <v>8219</v>
      </c>
      <c r="B2165">
        <v>26</v>
      </c>
    </row>
    <row r="2166" spans="1:2" x14ac:dyDescent="0.45">
      <c r="A2166" s="16" t="s">
        <v>8219</v>
      </c>
      <c r="B2166">
        <v>20</v>
      </c>
    </row>
    <row r="2167" spans="1:2" x14ac:dyDescent="0.45">
      <c r="A2167" s="16" t="s">
        <v>8219</v>
      </c>
      <c r="B2167">
        <v>46</v>
      </c>
    </row>
    <row r="2168" spans="1:2" x14ac:dyDescent="0.45">
      <c r="A2168" s="16" t="s">
        <v>8219</v>
      </c>
      <c r="B2168">
        <v>76</v>
      </c>
    </row>
    <row r="2169" spans="1:2" x14ac:dyDescent="0.45">
      <c r="A2169" s="16" t="s">
        <v>8219</v>
      </c>
      <c r="B2169">
        <v>41</v>
      </c>
    </row>
    <row r="2170" spans="1:2" x14ac:dyDescent="0.45">
      <c r="A2170" s="16" t="s">
        <v>8219</v>
      </c>
      <c r="B2170">
        <v>7</v>
      </c>
    </row>
    <row r="2171" spans="1:2" x14ac:dyDescent="0.45">
      <c r="A2171" s="16" t="s">
        <v>8219</v>
      </c>
      <c r="B2171">
        <v>49</v>
      </c>
    </row>
    <row r="2172" spans="1:2" x14ac:dyDescent="0.45">
      <c r="A2172" s="16" t="s">
        <v>8219</v>
      </c>
      <c r="B2172">
        <v>26</v>
      </c>
    </row>
    <row r="2173" spans="1:2" x14ac:dyDescent="0.45">
      <c r="A2173" s="16" t="s">
        <v>8219</v>
      </c>
      <c r="B2173">
        <v>65</v>
      </c>
    </row>
    <row r="2174" spans="1:2" x14ac:dyDescent="0.45">
      <c r="A2174" s="16" t="s">
        <v>8219</v>
      </c>
      <c r="B2174">
        <v>28</v>
      </c>
    </row>
    <row r="2175" spans="1:2" x14ac:dyDescent="0.45">
      <c r="A2175" s="16" t="s">
        <v>8219</v>
      </c>
      <c r="B2175">
        <v>8</v>
      </c>
    </row>
    <row r="2176" spans="1:2" x14ac:dyDescent="0.45">
      <c r="A2176" s="16" t="s">
        <v>8219</v>
      </c>
      <c r="B2176">
        <v>3</v>
      </c>
    </row>
    <row r="2177" spans="1:2" x14ac:dyDescent="0.45">
      <c r="A2177" s="16" t="s">
        <v>8219</v>
      </c>
      <c r="B2177">
        <v>9</v>
      </c>
    </row>
    <row r="2178" spans="1:2" x14ac:dyDescent="0.45">
      <c r="A2178" s="16" t="s">
        <v>8219</v>
      </c>
      <c r="B2178">
        <v>9</v>
      </c>
    </row>
    <row r="2179" spans="1:2" x14ac:dyDescent="0.45">
      <c r="A2179" s="16" t="s">
        <v>8219</v>
      </c>
      <c r="B2179">
        <v>20</v>
      </c>
    </row>
    <row r="2180" spans="1:2" x14ac:dyDescent="0.45">
      <c r="A2180" s="16" t="s">
        <v>8219</v>
      </c>
      <c r="B2180">
        <v>57</v>
      </c>
    </row>
    <row r="2181" spans="1:2" x14ac:dyDescent="0.45">
      <c r="A2181" s="16" t="s">
        <v>8219</v>
      </c>
      <c r="B2181">
        <v>8</v>
      </c>
    </row>
    <row r="2182" spans="1:2" x14ac:dyDescent="0.45">
      <c r="A2182" s="16" t="s">
        <v>8219</v>
      </c>
      <c r="B2182">
        <v>14</v>
      </c>
    </row>
    <row r="2183" spans="1:2" x14ac:dyDescent="0.45">
      <c r="A2183" s="16" t="s">
        <v>8219</v>
      </c>
      <c r="B2183">
        <v>17</v>
      </c>
    </row>
    <row r="2184" spans="1:2" x14ac:dyDescent="0.45">
      <c r="A2184" s="16" t="s">
        <v>8219</v>
      </c>
      <c r="B2184">
        <v>100</v>
      </c>
    </row>
    <row r="2185" spans="1:2" x14ac:dyDescent="0.45">
      <c r="A2185" s="16" t="s">
        <v>8219</v>
      </c>
      <c r="B2185">
        <v>32</v>
      </c>
    </row>
    <row r="2186" spans="1:2" x14ac:dyDescent="0.45">
      <c r="A2186" s="16" t="s">
        <v>8219</v>
      </c>
      <c r="B2186">
        <v>3</v>
      </c>
    </row>
  </sheetData>
  <mergeCells count="4">
    <mergeCell ref="G9:I9"/>
    <mergeCell ref="G18:I19"/>
    <mergeCell ref="G10:I16"/>
    <mergeCell ref="G20:I24"/>
  </mergeCells>
  <phoneticPr fontId="2" type="noConversion"/>
  <conditionalFormatting sqref="D2:D1531">
    <cfRule type="containsText" dxfId="4" priority="1" operator="containsText" text="failed">
      <formula>NOT(ISERROR(SEARCH("failed",D2)))</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 operator="containsText" id="{538523D5-289F-4149-BDC4-02394A88B7B2}">
            <xm:f>NOT(ISERROR(SEARCH($F$1682,A2)))</xm:f>
            <xm:f>$F$1682</xm:f>
            <x14:dxf>
              <fill>
                <patternFill>
                  <bgColor rgb="FF00B0F0"/>
                </patternFill>
              </fill>
            </x14:dxf>
          </x14:cfRule>
          <x14:cfRule type="containsText" priority="11" operator="containsText" id="{CCD1390D-4985-4509-9F23-2F43A71AC004}">
            <xm:f>NOT(ISERROR(SEARCH($F$162,A2)))</xm:f>
            <xm:f>$F$162</xm:f>
            <x14:dxf>
              <fill>
                <patternFill patternType="solid">
                  <bgColor rgb="FFFF5050"/>
                </patternFill>
              </fill>
            </x14:dxf>
          </x14:cfRule>
          <x14:cfRule type="containsText" priority="12" operator="containsText" id="{83D1E1C2-D6F8-497A-ACCC-BD43613B122B}">
            <xm:f>NOT(ISERROR(SEARCH($F$125,A2)))</xm:f>
            <xm:f>$F$125</xm:f>
            <x14:dxf>
              <fill>
                <patternFill>
                  <bgColor rgb="FFFFC000"/>
                </patternFill>
              </fill>
            </x14:dxf>
          </x14:cfRule>
          <x14:cfRule type="containsText" priority="13" operator="containsText" id="{B01D3429-4B69-40E0-83CA-C4FBD5AC23D3}">
            <xm:f>NOT(ISERROR(SEARCH(#REF!,A2)))</xm:f>
            <xm:f>#REF!</xm:f>
            <x14:dxf>
              <fill>
                <patternFill>
                  <bgColor rgb="FF92D050"/>
                </patternFill>
              </fill>
            </x14:dxf>
          </x14:cfRule>
          <xm:sqref>A2:A1046647 D2:D1045992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Kim Dongyi</cp:lastModifiedBy>
  <dcterms:created xsi:type="dcterms:W3CDTF">2017-04-20T15:17:24Z</dcterms:created>
  <dcterms:modified xsi:type="dcterms:W3CDTF">2020-09-26T19:24:11Z</dcterms:modified>
</cp:coreProperties>
</file>