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dolina_uwaterloo_ca/Documents/Rocketry/"/>
    </mc:Choice>
  </mc:AlternateContent>
  <xr:revisionPtr revIDLastSave="479" documentId="8_{49FB216A-43C8-4EA3-BFF2-7503DF8D714A}" xr6:coauthVersionLast="47" xr6:coauthVersionMax="47" xr10:uidLastSave="{58C9F2B0-2B4F-483F-B077-39460881BF40}"/>
  <bookViews>
    <workbookView xWindow="-5604" yWindow="3000" windowWidth="17280" windowHeight="8880" activeTab="2" xr2:uid="{3C78A6ED-C483-423F-A737-1649F955A56C}"/>
  </bookViews>
  <sheets>
    <sheet name="Notes" sheetId="11" r:id="rId1"/>
    <sheet name="Sheet4" sheetId="4" r:id="rId2"/>
    <sheet name="F matrix {X(k-1)}" sheetId="1" r:id="rId3"/>
    <sheet name="P matrix {proc covar}" sheetId="7" r:id="rId4"/>
    <sheet name="C matrix {Y(k-1)}" sheetId="5" r:id="rId5"/>
    <sheet name="R measurement error" sheetId="10" r:id="rId6"/>
    <sheet name="zero rate offset" sheetId="13" r:id="rId7"/>
    <sheet name="measurement noise (observation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0" l="1"/>
  <c r="B2" i="10"/>
  <c r="D6" i="11"/>
  <c r="D7" i="11"/>
  <c r="D8" i="11"/>
  <c r="D9" i="11"/>
  <c r="D5" i="11"/>
  <c r="AF11" i="10"/>
</calcChain>
</file>

<file path=xl/sharedStrings.xml><?xml version="1.0" encoding="utf-8"?>
<sst xmlns="http://schemas.openxmlformats.org/spreadsheetml/2006/main" count="370" uniqueCount="92">
  <si>
    <t>∆t</t>
  </si>
  <si>
    <t>State Vector</t>
  </si>
  <si>
    <t>Observation Vector</t>
  </si>
  <si>
    <t>Position X - GPS longitude</t>
  </si>
  <si>
    <t>Position Y - GPS latitude</t>
  </si>
  <si>
    <t>Position Z - altimeter</t>
  </si>
  <si>
    <t>Velocity X -</t>
  </si>
  <si>
    <t>Velocity Y - </t>
  </si>
  <si>
    <t>Velocity Z - </t>
  </si>
  <si>
    <t>Angular Velocity X - Gyro X </t>
  </si>
  <si>
    <t>Angular Velocity Y - Gyro Y</t>
  </si>
  <si>
    <t>Angular Velocity Z - Gyro Z</t>
  </si>
  <si>
    <t>Angle X - Magnetometer X</t>
  </si>
  <si>
    <t>Angle Y - Magnetometer Y</t>
  </si>
  <si>
    <t>Angle Z - Magnetometer Z</t>
  </si>
  <si>
    <t>Accel X - Accelerometer X</t>
  </si>
  <si>
    <t>Accel Y - Accelerometer Y</t>
  </si>
  <si>
    <t>Accel Z - Accelerometer Z</t>
  </si>
  <si>
    <t>Control Variables</t>
  </si>
  <si>
    <t>Wing Angle (encoders)</t>
  </si>
  <si>
    <t>Position X</t>
  </si>
  <si>
    <t>Position Y</t>
  </si>
  <si>
    <t xml:space="preserve">Velocity X </t>
  </si>
  <si>
    <t>Velocity Y</t>
  </si>
  <si>
    <t>Velocity Z</t>
  </si>
  <si>
    <t>Accel X</t>
  </si>
  <si>
    <t>Accel Y</t>
  </si>
  <si>
    <t xml:space="preserve">Accel Z </t>
  </si>
  <si>
    <t>Position Z</t>
  </si>
  <si>
    <t>Angle X</t>
  </si>
  <si>
    <t>Angle Y</t>
  </si>
  <si>
    <t>Angle Z</t>
  </si>
  <si>
    <t>Angular Velocity X</t>
  </si>
  <si>
    <t>Angular Velocity Y</t>
  </si>
  <si>
    <t>Angular Velocity Z</t>
  </si>
  <si>
    <t>m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</si>
  <si>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</si>
  <si>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deg/s</t>
  </si>
  <si>
    <t>deg</t>
  </si>
  <si>
    <t>gauss</t>
  </si>
  <si>
    <t>g</t>
  </si>
  <si>
    <t>lat</t>
  </si>
  <si>
    <t>lon</t>
  </si>
  <si>
    <t>hPa</t>
  </si>
  <si>
    <t>Target Units</t>
  </si>
  <si>
    <t>Sensor Units</t>
  </si>
  <si>
    <t>1 deg = 110.574 km</t>
  </si>
  <si>
    <t>Altitude = (10^(log(P/P_0)/5.2558797)-1/(-6.8755856*10^-6)</t>
  </si>
  <si>
    <t>(may be implemented by chip already)</t>
  </si>
  <si>
    <t>1g = 9.81 m/s2</t>
  </si>
  <si>
    <t>1 deg = 111.320*cos(latitude (prob in rads)) km</t>
  </si>
  <si>
    <t>±4 gauss</t>
  </si>
  <si>
    <t>Set Range (FS)</t>
  </si>
  <si>
    <t>dps</t>
  </si>
  <si>
    <t>±2</t>
  </si>
  <si>
    <t>±4</t>
  </si>
  <si>
    <t>±8</t>
  </si>
  <si>
    <t>±16</t>
  </si>
  <si>
    <t>±12</t>
  </si>
  <si>
    <t>±245</t>
  </si>
  <si>
    <t>±245 dps</t>
  </si>
  <si>
    <t>±4 g</t>
  </si>
  <si>
    <t>260-1260 hPa; 20-60 °C</t>
  </si>
  <si>
    <t>±1</t>
  </si>
  <si>
    <t>???</t>
  </si>
  <si>
    <t>±40 mg</t>
  </si>
  <si>
    <t>±10 dps</t>
  </si>
  <si>
    <t>±125</t>
  </si>
  <si>
    <t>±500</t>
  </si>
  <si>
    <t>±1000</t>
  </si>
  <si>
    <t>±2000</t>
  </si>
  <si>
    <t>Compensate for zero rate errors with calibration function</t>
  </si>
  <si>
    <t>Need to run tests to determine accel and gyro absolute error rates - currently modeled as one LSB of difference</t>
  </si>
  <si>
    <t>Units</t>
  </si>
  <si>
    <t>mdps</t>
  </si>
  <si>
    <t>mg</t>
  </si>
  <si>
    <t>mdps/Hz</t>
  </si>
  <si>
    <t>mgauss</t>
  </si>
  <si>
    <t>m/s^2</t>
  </si>
  <si>
    <t>ODRs</t>
  </si>
  <si>
    <t>Accel</t>
  </si>
  <si>
    <t>Gyro</t>
  </si>
  <si>
    <t>Hz</t>
  </si>
  <si>
    <t>Mag</t>
  </si>
  <si>
    <t>GPS</t>
  </si>
  <si>
    <t>Altim</t>
  </si>
  <si>
    <t>μg/√Hz</t>
  </si>
  <si>
    <t>μg/√Hz</t>
  </si>
  <si>
    <t>Root</t>
  </si>
  <si>
    <t>√Hz</t>
  </si>
  <si>
    <t>hPa/√Hz</t>
  </si>
  <si>
    <r>
      <t>∆t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</si>
</sst>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9"/>
      <color rgb="FF232629"/>
      <name val="Segoe U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2" fillId="3" borderId="2" xfId="2"/>
    <xf numFmtId="0" fontId="3" fillId="0" borderId="0" xfId="0" applyFont="1" applyAlignment="1">
      <alignment vertical="center"/>
    </xf>
    <xf numFmtId="0" fontId="1" fillId="2" borderId="1" xfId="1"/>
    <xf numFmtId="0" fontId="2" fillId="3" borderId="3" xfId="2" applyBorder="1"/>
    <xf numFmtId="0" fontId="1" fillId="2" borderId="4" xfId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2" fillId="3" borderId="2" xfId="2" applyAlignment="1">
      <alignment vertical="center"/>
    </xf>
    <xf numFmtId="0" fontId="7" fillId="4" borderId="0" xfId="3"/>
  </cellXfs>
  <cellStyles count="4">
    <cellStyle name="Bad" xfId="3" builtinId="27"/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96D5-6121-4B72-B130-50DD1913C3B4}">
  <dimension ref="A1:E9"/>
  <sheetViews>
    <sheetView workbookViewId="0">
      <selection activeCell="C11" sqref="C11"/>
    </sheetView>
  </sheetViews>
  <sheetFormatPr defaultRowHeight="14.4" x14ac:dyDescent="0.3"/>
  <cols>
    <col min="1" max="1" width="14.44140625" customWidth="1"/>
    <col min="2" max="2" width="41.44140625" customWidth="1"/>
    <col min="3" max="3" width="13.109375" customWidth="1"/>
  </cols>
  <sheetData>
    <row r="1" spans="1:5" x14ac:dyDescent="0.3">
      <c r="A1" s="2" t="s">
        <v>71</v>
      </c>
    </row>
    <row r="2" spans="1:5" x14ac:dyDescent="0.3">
      <c r="A2" t="s">
        <v>72</v>
      </c>
    </row>
    <row r="4" spans="1:5" x14ac:dyDescent="0.3">
      <c r="A4" t="s">
        <v>79</v>
      </c>
      <c r="D4" t="s">
        <v>88</v>
      </c>
    </row>
    <row r="5" spans="1:5" x14ac:dyDescent="0.3">
      <c r="A5" t="s">
        <v>80</v>
      </c>
      <c r="B5">
        <v>208</v>
      </c>
      <c r="C5" t="s">
        <v>82</v>
      </c>
      <c r="D5">
        <f>SQRT(B5)</f>
        <v>14.422205101855956</v>
      </c>
      <c r="E5" t="s">
        <v>89</v>
      </c>
    </row>
    <row r="6" spans="1:5" x14ac:dyDescent="0.3">
      <c r="A6" t="s">
        <v>81</v>
      </c>
      <c r="B6">
        <v>208</v>
      </c>
      <c r="C6" t="s">
        <v>82</v>
      </c>
      <c r="D6">
        <f t="shared" ref="D6:D9" si="0">SQRT(B6)</f>
        <v>14.422205101855956</v>
      </c>
      <c r="E6" t="s">
        <v>89</v>
      </c>
    </row>
    <row r="7" spans="1:5" x14ac:dyDescent="0.3">
      <c r="A7" t="s">
        <v>83</v>
      </c>
      <c r="B7">
        <v>155</v>
      </c>
      <c r="C7" t="s">
        <v>82</v>
      </c>
      <c r="D7">
        <f t="shared" si="0"/>
        <v>12.449899597988733</v>
      </c>
      <c r="E7" t="s">
        <v>89</v>
      </c>
    </row>
    <row r="8" spans="1:5" x14ac:dyDescent="0.3">
      <c r="A8" t="s">
        <v>84</v>
      </c>
      <c r="B8" s="17">
        <v>150</v>
      </c>
      <c r="C8" t="s">
        <v>82</v>
      </c>
      <c r="D8">
        <f t="shared" si="0"/>
        <v>12.24744871391589</v>
      </c>
      <c r="E8" t="s">
        <v>89</v>
      </c>
    </row>
    <row r="9" spans="1:5" x14ac:dyDescent="0.3">
      <c r="A9" t="s">
        <v>85</v>
      </c>
      <c r="B9">
        <v>25</v>
      </c>
      <c r="C9" t="s">
        <v>82</v>
      </c>
      <c r="D9">
        <f t="shared" si="0"/>
        <v>5</v>
      </c>
      <c r="E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5266-EF7E-4566-B42F-6503C969365C}">
  <dimension ref="A1:J17"/>
  <sheetViews>
    <sheetView workbookViewId="0">
      <selection activeCell="C22" sqref="C22"/>
    </sheetView>
  </sheetViews>
  <sheetFormatPr defaultRowHeight="14.4" x14ac:dyDescent="0.3"/>
  <cols>
    <col min="1" max="1" width="19.33203125" customWidth="1"/>
    <col min="3" max="3" width="19.88671875" customWidth="1"/>
  </cols>
  <sheetData>
    <row r="1" spans="1:10" x14ac:dyDescent="0.3">
      <c r="A1" t="s">
        <v>1</v>
      </c>
      <c r="C1" t="s">
        <v>2</v>
      </c>
      <c r="E1" t="s">
        <v>18</v>
      </c>
    </row>
    <row r="2" spans="1:10" x14ac:dyDescent="0.3">
      <c r="A2" s="2" t="s">
        <v>3</v>
      </c>
    </row>
    <row r="3" spans="1:10" x14ac:dyDescent="0.3">
      <c r="A3" s="2" t="s">
        <v>4</v>
      </c>
      <c r="J3" s="2" t="s">
        <v>20</v>
      </c>
    </row>
    <row r="4" spans="1:10" x14ac:dyDescent="0.3">
      <c r="A4" s="2" t="s">
        <v>5</v>
      </c>
      <c r="J4" s="2" t="s">
        <v>21</v>
      </c>
    </row>
    <row r="5" spans="1:10" x14ac:dyDescent="0.3">
      <c r="A5" s="2" t="s">
        <v>6</v>
      </c>
      <c r="J5" s="2" t="s">
        <v>28</v>
      </c>
    </row>
    <row r="6" spans="1:10" x14ac:dyDescent="0.3">
      <c r="A6" s="2" t="s">
        <v>7</v>
      </c>
      <c r="J6" s="2" t="s">
        <v>22</v>
      </c>
    </row>
    <row r="7" spans="1:10" x14ac:dyDescent="0.3">
      <c r="A7" s="2" t="s">
        <v>8</v>
      </c>
      <c r="J7" s="2" t="s">
        <v>23</v>
      </c>
    </row>
    <row r="8" spans="1:10" x14ac:dyDescent="0.3">
      <c r="A8" s="2" t="s">
        <v>15</v>
      </c>
      <c r="E8" t="s">
        <v>19</v>
      </c>
      <c r="J8" s="2" t="s">
        <v>24</v>
      </c>
    </row>
    <row r="9" spans="1:10" x14ac:dyDescent="0.3">
      <c r="A9" s="2" t="s">
        <v>16</v>
      </c>
      <c r="E9" t="s">
        <v>19</v>
      </c>
      <c r="J9" s="2" t="s">
        <v>25</v>
      </c>
    </row>
    <row r="10" spans="1:10" x14ac:dyDescent="0.3">
      <c r="A10" s="2" t="s">
        <v>17</v>
      </c>
      <c r="E10" t="s">
        <v>19</v>
      </c>
      <c r="J10" s="2" t="s">
        <v>26</v>
      </c>
    </row>
    <row r="11" spans="1:10" x14ac:dyDescent="0.3">
      <c r="A11" s="2" t="s">
        <v>12</v>
      </c>
      <c r="J11" s="2" t="s">
        <v>27</v>
      </c>
    </row>
    <row r="12" spans="1:10" x14ac:dyDescent="0.3">
      <c r="A12" s="2" t="s">
        <v>13</v>
      </c>
      <c r="J12" s="2" t="s">
        <v>29</v>
      </c>
    </row>
    <row r="13" spans="1:10" x14ac:dyDescent="0.3">
      <c r="A13" s="2" t="s">
        <v>14</v>
      </c>
      <c r="J13" s="2" t="s">
        <v>30</v>
      </c>
    </row>
    <row r="14" spans="1:10" x14ac:dyDescent="0.3">
      <c r="A14" s="2" t="s">
        <v>9</v>
      </c>
      <c r="J14" s="2" t="s">
        <v>31</v>
      </c>
    </row>
    <row r="15" spans="1:10" x14ac:dyDescent="0.3">
      <c r="A15" s="2" t="s">
        <v>10</v>
      </c>
      <c r="J15" s="2" t="s">
        <v>32</v>
      </c>
    </row>
    <row r="16" spans="1:10" x14ac:dyDescent="0.3">
      <c r="A16" s="2" t="s">
        <v>11</v>
      </c>
      <c r="J16" s="2" t="s">
        <v>33</v>
      </c>
    </row>
    <row r="17" spans="10:10" x14ac:dyDescent="0.3">
      <c r="J17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DA9E-0EE1-4DA0-A1BE-2EF188A8BB9C}">
  <dimension ref="A1:P16"/>
  <sheetViews>
    <sheetView tabSelected="1" zoomScale="55" zoomScaleNormal="55" workbookViewId="0">
      <pane ySplit="1" topLeftCell="A2" activePane="bottomLeft" state="frozen"/>
      <selection pane="bottomLeft" activeCell="S8" sqref="S8"/>
    </sheetView>
  </sheetViews>
  <sheetFormatPr defaultRowHeight="15.6" thickTop="1" thickBottom="1" x14ac:dyDescent="0.35"/>
  <cols>
    <col min="1" max="1" width="10.5546875" style="1" customWidth="1"/>
  </cols>
  <sheetData>
    <row r="1" spans="1:16" s="3" customFormat="1" ht="38.4" customHeight="1" thickBot="1" x14ac:dyDescent="0.35">
      <c r="B1" s="5" t="s">
        <v>20</v>
      </c>
      <c r="C1" s="5" t="s">
        <v>21</v>
      </c>
      <c r="D1" s="5" t="s">
        <v>28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</row>
    <row r="2" spans="1:16" ht="45.6" customHeight="1" thickTop="1" thickBot="1" x14ac:dyDescent="0.35">
      <c r="A2" s="4" t="s">
        <v>20</v>
      </c>
      <c r="B2" s="6">
        <v>1</v>
      </c>
      <c r="C2" s="7">
        <v>0</v>
      </c>
      <c r="D2" s="7">
        <v>0</v>
      </c>
      <c r="E2" s="7" t="s">
        <v>0</v>
      </c>
      <c r="F2" s="7">
        <v>0</v>
      </c>
      <c r="G2" s="7">
        <v>0</v>
      </c>
      <c r="H2" s="7" t="s">
        <v>91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</row>
    <row r="3" spans="1:16" ht="45.6" customHeight="1" thickTop="1" thickBot="1" x14ac:dyDescent="0.35">
      <c r="A3" s="4" t="s">
        <v>21</v>
      </c>
      <c r="B3" s="9">
        <v>0</v>
      </c>
      <c r="C3" s="10">
        <v>1</v>
      </c>
      <c r="D3" s="10">
        <v>0</v>
      </c>
      <c r="E3" s="10">
        <v>0</v>
      </c>
      <c r="F3" s="10" t="s">
        <v>0</v>
      </c>
      <c r="G3" s="10">
        <v>0</v>
      </c>
      <c r="H3" s="10">
        <v>0</v>
      </c>
      <c r="I3" s="10" t="s">
        <v>91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</row>
    <row r="4" spans="1:16" ht="45.6" customHeight="1" thickTop="1" thickBot="1" x14ac:dyDescent="0.35">
      <c r="A4" s="4" t="s">
        <v>28</v>
      </c>
      <c r="B4" s="9">
        <v>0</v>
      </c>
      <c r="C4" s="10">
        <v>0</v>
      </c>
      <c r="D4" s="10">
        <v>1</v>
      </c>
      <c r="E4" s="10">
        <v>0</v>
      </c>
      <c r="F4" s="10">
        <v>0</v>
      </c>
      <c r="G4" s="10" t="s">
        <v>0</v>
      </c>
      <c r="H4" s="10">
        <v>0</v>
      </c>
      <c r="I4" s="10">
        <v>0</v>
      </c>
      <c r="J4" s="10" t="s">
        <v>91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1">
        <v>0</v>
      </c>
    </row>
    <row r="5" spans="1:16" ht="45.6" customHeight="1" thickTop="1" thickBot="1" x14ac:dyDescent="0.35">
      <c r="A5" s="4" t="s">
        <v>22</v>
      </c>
      <c r="B5" s="9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 t="s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1">
        <v>0</v>
      </c>
    </row>
    <row r="6" spans="1:16" ht="45.6" customHeight="1" thickTop="1" thickBot="1" x14ac:dyDescent="0.35">
      <c r="A6" s="4" t="s">
        <v>23</v>
      </c>
      <c r="B6" s="9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 t="s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</row>
    <row r="7" spans="1:16" ht="45.6" customHeight="1" thickTop="1" thickBot="1" x14ac:dyDescent="0.35">
      <c r="A7" s="4" t="s">
        <v>24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 t="s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1">
        <v>0</v>
      </c>
    </row>
    <row r="8" spans="1:16" ht="45.6" customHeight="1" thickTop="1" thickBot="1" x14ac:dyDescent="0.35">
      <c r="A8" s="4" t="s">
        <v>25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1">
        <v>0</v>
      </c>
    </row>
    <row r="9" spans="1:16" ht="45.6" customHeight="1" thickTop="1" thickBot="1" x14ac:dyDescent="0.35">
      <c r="A9" s="4" t="s">
        <v>26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1">
        <v>0</v>
      </c>
    </row>
    <row r="10" spans="1:16" ht="48.6" customHeight="1" thickTop="1" thickBot="1" x14ac:dyDescent="0.35">
      <c r="A10" s="4" t="s">
        <v>27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1">
        <v>0</v>
      </c>
    </row>
    <row r="11" spans="1:16" ht="39.6" customHeight="1" thickTop="1" thickBot="1" x14ac:dyDescent="0.35">
      <c r="A11" s="4" t="s">
        <v>29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 t="s">
        <v>0</v>
      </c>
      <c r="O11" s="10">
        <v>0</v>
      </c>
      <c r="P11" s="11">
        <v>0</v>
      </c>
    </row>
    <row r="12" spans="1:16" ht="53.4" customHeight="1" thickTop="1" thickBot="1" x14ac:dyDescent="0.35">
      <c r="A12" s="4" t="s">
        <v>30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 t="s">
        <v>0</v>
      </c>
      <c r="P12" s="11">
        <v>0</v>
      </c>
    </row>
    <row r="13" spans="1:16" ht="42.6" customHeight="1" thickTop="1" thickBot="1" x14ac:dyDescent="0.35">
      <c r="A13" s="4" t="s">
        <v>31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1" t="s">
        <v>0</v>
      </c>
    </row>
    <row r="14" spans="1:16" ht="42" customHeight="1" thickTop="1" thickBot="1" x14ac:dyDescent="0.35">
      <c r="A14" s="4" t="s">
        <v>32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1">
        <v>0</v>
      </c>
    </row>
    <row r="15" spans="1:16" ht="37.799999999999997" customHeight="1" thickTop="1" thickBot="1" x14ac:dyDescent="0.35">
      <c r="A15" s="4" t="s">
        <v>33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1">
        <v>0</v>
      </c>
    </row>
    <row r="16" spans="1:16" ht="37.200000000000003" customHeight="1" thickTop="1" thickBot="1" x14ac:dyDescent="0.35">
      <c r="A16" s="4" t="s">
        <v>34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>
        <v>1</v>
      </c>
    </row>
  </sheetData>
  <conditionalFormatting sqref="B2:P16">
    <cfRule type="colorScale" priority="1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B8A5-719A-432B-9AB8-42D2821AC1DC}">
  <dimension ref="A1:P16"/>
  <sheetViews>
    <sheetView zoomScale="55" zoomScaleNormal="55" workbookViewId="0">
      <pane ySplit="1" topLeftCell="A2" activePane="bottomLeft" state="frozen"/>
      <selection pane="bottomLeft" activeCell="B2" sqref="B2"/>
    </sheetView>
  </sheetViews>
  <sheetFormatPr defaultRowHeight="15.6" thickTop="1" thickBottom="1" x14ac:dyDescent="0.35"/>
  <cols>
    <col min="1" max="1" width="10.5546875" style="1" customWidth="1"/>
  </cols>
  <sheetData>
    <row r="1" spans="1:16" s="3" customFormat="1" ht="38.4" customHeight="1" thickBot="1" x14ac:dyDescent="0.35">
      <c r="B1" s="5" t="s">
        <v>20</v>
      </c>
      <c r="C1" s="5" t="s">
        <v>21</v>
      </c>
      <c r="D1" s="5" t="s">
        <v>28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</row>
    <row r="2" spans="1:16" ht="45.6" customHeight="1" thickTop="1" thickBot="1" x14ac:dyDescent="0.35">
      <c r="A2" s="4" t="s">
        <v>20</v>
      </c>
      <c r="B2" s="6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</row>
    <row r="3" spans="1:16" ht="45.6" customHeight="1" thickTop="1" thickBot="1" x14ac:dyDescent="0.35">
      <c r="A3" s="4" t="s">
        <v>21</v>
      </c>
      <c r="B3" s="9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1">
        <v>0</v>
      </c>
    </row>
    <row r="4" spans="1:16" ht="45.6" customHeight="1" thickTop="1" thickBot="1" x14ac:dyDescent="0.35">
      <c r="A4" s="4" t="s">
        <v>28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1">
        <v>0</v>
      </c>
    </row>
    <row r="5" spans="1:16" ht="45.6" customHeight="1" thickTop="1" thickBot="1" x14ac:dyDescent="0.35">
      <c r="A5" s="4" t="s">
        <v>22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1">
        <v>0</v>
      </c>
    </row>
    <row r="6" spans="1:16" ht="45.6" customHeight="1" thickTop="1" thickBot="1" x14ac:dyDescent="0.35">
      <c r="A6" s="4" t="s">
        <v>23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</row>
    <row r="7" spans="1:16" ht="45.6" customHeight="1" thickTop="1" thickBot="1" x14ac:dyDescent="0.35">
      <c r="A7" s="4" t="s">
        <v>24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1">
        <v>0</v>
      </c>
    </row>
    <row r="8" spans="1:16" ht="45.6" customHeight="1" thickTop="1" thickBot="1" x14ac:dyDescent="0.35">
      <c r="A8" s="4" t="s">
        <v>25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1">
        <v>0</v>
      </c>
    </row>
    <row r="9" spans="1:16" ht="45.6" customHeight="1" thickTop="1" thickBot="1" x14ac:dyDescent="0.35">
      <c r="A9" s="4" t="s">
        <v>26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1">
        <v>0</v>
      </c>
    </row>
    <row r="10" spans="1:16" ht="48.6" customHeight="1" thickTop="1" thickBot="1" x14ac:dyDescent="0.35">
      <c r="A10" s="4" t="s">
        <v>27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1">
        <v>0</v>
      </c>
    </row>
    <row r="11" spans="1:16" ht="39.6" customHeight="1" thickTop="1" thickBot="1" x14ac:dyDescent="0.35">
      <c r="A11" s="4" t="s">
        <v>29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1">
        <v>0</v>
      </c>
    </row>
    <row r="12" spans="1:16" ht="53.4" customHeight="1" thickTop="1" thickBot="1" x14ac:dyDescent="0.35">
      <c r="A12" s="4" t="s">
        <v>30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0</v>
      </c>
    </row>
    <row r="13" spans="1:16" ht="42.6" customHeight="1" thickTop="1" thickBot="1" x14ac:dyDescent="0.35">
      <c r="A13" s="4" t="s">
        <v>31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1">
        <v>0</v>
      </c>
    </row>
    <row r="14" spans="1:16" ht="42" customHeight="1" thickTop="1" thickBot="1" x14ac:dyDescent="0.35">
      <c r="A14" s="4" t="s">
        <v>32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1">
        <v>0</v>
      </c>
    </row>
    <row r="15" spans="1:16" ht="37.799999999999997" customHeight="1" thickTop="1" thickBot="1" x14ac:dyDescent="0.35">
      <c r="A15" s="4" t="s">
        <v>33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1">
        <v>0</v>
      </c>
    </row>
    <row r="16" spans="1:16" ht="37.200000000000003" customHeight="1" thickTop="1" thickBot="1" x14ac:dyDescent="0.35">
      <c r="A16" s="4" t="s">
        <v>34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>
        <v>0</v>
      </c>
    </row>
  </sheetData>
  <conditionalFormatting sqref="B2:P16">
    <cfRule type="colorScale" priority="1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AC94-C5D9-468E-B66C-32F825286942}">
  <dimension ref="A1:W16"/>
  <sheetViews>
    <sheetView zoomScale="55" zoomScaleNormal="55" workbookViewId="0">
      <pane ySplit="1" topLeftCell="A2" activePane="bottomLeft" state="frozen"/>
      <selection pane="bottomLeft" activeCell="R25" sqref="R25"/>
    </sheetView>
  </sheetViews>
  <sheetFormatPr defaultRowHeight="15.6" thickTop="1" thickBottom="1" x14ac:dyDescent="0.35"/>
  <cols>
    <col min="1" max="1" width="10.5546875" style="1" customWidth="1"/>
  </cols>
  <sheetData>
    <row r="1" spans="1:23" s="3" customFormat="1" ht="38.4" customHeight="1" thickBot="1" x14ac:dyDescent="0.35">
      <c r="B1" s="5" t="s">
        <v>20</v>
      </c>
      <c r="C1" s="5" t="s">
        <v>21</v>
      </c>
      <c r="D1" s="5" t="s">
        <v>28</v>
      </c>
      <c r="E1" s="5" t="s">
        <v>25</v>
      </c>
      <c r="F1" s="5" t="s">
        <v>26</v>
      </c>
      <c r="G1" s="5" t="s">
        <v>27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3" t="s">
        <v>44</v>
      </c>
      <c r="O1" s="3" t="s">
        <v>45</v>
      </c>
    </row>
    <row r="2" spans="1:23" ht="45.6" customHeight="1" thickTop="1" thickBot="1" x14ac:dyDescent="0.35">
      <c r="A2" s="4" t="s">
        <v>20</v>
      </c>
      <c r="B2" s="15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N2" t="s">
        <v>35</v>
      </c>
      <c r="O2" t="s">
        <v>41</v>
      </c>
      <c r="P2" s="15" t="s">
        <v>46</v>
      </c>
    </row>
    <row r="3" spans="1:23" ht="45.6" customHeight="1" thickTop="1" thickBot="1" x14ac:dyDescent="0.35">
      <c r="A3" s="4" t="s">
        <v>21</v>
      </c>
      <c r="B3" s="9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1">
        <v>0</v>
      </c>
      <c r="N3" t="s">
        <v>35</v>
      </c>
      <c r="O3" t="s">
        <v>42</v>
      </c>
      <c r="P3" s="15" t="s">
        <v>50</v>
      </c>
    </row>
    <row r="4" spans="1:23" ht="45.6" customHeight="1" thickTop="1" thickBot="1" x14ac:dyDescent="0.35">
      <c r="A4" s="4" t="s">
        <v>28</v>
      </c>
      <c r="B4" s="9">
        <v>0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N4" t="s">
        <v>35</v>
      </c>
      <c r="O4" t="s">
        <v>43</v>
      </c>
      <c r="P4" t="s">
        <v>47</v>
      </c>
      <c r="W4" t="s">
        <v>48</v>
      </c>
    </row>
    <row r="5" spans="1:23" ht="45.6" customHeight="1" thickTop="1" thickBot="1" x14ac:dyDescent="0.35">
      <c r="A5" s="4" t="s">
        <v>25</v>
      </c>
      <c r="B5" s="9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N5" t="s">
        <v>36</v>
      </c>
      <c r="O5" t="s">
        <v>40</v>
      </c>
      <c r="P5" t="s">
        <v>49</v>
      </c>
    </row>
    <row r="6" spans="1:23" ht="45.6" customHeight="1" thickTop="1" thickBot="1" x14ac:dyDescent="0.35">
      <c r="A6" s="4" t="s">
        <v>26</v>
      </c>
      <c r="B6" s="9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N6" t="s">
        <v>36</v>
      </c>
      <c r="O6" t="s">
        <v>40</v>
      </c>
      <c r="P6" t="s">
        <v>49</v>
      </c>
    </row>
    <row r="7" spans="1:23" ht="48.6" customHeight="1" thickTop="1" thickBot="1" x14ac:dyDescent="0.35">
      <c r="A7" s="4" t="s">
        <v>27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  <c r="N7" t="s">
        <v>36</v>
      </c>
      <c r="O7" t="s">
        <v>40</v>
      </c>
      <c r="P7" t="s">
        <v>49</v>
      </c>
    </row>
    <row r="8" spans="1:23" ht="39.6" customHeight="1" thickTop="1" thickBot="1" x14ac:dyDescent="0.35">
      <c r="A8" s="4" t="s">
        <v>29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t="s">
        <v>38</v>
      </c>
      <c r="O8" t="s">
        <v>39</v>
      </c>
    </row>
    <row r="9" spans="1:23" ht="53.4" customHeight="1" thickTop="1" thickBot="1" x14ac:dyDescent="0.35">
      <c r="A9" s="4" t="s">
        <v>30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1">
        <v>0</v>
      </c>
      <c r="N9" t="s">
        <v>38</v>
      </c>
      <c r="O9" t="s">
        <v>39</v>
      </c>
    </row>
    <row r="10" spans="1:23" ht="42.6" customHeight="1" thickTop="1" thickBot="1" x14ac:dyDescent="0.35">
      <c r="A10" s="4" t="s">
        <v>31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1">
        <v>0</v>
      </c>
      <c r="N10" t="s">
        <v>38</v>
      </c>
      <c r="O10" t="s">
        <v>39</v>
      </c>
    </row>
    <row r="11" spans="1:23" ht="42" customHeight="1" thickTop="1" thickBot="1" x14ac:dyDescent="0.35">
      <c r="A11" s="4" t="s">
        <v>32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1">
        <v>0</v>
      </c>
      <c r="N11" t="s">
        <v>37</v>
      </c>
      <c r="O11" t="s">
        <v>37</v>
      </c>
    </row>
    <row r="12" spans="1:23" ht="37.799999999999997" customHeight="1" thickTop="1" thickBot="1" x14ac:dyDescent="0.35">
      <c r="A12" s="4" t="s">
        <v>33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1">
        <v>0</v>
      </c>
      <c r="N12" t="s">
        <v>37</v>
      </c>
      <c r="O12" t="s">
        <v>37</v>
      </c>
    </row>
    <row r="13" spans="1:23" ht="37.200000000000003" customHeight="1" thickTop="1" thickBot="1" x14ac:dyDescent="0.35">
      <c r="A13" s="4" t="s">
        <v>34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>
        <v>1</v>
      </c>
      <c r="N13" t="s">
        <v>37</v>
      </c>
      <c r="O13" t="s">
        <v>37</v>
      </c>
    </row>
    <row r="14" spans="1:23" ht="14.4" x14ac:dyDescent="0.3"/>
    <row r="15" spans="1:23" ht="14.4" x14ac:dyDescent="0.3"/>
    <row r="16" spans="1:23" ht="14.4" x14ac:dyDescent="0.3"/>
  </sheetData>
  <conditionalFormatting sqref="B3:M13 C2:M2">
    <cfRule type="colorScale" priority="3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3CA1-D66E-4114-9189-85BE248B318D}">
  <dimension ref="A1:AJ13"/>
  <sheetViews>
    <sheetView zoomScale="70" zoomScaleNormal="70" workbookViewId="0">
      <pane ySplit="1" topLeftCell="A2" activePane="bottomLeft" state="frozen"/>
      <selection pane="bottomLeft" activeCell="H8" sqref="H8"/>
    </sheetView>
  </sheetViews>
  <sheetFormatPr defaultRowHeight="15.6" thickTop="1" thickBottom="1" x14ac:dyDescent="0.35"/>
  <cols>
    <col min="1" max="1" width="10.5546875" style="1" customWidth="1"/>
  </cols>
  <sheetData>
    <row r="1" spans="1:36" s="3" customFormat="1" ht="38.4" customHeight="1" thickBot="1" x14ac:dyDescent="0.35">
      <c r="B1" s="5" t="s">
        <v>20</v>
      </c>
      <c r="C1" s="5" t="s">
        <v>21</v>
      </c>
      <c r="D1" s="5" t="s">
        <v>28</v>
      </c>
      <c r="E1" s="5" t="s">
        <v>25</v>
      </c>
      <c r="F1" s="5" t="s">
        <v>26</v>
      </c>
      <c r="G1" s="5" t="s">
        <v>27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3" t="s">
        <v>44</v>
      </c>
      <c r="O1" s="3" t="s">
        <v>73</v>
      </c>
      <c r="S1" s="3" t="s">
        <v>52</v>
      </c>
      <c r="W1" s="5" t="s">
        <v>20</v>
      </c>
      <c r="X1" s="5" t="s">
        <v>21</v>
      </c>
      <c r="Y1" s="5" t="s">
        <v>28</v>
      </c>
      <c r="Z1" s="5" t="s">
        <v>25</v>
      </c>
      <c r="AA1" s="5" t="s">
        <v>26</v>
      </c>
      <c r="AB1" s="5" t="s">
        <v>27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</row>
    <row r="2" spans="1:36" ht="45.6" customHeight="1" thickTop="1" thickBot="1" x14ac:dyDescent="0.35">
      <c r="A2" s="4" t="s">
        <v>20</v>
      </c>
      <c r="B2" s="15">
        <f>1/111</f>
        <v>9.0090090090090089E-3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</v>
      </c>
      <c r="O2" t="s">
        <v>41</v>
      </c>
      <c r="P2" s="15"/>
      <c r="V2" s="4" t="s">
        <v>20</v>
      </c>
      <c r="W2" s="15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0</v>
      </c>
      <c r="AJ2" t="s">
        <v>35</v>
      </c>
    </row>
    <row r="3" spans="1:36" ht="45.6" customHeight="1" thickTop="1" thickBot="1" x14ac:dyDescent="0.35">
      <c r="A3" s="4" t="s">
        <v>21</v>
      </c>
      <c r="B3" s="9">
        <v>0</v>
      </c>
      <c r="C3" s="15">
        <f>1/80</f>
        <v>1.2500000000000001E-2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1">
        <v>0</v>
      </c>
      <c r="O3" t="s">
        <v>42</v>
      </c>
      <c r="P3" s="15"/>
      <c r="V3" s="4" t="s">
        <v>21</v>
      </c>
      <c r="W3" s="9">
        <v>0</v>
      </c>
      <c r="X3" s="10">
        <v>1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1">
        <v>0</v>
      </c>
      <c r="AJ3" t="s">
        <v>35</v>
      </c>
    </row>
    <row r="4" spans="1:36" ht="45.6" customHeight="1" thickTop="1" thickBot="1" x14ac:dyDescent="0.35">
      <c r="A4" s="4" t="s">
        <v>28</v>
      </c>
      <c r="B4" s="9">
        <v>0</v>
      </c>
      <c r="C4" s="10">
        <v>0</v>
      </c>
      <c r="D4" s="10">
        <v>0.2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O4" t="s">
        <v>43</v>
      </c>
      <c r="S4" t="s">
        <v>62</v>
      </c>
      <c r="V4" s="4" t="s">
        <v>28</v>
      </c>
      <c r="W4" s="9">
        <v>0</v>
      </c>
      <c r="X4" s="10">
        <v>0</v>
      </c>
      <c r="Y4" s="10">
        <v>0.2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1">
        <v>0</v>
      </c>
      <c r="AJ4" t="s">
        <v>35</v>
      </c>
    </row>
    <row r="5" spans="1:36" ht="45.6" customHeight="1" thickTop="1" thickBot="1" x14ac:dyDescent="0.35">
      <c r="A5" s="4" t="s">
        <v>25</v>
      </c>
      <c r="B5" s="9">
        <v>0</v>
      </c>
      <c r="C5" s="10">
        <v>0</v>
      </c>
      <c r="D5" s="10">
        <v>0</v>
      </c>
      <c r="E5" s="10">
        <v>0.122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O5" t="s">
        <v>75</v>
      </c>
      <c r="S5" t="s">
        <v>61</v>
      </c>
      <c r="V5" s="4" t="s">
        <v>25</v>
      </c>
      <c r="W5" s="9">
        <v>0</v>
      </c>
      <c r="X5" s="10">
        <v>0</v>
      </c>
      <c r="Y5" s="10">
        <v>0</v>
      </c>
      <c r="Z5" s="10">
        <v>0.122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1">
        <v>0</v>
      </c>
      <c r="AJ5" t="s">
        <v>78</v>
      </c>
    </row>
    <row r="6" spans="1:36" ht="45.6" customHeight="1" thickTop="1" thickBot="1" x14ac:dyDescent="0.35">
      <c r="A6" s="4" t="s">
        <v>26</v>
      </c>
      <c r="B6" s="9">
        <v>0</v>
      </c>
      <c r="C6" s="10">
        <v>0</v>
      </c>
      <c r="D6" s="10">
        <v>0</v>
      </c>
      <c r="E6" s="10">
        <v>0</v>
      </c>
      <c r="F6" s="10">
        <v>0.122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O6" t="s">
        <v>75</v>
      </c>
      <c r="S6" t="s">
        <v>61</v>
      </c>
      <c r="V6" s="4" t="s">
        <v>26</v>
      </c>
      <c r="W6" s="9">
        <v>0</v>
      </c>
      <c r="X6" s="10">
        <v>0</v>
      </c>
      <c r="Y6" s="10">
        <v>0</v>
      </c>
      <c r="Z6" s="10">
        <v>0</v>
      </c>
      <c r="AA6" s="10">
        <v>0.122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1">
        <v>0</v>
      </c>
      <c r="AJ6" t="s">
        <v>78</v>
      </c>
    </row>
    <row r="7" spans="1:36" ht="48.6" customHeight="1" thickTop="1" thickBot="1" x14ac:dyDescent="0.35">
      <c r="A7" s="4" t="s">
        <v>27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0.122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  <c r="O7" t="s">
        <v>75</v>
      </c>
      <c r="S7" t="s">
        <v>61</v>
      </c>
      <c r="V7" s="4" t="s">
        <v>27</v>
      </c>
      <c r="W7" s="9">
        <v>0</v>
      </c>
      <c r="X7" s="10">
        <v>0</v>
      </c>
      <c r="Y7" s="10">
        <v>0</v>
      </c>
      <c r="Z7" s="10">
        <v>0</v>
      </c>
      <c r="AA7" s="10">
        <v>0</v>
      </c>
      <c r="AB7" s="10">
        <v>0.122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1">
        <v>0</v>
      </c>
      <c r="AJ7" t="s">
        <v>78</v>
      </c>
    </row>
    <row r="8" spans="1:36" ht="39.6" customHeight="1" thickTop="1" thickBot="1" x14ac:dyDescent="0.35">
      <c r="A8" s="4" t="s">
        <v>29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4.7999999999999996E-3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O8" t="s">
        <v>39</v>
      </c>
      <c r="S8" t="s">
        <v>51</v>
      </c>
      <c r="V8" s="4" t="s">
        <v>29</v>
      </c>
      <c r="W8" s="9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4.7999999999999996E-3</v>
      </c>
      <c r="AD8" s="10">
        <v>0</v>
      </c>
      <c r="AE8" s="10">
        <v>0</v>
      </c>
      <c r="AF8" s="10">
        <v>0</v>
      </c>
      <c r="AG8" s="10">
        <v>0</v>
      </c>
      <c r="AH8" s="11">
        <v>0</v>
      </c>
      <c r="AJ8" t="s">
        <v>38</v>
      </c>
    </row>
    <row r="9" spans="1:36" ht="53.4" customHeight="1" thickTop="1" thickBot="1" x14ac:dyDescent="0.35">
      <c r="A9" s="4" t="s">
        <v>30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4.7999999999999996E-3</v>
      </c>
      <c r="J9" s="10">
        <v>0</v>
      </c>
      <c r="K9" s="10">
        <v>0</v>
      </c>
      <c r="L9" s="10">
        <v>0</v>
      </c>
      <c r="M9" s="11">
        <v>0</v>
      </c>
      <c r="O9" t="s">
        <v>39</v>
      </c>
      <c r="S9" t="s">
        <v>51</v>
      </c>
      <c r="V9" s="4" t="s">
        <v>30</v>
      </c>
      <c r="W9" s="9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4.7999999999999996E-3</v>
      </c>
      <c r="AE9" s="10">
        <v>0</v>
      </c>
      <c r="AF9" s="10">
        <v>0</v>
      </c>
      <c r="AG9" s="10">
        <v>0</v>
      </c>
      <c r="AH9" s="11">
        <v>0</v>
      </c>
      <c r="AJ9" t="s">
        <v>38</v>
      </c>
    </row>
    <row r="10" spans="1:36" ht="42.6" customHeight="1" thickTop="1" thickBot="1" x14ac:dyDescent="0.35">
      <c r="A10" s="4" t="s">
        <v>31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4.7999999999999996E-3</v>
      </c>
      <c r="K10" s="10">
        <v>0</v>
      </c>
      <c r="L10" s="10">
        <v>0</v>
      </c>
      <c r="M10" s="11">
        <v>0</v>
      </c>
      <c r="O10" t="s">
        <v>39</v>
      </c>
      <c r="S10" t="s">
        <v>51</v>
      </c>
      <c r="V10" s="4" t="s">
        <v>31</v>
      </c>
      <c r="W10" s="9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4.7999999999999996E-3</v>
      </c>
      <c r="AF10" s="10">
        <v>0</v>
      </c>
      <c r="AG10" s="10">
        <v>0</v>
      </c>
      <c r="AH10" s="11">
        <v>0</v>
      </c>
      <c r="AJ10" t="s">
        <v>38</v>
      </c>
    </row>
    <row r="11" spans="1:36" ht="42" customHeight="1" thickTop="1" thickBot="1" x14ac:dyDescent="0.35">
      <c r="A11" s="4" t="s">
        <v>32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8.75</v>
      </c>
      <c r="L11" s="10">
        <v>0</v>
      </c>
      <c r="M11" s="11">
        <v>0</v>
      </c>
      <c r="O11" t="s">
        <v>74</v>
      </c>
      <c r="S11" t="s">
        <v>60</v>
      </c>
      <c r="V11" s="4" t="s">
        <v>32</v>
      </c>
      <c r="W11" s="9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f>K11/1000</f>
        <v>8.7500000000000008E-3</v>
      </c>
      <c r="AG11" s="10">
        <v>0</v>
      </c>
      <c r="AH11" s="11">
        <v>0</v>
      </c>
      <c r="AJ11" t="s">
        <v>53</v>
      </c>
    </row>
    <row r="12" spans="1:36" ht="37.799999999999997" customHeight="1" thickTop="1" thickBot="1" x14ac:dyDescent="0.35">
      <c r="A12" s="4" t="s">
        <v>33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8.75</v>
      </c>
      <c r="M12" s="11">
        <v>0</v>
      </c>
      <c r="O12" t="s">
        <v>74</v>
      </c>
      <c r="S12" t="s">
        <v>60</v>
      </c>
      <c r="V12" s="4" t="s">
        <v>33</v>
      </c>
      <c r="W12" s="9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8.75</v>
      </c>
      <c r="AH12" s="11">
        <v>0</v>
      </c>
      <c r="AJ12" t="s">
        <v>53</v>
      </c>
    </row>
    <row r="13" spans="1:36" ht="37.200000000000003" customHeight="1" thickTop="1" thickBot="1" x14ac:dyDescent="0.35">
      <c r="A13" s="4" t="s">
        <v>34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>
        <v>8.75</v>
      </c>
      <c r="O13" t="s">
        <v>74</v>
      </c>
      <c r="S13" t="s">
        <v>60</v>
      </c>
      <c r="V13" s="4" t="s">
        <v>34</v>
      </c>
      <c r="W13" s="12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4">
        <v>8.75</v>
      </c>
      <c r="AJ13" t="s">
        <v>53</v>
      </c>
    </row>
  </sheetData>
  <conditionalFormatting sqref="C2:M2 B4:M13 B3 D3:M3">
    <cfRule type="colorScale" priority="2">
      <colorScale>
        <cfvo type="num" val="0"/>
        <cfvo type="max"/>
        <color theme="0" tint="-0.249977111117893"/>
        <color theme="9"/>
      </colorScale>
    </cfRule>
  </conditionalFormatting>
  <conditionalFormatting sqref="X2:AH2 W3:AH13">
    <cfRule type="colorScale" priority="1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AC95-F527-4BE8-A38C-428701A02848}">
  <dimension ref="A1:P16"/>
  <sheetViews>
    <sheetView zoomScale="55" zoomScaleNormal="55" workbookViewId="0">
      <pane ySplit="1" topLeftCell="A2" activePane="bottomLeft" state="frozen"/>
      <selection pane="bottomLeft" activeCell="L13" sqref="L13"/>
    </sheetView>
  </sheetViews>
  <sheetFormatPr defaultRowHeight="15.6" thickTop="1" thickBottom="1" x14ac:dyDescent="0.35"/>
  <cols>
    <col min="1" max="1" width="22.77734375" style="1" bestFit="1" customWidth="1"/>
  </cols>
  <sheetData>
    <row r="1" spans="1:16" s="3" customFormat="1" ht="38.4" customHeight="1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6" ht="45.6" customHeight="1" thickTop="1" thickBot="1" x14ac:dyDescent="0.35">
      <c r="A2" s="16" t="s">
        <v>20</v>
      </c>
      <c r="B2" s="15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P2" s="15"/>
    </row>
    <row r="3" spans="1:16" ht="45.6" customHeight="1" thickTop="1" thickBot="1" x14ac:dyDescent="0.35">
      <c r="A3" s="16" t="s">
        <v>21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P3" s="15"/>
    </row>
    <row r="4" spans="1:16" ht="45.6" customHeight="1" thickTop="1" thickBot="1" x14ac:dyDescent="0.35">
      <c r="A4" s="16" t="s">
        <v>28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6" ht="45.6" customHeight="1" thickTop="1" thickBot="1" x14ac:dyDescent="0.35">
      <c r="A5" s="5" t="s">
        <v>40</v>
      </c>
      <c r="B5" s="5" t="s">
        <v>54</v>
      </c>
      <c r="C5" s="5" t="s">
        <v>55</v>
      </c>
      <c r="D5" s="5" t="s">
        <v>56</v>
      </c>
      <c r="E5" s="5" t="s">
        <v>57</v>
      </c>
      <c r="F5" s="5"/>
      <c r="G5" s="5"/>
      <c r="H5" s="5"/>
      <c r="I5" s="5"/>
      <c r="J5" s="10"/>
      <c r="K5" s="10"/>
      <c r="L5" s="10"/>
      <c r="M5" s="11"/>
    </row>
    <row r="6" spans="1:16" ht="45.6" customHeight="1" thickTop="1" thickBot="1" x14ac:dyDescent="0.35">
      <c r="A6" s="16" t="s">
        <v>25</v>
      </c>
      <c r="B6" s="9" t="s">
        <v>65</v>
      </c>
      <c r="C6" s="10" t="s">
        <v>64</v>
      </c>
      <c r="D6" s="10" t="s">
        <v>64</v>
      </c>
      <c r="E6" s="10" t="s">
        <v>64</v>
      </c>
      <c r="F6" s="10"/>
      <c r="G6" s="10"/>
      <c r="H6" s="10"/>
      <c r="I6" s="10"/>
      <c r="J6" s="10"/>
      <c r="K6" s="10"/>
      <c r="L6" s="10"/>
      <c r="M6" s="11"/>
    </row>
    <row r="7" spans="1:16" ht="45.6" customHeight="1" thickTop="1" thickBot="1" x14ac:dyDescent="0.35">
      <c r="A7" s="16" t="s">
        <v>26</v>
      </c>
      <c r="B7" s="9" t="s">
        <v>65</v>
      </c>
      <c r="C7" s="10" t="s">
        <v>64</v>
      </c>
      <c r="D7" s="10" t="s">
        <v>64</v>
      </c>
      <c r="E7" s="10" t="s">
        <v>64</v>
      </c>
      <c r="F7" s="10"/>
      <c r="G7" s="10"/>
      <c r="H7" s="10"/>
      <c r="I7" s="10"/>
      <c r="J7" s="10"/>
      <c r="K7" s="10"/>
      <c r="L7" s="10"/>
      <c r="M7" s="11"/>
    </row>
    <row r="8" spans="1:16" ht="48.6" customHeight="1" thickTop="1" thickBot="1" x14ac:dyDescent="0.35">
      <c r="A8" s="16" t="s">
        <v>27</v>
      </c>
      <c r="B8" s="9" t="s">
        <v>65</v>
      </c>
      <c r="C8" s="10" t="s">
        <v>64</v>
      </c>
      <c r="D8" s="10" t="s">
        <v>64</v>
      </c>
      <c r="E8" s="10" t="s">
        <v>64</v>
      </c>
      <c r="F8" s="10"/>
      <c r="G8" s="10"/>
      <c r="H8" s="10"/>
      <c r="I8" s="10"/>
      <c r="J8" s="10"/>
      <c r="K8" s="10"/>
      <c r="L8" s="10"/>
      <c r="M8" s="11"/>
    </row>
    <row r="9" spans="1:16" ht="48.6" customHeight="1" thickTop="1" thickBot="1" x14ac:dyDescent="0.35">
      <c r="A9" s="5" t="s">
        <v>39</v>
      </c>
      <c r="B9" s="5" t="s">
        <v>55</v>
      </c>
      <c r="C9" s="5" t="s">
        <v>56</v>
      </c>
      <c r="D9" s="5" t="s">
        <v>58</v>
      </c>
      <c r="E9" s="5" t="s">
        <v>57</v>
      </c>
      <c r="F9" s="5"/>
      <c r="G9" s="5"/>
      <c r="H9" s="5"/>
      <c r="I9" s="5"/>
      <c r="J9" s="10"/>
      <c r="K9" s="10"/>
      <c r="L9" s="10"/>
      <c r="M9" s="11"/>
    </row>
    <row r="10" spans="1:16" ht="39.6" customHeight="1" thickTop="1" thickBot="1" x14ac:dyDescent="0.35">
      <c r="A10" s="16" t="s">
        <v>29</v>
      </c>
      <c r="B10" s="9" t="s">
        <v>63</v>
      </c>
      <c r="C10" s="10" t="s">
        <v>64</v>
      </c>
      <c r="D10" s="10" t="s">
        <v>64</v>
      </c>
      <c r="E10" s="10" t="s">
        <v>64</v>
      </c>
      <c r="F10" s="10"/>
      <c r="G10" s="10"/>
      <c r="H10" s="10"/>
      <c r="I10" s="10"/>
      <c r="J10" s="10"/>
      <c r="K10" s="10"/>
      <c r="L10" s="10"/>
      <c r="M10" s="11"/>
    </row>
    <row r="11" spans="1:16" ht="53.4" customHeight="1" thickTop="1" thickBot="1" x14ac:dyDescent="0.35">
      <c r="A11" s="16" t="s">
        <v>30</v>
      </c>
      <c r="B11" s="9" t="s">
        <v>63</v>
      </c>
      <c r="C11" s="10" t="s">
        <v>64</v>
      </c>
      <c r="D11" s="10" t="s">
        <v>64</v>
      </c>
      <c r="E11" s="10" t="s">
        <v>64</v>
      </c>
      <c r="F11" s="10"/>
      <c r="G11" s="10"/>
      <c r="H11" s="10"/>
      <c r="I11" s="10"/>
      <c r="J11" s="10"/>
      <c r="K11" s="10"/>
      <c r="L11" s="10"/>
      <c r="M11" s="11"/>
    </row>
    <row r="12" spans="1:16" ht="42.6" customHeight="1" thickTop="1" thickBot="1" x14ac:dyDescent="0.35">
      <c r="A12" s="16" t="s">
        <v>31</v>
      </c>
      <c r="B12" s="9" t="s">
        <v>63</v>
      </c>
      <c r="C12" s="10" t="s">
        <v>64</v>
      </c>
      <c r="D12" s="10" t="s">
        <v>64</v>
      </c>
      <c r="E12" s="10" t="s">
        <v>64</v>
      </c>
      <c r="F12" s="10"/>
      <c r="G12" s="10"/>
      <c r="H12" s="10"/>
      <c r="I12" s="10"/>
      <c r="J12" s="10"/>
      <c r="K12" s="10"/>
      <c r="L12" s="10"/>
      <c r="M12" s="11"/>
    </row>
    <row r="13" spans="1:16" ht="42.6" customHeight="1" thickTop="1" thickBot="1" x14ac:dyDescent="0.35">
      <c r="A13" s="5" t="s">
        <v>53</v>
      </c>
      <c r="B13" s="5" t="s">
        <v>67</v>
      </c>
      <c r="C13" s="5" t="s">
        <v>59</v>
      </c>
      <c r="D13" s="5" t="s">
        <v>68</v>
      </c>
      <c r="E13" s="5" t="s">
        <v>69</v>
      </c>
      <c r="F13" s="5" t="s">
        <v>70</v>
      </c>
      <c r="G13" s="5"/>
      <c r="H13" s="5"/>
      <c r="I13" s="5"/>
      <c r="J13" s="10"/>
      <c r="K13" s="10"/>
      <c r="L13" s="10"/>
      <c r="M13" s="11"/>
    </row>
    <row r="14" spans="1:16" ht="42" customHeight="1" thickTop="1" thickBot="1" x14ac:dyDescent="0.35">
      <c r="A14" s="16" t="s">
        <v>32</v>
      </c>
      <c r="B14" s="9" t="s">
        <v>66</v>
      </c>
      <c r="C14" s="10" t="s">
        <v>64</v>
      </c>
      <c r="D14" s="10" t="s">
        <v>64</v>
      </c>
      <c r="E14" s="10" t="s">
        <v>64</v>
      </c>
      <c r="F14" s="10" t="s">
        <v>64</v>
      </c>
      <c r="G14" s="10"/>
      <c r="H14" s="10"/>
      <c r="I14" s="10"/>
      <c r="J14" s="10"/>
      <c r="K14" s="10"/>
      <c r="L14" s="10"/>
      <c r="M14" s="11"/>
    </row>
    <row r="15" spans="1:16" ht="37.799999999999997" customHeight="1" thickTop="1" thickBot="1" x14ac:dyDescent="0.35">
      <c r="A15" s="16" t="s">
        <v>33</v>
      </c>
      <c r="B15" s="9" t="s">
        <v>66</v>
      </c>
      <c r="C15" s="10" t="s">
        <v>64</v>
      </c>
      <c r="D15" s="10" t="s">
        <v>64</v>
      </c>
      <c r="E15" s="10" t="s">
        <v>64</v>
      </c>
      <c r="F15" s="10" t="s">
        <v>64</v>
      </c>
      <c r="G15" s="10"/>
      <c r="H15" s="10"/>
      <c r="I15" s="10"/>
      <c r="J15" s="10"/>
      <c r="K15" s="10"/>
      <c r="L15" s="10"/>
      <c r="M15" s="11"/>
    </row>
    <row r="16" spans="1:16" ht="37.200000000000003" customHeight="1" thickTop="1" thickBot="1" x14ac:dyDescent="0.35">
      <c r="A16" s="16" t="s">
        <v>34</v>
      </c>
      <c r="B16" s="9" t="s">
        <v>66</v>
      </c>
      <c r="C16" s="10" t="s">
        <v>64</v>
      </c>
      <c r="D16" s="10" t="s">
        <v>64</v>
      </c>
      <c r="E16" s="10" t="s">
        <v>64</v>
      </c>
      <c r="F16" s="10" t="s">
        <v>64</v>
      </c>
      <c r="G16" s="13"/>
      <c r="H16" s="13"/>
      <c r="I16" s="13"/>
      <c r="J16" s="13"/>
      <c r="K16" s="13"/>
      <c r="L16" s="13"/>
      <c r="M16" s="10"/>
    </row>
  </sheetData>
  <phoneticPr fontId="6" type="noConversion"/>
  <conditionalFormatting sqref="C2:M2 B3:M4 J5:M5 J9:M9 J13:M13 B10:M12 B6:M8 B14:M16">
    <cfRule type="colorScale" priority="1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609-1C3D-47CC-A075-8F841627D8A1}">
  <dimension ref="A1:N16"/>
  <sheetViews>
    <sheetView zoomScale="55" zoomScaleNormal="55" workbookViewId="0">
      <pane ySplit="1" topLeftCell="A2" activePane="bottomLeft" state="frozen"/>
      <selection pane="bottomLeft" activeCell="N5" sqref="N5"/>
    </sheetView>
  </sheetViews>
  <sheetFormatPr defaultRowHeight="14.4" x14ac:dyDescent="0.3"/>
  <cols>
    <col min="1" max="1" width="10.5546875" customWidth="1"/>
    <col min="14" max="14" width="11.88671875" customWidth="1"/>
  </cols>
  <sheetData>
    <row r="1" spans="1:14" s="3" customFormat="1" ht="38.4" customHeight="1" x14ac:dyDescent="0.3">
      <c r="A1"/>
      <c r="B1" s="5" t="s">
        <v>20</v>
      </c>
      <c r="C1" s="5" t="s">
        <v>21</v>
      </c>
      <c r="D1" s="5" t="s">
        <v>28</v>
      </c>
      <c r="E1" s="5" t="s">
        <v>25</v>
      </c>
      <c r="F1" s="5" t="s">
        <v>26</v>
      </c>
      <c r="G1" s="5" t="s">
        <v>27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</row>
    <row r="2" spans="1:14" ht="45.6" customHeight="1" x14ac:dyDescent="0.3">
      <c r="A2" s="5" t="s">
        <v>20</v>
      </c>
      <c r="B2" s="6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</v>
      </c>
    </row>
    <row r="3" spans="1:14" ht="45.6" customHeight="1" x14ac:dyDescent="0.3">
      <c r="A3" s="5" t="s">
        <v>21</v>
      </c>
      <c r="B3" s="9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1">
        <v>0</v>
      </c>
    </row>
    <row r="4" spans="1:14" ht="45.6" customHeight="1" x14ac:dyDescent="0.3">
      <c r="A4" s="5" t="s">
        <v>28</v>
      </c>
      <c r="B4" s="9">
        <v>0</v>
      </c>
      <c r="C4" s="10">
        <v>0</v>
      </c>
      <c r="D4" s="10">
        <v>0.03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N4" t="s">
        <v>90</v>
      </c>
    </row>
    <row r="5" spans="1:14" ht="45.6" customHeight="1" x14ac:dyDescent="0.3">
      <c r="A5" s="5" t="s">
        <v>25</v>
      </c>
      <c r="B5" s="9">
        <v>0</v>
      </c>
      <c r="C5" s="10">
        <v>0</v>
      </c>
      <c r="D5" s="10">
        <v>0</v>
      </c>
      <c r="E5" s="10">
        <v>90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N5" t="s">
        <v>86</v>
      </c>
    </row>
    <row r="6" spans="1:14" ht="45.6" customHeight="1" x14ac:dyDescent="0.3">
      <c r="A6" s="5" t="s">
        <v>26</v>
      </c>
      <c r="B6" s="9">
        <v>0</v>
      </c>
      <c r="C6" s="10">
        <v>0</v>
      </c>
      <c r="D6" s="10">
        <v>0</v>
      </c>
      <c r="E6" s="10">
        <v>0</v>
      </c>
      <c r="F6" s="10">
        <v>90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N6" t="s">
        <v>87</v>
      </c>
    </row>
    <row r="7" spans="1:14" ht="45.6" customHeight="1" x14ac:dyDescent="0.3">
      <c r="A7" s="5" t="s">
        <v>27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90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  <c r="N7" t="s">
        <v>86</v>
      </c>
    </row>
    <row r="8" spans="1:14" ht="45.6" customHeight="1" x14ac:dyDescent="0.3">
      <c r="A8" s="5" t="s">
        <v>29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3.2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t="s">
        <v>77</v>
      </c>
    </row>
    <row r="9" spans="1:14" ht="45.6" customHeight="1" x14ac:dyDescent="0.3">
      <c r="A9" s="5" t="s">
        <v>30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3.2</v>
      </c>
      <c r="J9" s="10">
        <v>0</v>
      </c>
      <c r="K9" s="10">
        <v>0</v>
      </c>
      <c r="L9" s="10">
        <v>0</v>
      </c>
      <c r="M9" s="11">
        <v>0</v>
      </c>
      <c r="N9" t="s">
        <v>77</v>
      </c>
    </row>
    <row r="10" spans="1:14" ht="48.6" customHeight="1" x14ac:dyDescent="0.3">
      <c r="A10" s="5" t="s">
        <v>31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4.0999999999999996</v>
      </c>
      <c r="K10" s="10">
        <v>0</v>
      </c>
      <c r="L10" s="10">
        <v>0</v>
      </c>
      <c r="M10" s="11">
        <v>0</v>
      </c>
      <c r="N10" t="s">
        <v>77</v>
      </c>
    </row>
    <row r="11" spans="1:14" ht="39.6" customHeight="1" x14ac:dyDescent="0.3">
      <c r="A11" s="5" t="s">
        <v>32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7</v>
      </c>
      <c r="L11" s="10">
        <v>0</v>
      </c>
      <c r="M11" s="11">
        <v>0</v>
      </c>
      <c r="N11" t="s">
        <v>76</v>
      </c>
    </row>
    <row r="12" spans="1:14" ht="53.4" customHeight="1" x14ac:dyDescent="0.3">
      <c r="A12" s="5" t="s">
        <v>33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7</v>
      </c>
      <c r="M12" s="11">
        <v>0</v>
      </c>
      <c r="N12" t="s">
        <v>76</v>
      </c>
    </row>
    <row r="13" spans="1:14" ht="42.6" customHeight="1" x14ac:dyDescent="0.3">
      <c r="A13" s="5" t="s">
        <v>34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7</v>
      </c>
      <c r="N13" t="s">
        <v>76</v>
      </c>
    </row>
    <row r="14" spans="1:14" ht="42" customHeight="1" x14ac:dyDescent="0.3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4" ht="37.799999999999997" customHeight="1" x14ac:dyDescent="0.3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4" ht="37.200000000000003" customHeight="1" x14ac:dyDescent="0.3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</sheetData>
  <conditionalFormatting sqref="B2:M16">
    <cfRule type="colorScale" priority="1">
      <colorScale>
        <cfvo type="num" val="0"/>
        <cfvo type="max"/>
        <color theme="0" tint="-0.249977111117893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Sheet4</vt:lpstr>
      <vt:lpstr>F matrix {X(k-1)}</vt:lpstr>
      <vt:lpstr>P matrix {proc covar}</vt:lpstr>
      <vt:lpstr>C matrix {Y(k-1)}</vt:lpstr>
      <vt:lpstr>R measurement error</vt:lpstr>
      <vt:lpstr>zero rate offset</vt:lpstr>
      <vt:lpstr>measurement noise (observation)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2022-02-21T23:43:10Z</dcterms:created>
  <dcterms:modified xsi:type="dcterms:W3CDTF">2022-04-03T13:24:34Z</dcterms:modified>
</cp:coreProperties>
</file>