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16各区域发电量" sheetId="4" r:id="rId1"/>
    <sheet name="各年发电量与价格" sheetId="6" r:id="rId2"/>
    <sheet name="营业收入_利润" sheetId="1" r:id="rId3"/>
    <sheet name="销售量" sheetId="2" r:id="rId4"/>
    <sheet name="研发投入" sheetId="3" r:id="rId5"/>
  </sheets>
  <calcPr calcId="145621"/>
</workbook>
</file>

<file path=xl/calcChain.xml><?xml version="1.0" encoding="utf-8"?>
<calcChain xmlns="http://schemas.openxmlformats.org/spreadsheetml/2006/main">
  <c r="E69" i="6" l="1"/>
  <c r="D69" i="6"/>
  <c r="F24" i="6" l="1"/>
  <c r="E24" i="6"/>
  <c r="D24" i="6"/>
  <c r="C24" i="6"/>
  <c r="B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B25" i="4"/>
  <c r="C25" i="4"/>
  <c r="D25" i="4"/>
  <c r="E25" i="4"/>
  <c r="F25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G25" i="4"/>
  <c r="G24" i="4"/>
  <c r="G21" i="4"/>
  <c r="G22" i="4"/>
  <c r="F24" i="4"/>
  <c r="E24" i="4"/>
  <c r="D24" i="4"/>
  <c r="C24" i="4"/>
  <c r="B24" i="4"/>
  <c r="G2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3" i="4"/>
  <c r="G2" i="4"/>
  <c r="G24" i="6" l="1"/>
  <c r="H4" i="6" s="1"/>
  <c r="E25" i="6"/>
  <c r="H12" i="6"/>
  <c r="H16" i="6"/>
  <c r="B25" i="6"/>
  <c r="H23" i="6"/>
  <c r="H21" i="6"/>
  <c r="H13" i="6"/>
  <c r="H11" i="6"/>
  <c r="H7" i="6"/>
  <c r="D25" i="6"/>
  <c r="C25" i="6"/>
  <c r="F25" i="6"/>
  <c r="H19" i="6"/>
  <c r="H15" i="6"/>
  <c r="H9" i="6"/>
  <c r="H5" i="6"/>
  <c r="H6" i="6"/>
  <c r="H10" i="6"/>
  <c r="H14" i="6"/>
  <c r="H18" i="6"/>
  <c r="H22" i="6"/>
  <c r="H2" i="6"/>
  <c r="E6" i="1"/>
  <c r="E7" i="1"/>
  <c r="E8" i="1"/>
  <c r="E5" i="1"/>
  <c r="D6" i="1"/>
  <c r="D7" i="1"/>
  <c r="D8" i="1"/>
  <c r="D5" i="1"/>
  <c r="H3" i="6" l="1"/>
  <c r="H17" i="6"/>
  <c r="H24" i="6"/>
  <c r="H8" i="6"/>
  <c r="H20" i="6"/>
  <c r="G25" i="6"/>
  <c r="D5" i="3"/>
  <c r="C5" i="3"/>
  <c r="D6" i="3"/>
  <c r="C6" i="3"/>
  <c r="H2" i="4" l="1"/>
</calcChain>
</file>

<file path=xl/sharedStrings.xml><?xml version="1.0" encoding="utf-8"?>
<sst xmlns="http://schemas.openxmlformats.org/spreadsheetml/2006/main" count="108" uniqueCount="59">
  <si>
    <t>近五年营业收入、利润</t>
  </si>
  <si>
    <t>年份</t>
  </si>
  <si>
    <t>营业收入</t>
  </si>
  <si>
    <t>净利润</t>
  </si>
  <si>
    <t>近三年单季营业收入、利润</t>
  </si>
  <si>
    <t>季度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</si>
  <si>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</si>
  <si>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</si>
  <si>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</si>
  <si>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</si>
  <si>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</si>
  <si>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</si>
  <si>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</si>
  <si>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</si>
  <si>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</si>
  <si>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</si>
  <si>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</si>
  <si>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</si>
  <si>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销售量(吨)</t>
  </si>
  <si>
    <t>生产量(吨)</t>
  </si>
  <si>
    <t>库存(吨)</t>
  </si>
  <si>
    <t>研发投入</t>
  </si>
  <si>
    <t>研发占比</t>
  </si>
  <si>
    <t>光伏</t>
    <phoneticPr fontId="3" type="noConversion"/>
  </si>
  <si>
    <t>风电</t>
    <phoneticPr fontId="3" type="noConversion"/>
  </si>
  <si>
    <t>水电</t>
    <phoneticPr fontId="3" type="noConversion"/>
  </si>
  <si>
    <t xml:space="preserve">火电 </t>
    <phoneticPr fontId="3" type="noConversion"/>
  </si>
  <si>
    <t>占比</t>
    <phoneticPr fontId="3" type="noConversion"/>
  </si>
  <si>
    <t>Total</t>
    <phoneticPr fontId="3" type="noConversion"/>
  </si>
  <si>
    <t>万千瓦时</t>
  </si>
  <si>
    <t>营业收入变化</t>
    <phoneticPr fontId="3" type="noConversion"/>
  </si>
  <si>
    <t>净利润变化</t>
    <phoneticPr fontId="3" type="noConversion"/>
  </si>
  <si>
    <t>辽宁省</t>
    <phoneticPr fontId="3" type="noConversion"/>
  </si>
  <si>
    <t>内蒙古</t>
    <phoneticPr fontId="3" type="noConversion"/>
  </si>
  <si>
    <t>河北省</t>
    <phoneticPr fontId="3" type="noConversion"/>
  </si>
  <si>
    <t>甘肃省</t>
    <phoneticPr fontId="3" type="noConversion"/>
  </si>
  <si>
    <t>北京市</t>
    <phoneticPr fontId="3" type="noConversion"/>
  </si>
  <si>
    <t>燃机</t>
    <phoneticPr fontId="3" type="noConversion"/>
  </si>
  <si>
    <t>天津市</t>
    <phoneticPr fontId="3" type="noConversion"/>
  </si>
  <si>
    <t>山西省</t>
    <phoneticPr fontId="3" type="noConversion"/>
  </si>
  <si>
    <t>山东省</t>
    <phoneticPr fontId="3" type="noConversion"/>
  </si>
  <si>
    <t>河南省</t>
    <phoneticPr fontId="3" type="noConversion"/>
  </si>
  <si>
    <t>江苏省</t>
    <phoneticPr fontId="3" type="noConversion"/>
  </si>
  <si>
    <t>上海市</t>
    <phoneticPr fontId="3" type="noConversion"/>
  </si>
  <si>
    <t>重庆市</t>
    <phoneticPr fontId="3" type="noConversion"/>
  </si>
  <si>
    <t>浙江省</t>
    <phoneticPr fontId="3" type="noConversion"/>
  </si>
  <si>
    <t>湖北省</t>
    <phoneticPr fontId="3" type="noConversion"/>
  </si>
  <si>
    <t>湖南省</t>
    <phoneticPr fontId="3" type="noConversion"/>
  </si>
  <si>
    <t>江西省</t>
    <phoneticPr fontId="3" type="noConversion"/>
  </si>
  <si>
    <t>安徽省</t>
    <phoneticPr fontId="3" type="noConversion"/>
  </si>
  <si>
    <t>福建省</t>
    <phoneticPr fontId="3" type="noConversion"/>
  </si>
  <si>
    <t>广东省</t>
    <phoneticPr fontId="3" type="noConversion"/>
  </si>
  <si>
    <t>云南省</t>
    <phoneticPr fontId="3" type="noConversion"/>
  </si>
  <si>
    <t>贵州省</t>
    <phoneticPr fontId="3" type="noConversion"/>
  </si>
  <si>
    <t>海南省</t>
    <phoneticPr fontId="3" type="noConversion"/>
  </si>
  <si>
    <t>发电量（亿千万时）</t>
    <phoneticPr fontId="3" type="noConversion"/>
  </si>
  <si>
    <t>收入 （亿）</t>
    <phoneticPr fontId="3" type="noConversion"/>
  </si>
  <si>
    <t>发电量增长率</t>
    <phoneticPr fontId="3" type="noConversion"/>
  </si>
  <si>
    <t>收入增长率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</si>
</sst>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7030A0"/>
      <name val="宋体"/>
      <family val="2"/>
      <scheme val="minor"/>
    </font>
    <font>
      <sz val="11"/>
      <color rgb="FF7030A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2" fillId="0" borderId="1" xfId="0" applyFont="1" applyBorder="1"/>
    <xf numFmtId="4" fontId="2" fillId="0" borderId="1" xfId="0" applyNumberFormat="1" applyFont="1" applyBorder="1"/>
    <xf numFmtId="4" fontId="0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5"/>
          <c:order val="0"/>
          <c:tx>
            <c:strRef>
              <c:f>'2016各区域发电量'!$H$1</c:f>
              <c:strCache>
                <c:ptCount val="1"/>
                <c:pt idx="0">
                  <c:v>占比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'2016各区域发电量'!$A$2:$A$23</c:f>
              <c:strCache>
                <c:ptCount val="22"/>
                <c:pt idx="0">
                  <c:v>辽宁省</c:v>
                </c:pt>
                <c:pt idx="1">
                  <c:v>内蒙古</c:v>
                </c:pt>
                <c:pt idx="2">
                  <c:v>河北省</c:v>
                </c:pt>
                <c:pt idx="3">
                  <c:v>甘肃省</c:v>
                </c:pt>
                <c:pt idx="4">
                  <c:v>北京市</c:v>
                </c:pt>
                <c:pt idx="5">
                  <c:v>天津市</c:v>
                </c:pt>
                <c:pt idx="6">
                  <c:v>山西省</c:v>
                </c:pt>
                <c:pt idx="7">
                  <c:v>山东省</c:v>
                </c:pt>
                <c:pt idx="8">
                  <c:v>河南省</c:v>
                </c:pt>
                <c:pt idx="9">
                  <c:v>江苏省</c:v>
                </c:pt>
                <c:pt idx="10">
                  <c:v>上海市</c:v>
                </c:pt>
                <c:pt idx="11">
                  <c:v>重庆市</c:v>
                </c:pt>
                <c:pt idx="12">
                  <c:v>浙江省</c:v>
                </c:pt>
                <c:pt idx="13">
                  <c:v>湖北省</c:v>
                </c:pt>
                <c:pt idx="14">
                  <c:v>湖南省</c:v>
                </c:pt>
                <c:pt idx="15">
                  <c:v>江西省</c:v>
                </c:pt>
                <c:pt idx="16">
                  <c:v>安徽省</c:v>
                </c:pt>
                <c:pt idx="17">
                  <c:v>福建省</c:v>
                </c:pt>
                <c:pt idx="18">
                  <c:v>广东省</c:v>
                </c:pt>
                <c:pt idx="19">
                  <c:v>云南省</c:v>
                </c:pt>
                <c:pt idx="20">
                  <c:v>贵州省</c:v>
                </c:pt>
                <c:pt idx="21">
                  <c:v>海南省</c:v>
                </c:pt>
              </c:strCache>
            </c:strRef>
          </c:cat>
          <c:val>
            <c:numRef>
              <c:f>'2016各区域发电量'!$H$2:$H$23</c:f>
              <c:numCache>
                <c:formatCode>0.00%</c:formatCode>
                <c:ptCount val="22"/>
                <c:pt idx="0">
                  <c:v>6.3192961203736173E-2</c:v>
                </c:pt>
                <c:pt idx="1">
                  <c:v>6.9495361662788102E-4</c:v>
                </c:pt>
                <c:pt idx="2">
                  <c:v>4.1643023367018389E-2</c:v>
                </c:pt>
                <c:pt idx="3">
                  <c:v>3.0973253849341711E-2</c:v>
                </c:pt>
                <c:pt idx="4">
                  <c:v>2.4046032707450031E-2</c:v>
                </c:pt>
                <c:pt idx="5">
                  <c:v>2.3121553125697344E-2</c:v>
                </c:pt>
                <c:pt idx="6">
                  <c:v>3.41324237304345E-2</c:v>
                </c:pt>
                <c:pt idx="7">
                  <c:v>0.13183078835793299</c:v>
                </c:pt>
                <c:pt idx="8">
                  <c:v>6.8385986164684887E-2</c:v>
                </c:pt>
                <c:pt idx="9">
                  <c:v>0.13714495202269758</c:v>
                </c:pt>
                <c:pt idx="10">
                  <c:v>5.7821416047690394E-2</c:v>
                </c:pt>
                <c:pt idx="11">
                  <c:v>3.1929612037361728E-2</c:v>
                </c:pt>
                <c:pt idx="12">
                  <c:v>7.8775223947209025E-2</c:v>
                </c:pt>
                <c:pt idx="13">
                  <c:v>4.4901016927539922E-2</c:v>
                </c:pt>
                <c:pt idx="14">
                  <c:v>2.6510248971914951E-2</c:v>
                </c:pt>
                <c:pt idx="15">
                  <c:v>5.5602665051483945E-2</c:v>
                </c:pt>
                <c:pt idx="16">
                  <c:v>1.8636233223883452E-2</c:v>
                </c:pt>
                <c:pt idx="17">
                  <c:v>2.4473206031432305E-2</c:v>
                </c:pt>
                <c:pt idx="18">
                  <c:v>5.5637731518378017E-2</c:v>
                </c:pt>
                <c:pt idx="19">
                  <c:v>1.237846281360579E-2</c:v>
                </c:pt>
                <c:pt idx="20">
                  <c:v>1.4345372820300295E-4</c:v>
                </c:pt>
                <c:pt idx="21">
                  <c:v>3.8024801555675988E-2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华能国际</a:t>
            </a:r>
            <a:endParaRPr lang="en-US" altLang="en-US"/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'2016各区域发电量'!$B$28:$B$32</c:f>
              <c:strCache>
                <c:ptCount val="5"/>
                <c:pt idx="0">
                  <c:v>火电 </c:v>
                </c:pt>
                <c:pt idx="1">
                  <c:v>水电</c:v>
                </c:pt>
                <c:pt idx="2">
                  <c:v>风电</c:v>
                </c:pt>
                <c:pt idx="3">
                  <c:v>光伏</c:v>
                </c:pt>
                <c:pt idx="4">
                  <c:v>燃机</c:v>
                </c:pt>
              </c:strCache>
            </c:strRef>
          </c:cat>
          <c:val>
            <c:numRef>
              <c:f>'2016各区域发电量'!$C$28:$C$32</c:f>
              <c:numCache>
                <c:formatCode>0.00%</c:formatCode>
                <c:ptCount val="5"/>
                <c:pt idx="0">
                  <c:v>0.93231853103382323</c:v>
                </c:pt>
                <c:pt idx="1">
                  <c:v>3.0794733654244638E-3</c:v>
                </c:pt>
                <c:pt idx="2">
                  <c:v>1.2330644904204787E-2</c:v>
                </c:pt>
                <c:pt idx="3">
                  <c:v>2.1996238324460457E-4</c:v>
                </c:pt>
                <c:pt idx="4">
                  <c:v>5.205138831330295E-2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5"/>
          <c:order val="0"/>
          <c:tx>
            <c:strRef>
              <c:f>各年发电量与价格!$H$1</c:f>
              <c:strCache>
                <c:ptCount val="1"/>
                <c:pt idx="0">
                  <c:v>占比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各年发电量与价格!$A$2:$A$23</c:f>
              <c:strCache>
                <c:ptCount val="22"/>
                <c:pt idx="0">
                  <c:v>辽宁省</c:v>
                </c:pt>
                <c:pt idx="1">
                  <c:v>内蒙古</c:v>
                </c:pt>
                <c:pt idx="2">
                  <c:v>河北省</c:v>
                </c:pt>
                <c:pt idx="3">
                  <c:v>甘肃省</c:v>
                </c:pt>
                <c:pt idx="4">
                  <c:v>北京市</c:v>
                </c:pt>
                <c:pt idx="5">
                  <c:v>天津市</c:v>
                </c:pt>
                <c:pt idx="6">
                  <c:v>山西省</c:v>
                </c:pt>
                <c:pt idx="7">
                  <c:v>山东省</c:v>
                </c:pt>
                <c:pt idx="8">
                  <c:v>河南省</c:v>
                </c:pt>
                <c:pt idx="9">
                  <c:v>江苏省</c:v>
                </c:pt>
                <c:pt idx="10">
                  <c:v>上海市</c:v>
                </c:pt>
                <c:pt idx="11">
                  <c:v>重庆市</c:v>
                </c:pt>
                <c:pt idx="12">
                  <c:v>浙江省</c:v>
                </c:pt>
                <c:pt idx="13">
                  <c:v>湖北省</c:v>
                </c:pt>
                <c:pt idx="14">
                  <c:v>湖南省</c:v>
                </c:pt>
                <c:pt idx="15">
                  <c:v>江西省</c:v>
                </c:pt>
                <c:pt idx="16">
                  <c:v>安徽省</c:v>
                </c:pt>
                <c:pt idx="17">
                  <c:v>福建省</c:v>
                </c:pt>
                <c:pt idx="18">
                  <c:v>广东省</c:v>
                </c:pt>
                <c:pt idx="19">
                  <c:v>云南省</c:v>
                </c:pt>
                <c:pt idx="20">
                  <c:v>贵州省</c:v>
                </c:pt>
                <c:pt idx="21">
                  <c:v>海南省</c:v>
                </c:pt>
              </c:strCache>
            </c:strRef>
          </c:cat>
          <c:val>
            <c:numRef>
              <c:f>各年发电量与价格!$H$2:$H$23</c:f>
              <c:numCache>
                <c:formatCode>0.00%</c:formatCode>
                <c:ptCount val="22"/>
                <c:pt idx="0">
                  <c:v>6.3192961203736173E-2</c:v>
                </c:pt>
                <c:pt idx="1">
                  <c:v>6.9495361662788102E-4</c:v>
                </c:pt>
                <c:pt idx="2">
                  <c:v>4.1643023367018389E-2</c:v>
                </c:pt>
                <c:pt idx="3">
                  <c:v>3.0973253849341711E-2</c:v>
                </c:pt>
                <c:pt idx="4">
                  <c:v>2.4046032707450031E-2</c:v>
                </c:pt>
                <c:pt idx="5">
                  <c:v>2.3121553125697344E-2</c:v>
                </c:pt>
                <c:pt idx="6">
                  <c:v>3.41324237304345E-2</c:v>
                </c:pt>
                <c:pt idx="7">
                  <c:v>0.13183078835793299</c:v>
                </c:pt>
                <c:pt idx="8">
                  <c:v>6.8385986164684887E-2</c:v>
                </c:pt>
                <c:pt idx="9">
                  <c:v>0.13714495202269758</c:v>
                </c:pt>
                <c:pt idx="10">
                  <c:v>5.7821416047690394E-2</c:v>
                </c:pt>
                <c:pt idx="11">
                  <c:v>3.1929612037361728E-2</c:v>
                </c:pt>
                <c:pt idx="12">
                  <c:v>7.8775223947209025E-2</c:v>
                </c:pt>
                <c:pt idx="13">
                  <c:v>4.4901016927539922E-2</c:v>
                </c:pt>
                <c:pt idx="14">
                  <c:v>2.6510248971914951E-2</c:v>
                </c:pt>
                <c:pt idx="15">
                  <c:v>5.5602665051483945E-2</c:v>
                </c:pt>
                <c:pt idx="16">
                  <c:v>1.8636233223883452E-2</c:v>
                </c:pt>
                <c:pt idx="17">
                  <c:v>2.4473206031432305E-2</c:v>
                </c:pt>
                <c:pt idx="18">
                  <c:v>5.5637731518378017E-2</c:v>
                </c:pt>
                <c:pt idx="19">
                  <c:v>1.237846281360579E-2</c:v>
                </c:pt>
                <c:pt idx="20">
                  <c:v>1.4345372820300295E-4</c:v>
                </c:pt>
                <c:pt idx="21">
                  <c:v>3.8024801555675988E-2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华能国际</a:t>
            </a:r>
            <a:endParaRPr lang="en-US" altLang="en-US"/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各年发电量与价格!$B$28:$B$32</c:f>
              <c:strCache>
                <c:ptCount val="5"/>
                <c:pt idx="0">
                  <c:v>火电 </c:v>
                </c:pt>
                <c:pt idx="1">
                  <c:v>水电</c:v>
                </c:pt>
                <c:pt idx="2">
                  <c:v>风电</c:v>
                </c:pt>
                <c:pt idx="3">
                  <c:v>光伏</c:v>
                </c:pt>
                <c:pt idx="4">
                  <c:v>燃机</c:v>
                </c:pt>
              </c:strCache>
            </c:strRef>
          </c:cat>
          <c:val>
            <c:numRef>
              <c:f>各年发电量与价格!$C$28:$C$32</c:f>
              <c:numCache>
                <c:formatCode>0.00%</c:formatCode>
                <c:ptCount val="5"/>
                <c:pt idx="0">
                  <c:v>0.93231853103382323</c:v>
                </c:pt>
                <c:pt idx="1">
                  <c:v>3.0794733654244638E-3</c:v>
                </c:pt>
                <c:pt idx="2">
                  <c:v>1.2330644904204787E-2</c:v>
                </c:pt>
                <c:pt idx="3">
                  <c:v>2.1996238324460457E-4</c:v>
                </c:pt>
                <c:pt idx="4">
                  <c:v>5.205138831330295E-2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华能国际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营业收入_利润!$B$3</c:f>
              <c:strCache>
                <c:ptCount val="1"/>
                <c:pt idx="0">
                  <c:v>营业收入</c:v>
                </c:pt>
              </c:strCache>
            </c:strRef>
          </c:tx>
          <c:cat>
            <c:numRef>
              <c:f>营业收入_利润!$A$4:$A$8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营业收入_利润!$B$4:$B$8</c:f>
              <c:numCache>
                <c:formatCode>#,##0.00</c:formatCode>
                <c:ptCount val="5"/>
                <c:pt idx="0">
                  <c:v>133966658882</c:v>
                </c:pt>
                <c:pt idx="1">
                  <c:v>133832874654</c:v>
                </c:pt>
                <c:pt idx="2">
                  <c:v>140026690361</c:v>
                </c:pt>
                <c:pt idx="3">
                  <c:v>128904872501</c:v>
                </c:pt>
                <c:pt idx="4">
                  <c:v>113814235972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营业收入_利润!$C$3</c:f>
              <c:strCache>
                <c:ptCount val="1"/>
                <c:pt idx="0">
                  <c:v>净利润</c:v>
                </c:pt>
              </c:strCache>
            </c:strRef>
          </c:tx>
          <c:cat>
            <c:numRef>
              <c:f>营业收入_利润!$A$4:$A$8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营业收入_利润!$C$4:$C$8</c:f>
              <c:numCache>
                <c:formatCode>#,##0.00</c:formatCode>
                <c:ptCount val="5"/>
                <c:pt idx="0">
                  <c:v>5868651294</c:v>
                </c:pt>
                <c:pt idx="1">
                  <c:v>10520133720</c:v>
                </c:pt>
                <c:pt idx="2">
                  <c:v>12182589039</c:v>
                </c:pt>
                <c:pt idx="3">
                  <c:v>13786050131</c:v>
                </c:pt>
                <c:pt idx="4">
                  <c:v>8814290887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55520"/>
        <c:axId val="81357056"/>
      </c:lineChart>
      <c:catAx>
        <c:axId val="8135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1357056"/>
        <c:crosses val="autoZero"/>
        <c:auto val="1"/>
        <c:lblAlgn val="ctr"/>
        <c:lblOffset val="100"/>
        <c:noMultiLvlLbl val="0"/>
      </c:catAx>
      <c:valAx>
        <c:axId val="81357056"/>
        <c:scaling>
          <c:orientation val="minMax"/>
        </c:scaling>
        <c:delete val="0"/>
        <c:axPos val="l"/>
        <c:majorGridlines/>
        <c:numFmt formatCode="#,##0.00" sourceLinked="1"/>
        <c:majorTickMark val="none"/>
        <c:minorTickMark val="none"/>
        <c:tickLblPos val="nextTo"/>
        <c:crossAx val="813555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华能国际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营业收入_利润!$B$27</c:f>
              <c:strCache>
                <c:ptCount val="1"/>
                <c:pt idx="0">
                  <c:v>营业收入</c:v>
                </c:pt>
              </c:strCache>
            </c:strRef>
          </c:tx>
          <c:cat>
            <c:strRef>
              <c:f>营业收入_利润!$A$28:$A$39</c:f>
              <c:strCache>
                <c:ptCount val="12"/>
                <c:pt idx="0">
                  <c:v>2014-06</c:v>
                </c:pt>
                <c:pt idx="1">
                  <c:v>2014-09</c:v>
                </c:pt>
                <c:pt idx="2">
                  <c:v>2014-12</c:v>
                </c:pt>
                <c:pt idx="3">
                  <c:v>2015-03</c:v>
                </c:pt>
                <c:pt idx="4">
                  <c:v>2015-06</c:v>
                </c:pt>
                <c:pt idx="5">
                  <c:v>2015-09</c:v>
                </c:pt>
                <c:pt idx="6">
                  <c:v>2015-12</c:v>
                </c:pt>
                <c:pt idx="7">
                  <c:v>2016-03</c:v>
                </c:pt>
                <c:pt idx="8">
                  <c:v>2016-06</c:v>
                </c:pt>
                <c:pt idx="9">
                  <c:v>2016-09</c:v>
                </c:pt>
                <c:pt idx="10">
                  <c:v>2016-12</c:v>
                </c:pt>
                <c:pt idx="11">
                  <c:v>2017-03</c:v>
                </c:pt>
              </c:strCache>
            </c:strRef>
          </c:cat>
          <c:val>
            <c:numRef>
              <c:f>营业收入_利润!$B$28:$B$39</c:f>
              <c:numCache>
                <c:formatCode>General</c:formatCode>
                <c:ptCount val="12"/>
                <c:pt idx="3" formatCode="#,##0.00">
                  <c:v>68707001.450000003</c:v>
                </c:pt>
                <c:pt idx="4" formatCode="#,##0.00">
                  <c:v>259418674.47999999</c:v>
                </c:pt>
                <c:pt idx="5" formatCode="#,##0.00">
                  <c:v>100826738.59</c:v>
                </c:pt>
                <c:pt idx="6" formatCode="#,##0.00">
                  <c:v>30209314.07</c:v>
                </c:pt>
                <c:pt idx="7" formatCode="#,##0.00">
                  <c:v>62235874.329999998</c:v>
                </c:pt>
                <c:pt idx="8" formatCode="#,##0.00">
                  <c:v>20972383.140000001</c:v>
                </c:pt>
                <c:pt idx="9" formatCode="#,##0.00">
                  <c:v>9284105.1400000006</c:v>
                </c:pt>
                <c:pt idx="10" formatCode="#,##0.00">
                  <c:v>355248484.81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营业收入_利润!$C$27</c:f>
              <c:strCache>
                <c:ptCount val="1"/>
                <c:pt idx="0">
                  <c:v>净利润</c:v>
                </c:pt>
              </c:strCache>
            </c:strRef>
          </c:tx>
          <c:cat>
            <c:strRef>
              <c:f>营业收入_利润!$A$28:$A$39</c:f>
              <c:strCache>
                <c:ptCount val="12"/>
                <c:pt idx="0">
                  <c:v>2014-06</c:v>
                </c:pt>
                <c:pt idx="1">
                  <c:v>2014-09</c:v>
                </c:pt>
                <c:pt idx="2">
                  <c:v>2014-12</c:v>
                </c:pt>
                <c:pt idx="3">
                  <c:v>2015-03</c:v>
                </c:pt>
                <c:pt idx="4">
                  <c:v>2015-06</c:v>
                </c:pt>
                <c:pt idx="5">
                  <c:v>2015-09</c:v>
                </c:pt>
                <c:pt idx="6">
                  <c:v>2015-12</c:v>
                </c:pt>
                <c:pt idx="7">
                  <c:v>2016-03</c:v>
                </c:pt>
                <c:pt idx="8">
                  <c:v>2016-06</c:v>
                </c:pt>
                <c:pt idx="9">
                  <c:v>2016-09</c:v>
                </c:pt>
                <c:pt idx="10">
                  <c:v>2016-12</c:v>
                </c:pt>
                <c:pt idx="11">
                  <c:v>2017-03</c:v>
                </c:pt>
              </c:strCache>
            </c:strRef>
          </c:cat>
          <c:val>
            <c:numRef>
              <c:f>营业收入_利润!$C$28:$C$39</c:f>
              <c:numCache>
                <c:formatCode>General</c:formatCode>
                <c:ptCount val="12"/>
                <c:pt idx="3" formatCode="#,##0.00">
                  <c:v>2951437.29</c:v>
                </c:pt>
                <c:pt idx="4" formatCode="#,##0.00">
                  <c:v>-1494069.47</c:v>
                </c:pt>
                <c:pt idx="5" formatCode="#,##0.00">
                  <c:v>-73688083.370000005</c:v>
                </c:pt>
                <c:pt idx="6" formatCode="#,##0.00">
                  <c:v>-325589272.66000003</c:v>
                </c:pt>
                <c:pt idx="7" formatCode="#,##0.00">
                  <c:v>-15474025.66</c:v>
                </c:pt>
                <c:pt idx="8" formatCode="#,##0.00">
                  <c:v>-20601206.949999999</c:v>
                </c:pt>
                <c:pt idx="9" formatCode="#,##0.00">
                  <c:v>-6997322.5300000003</c:v>
                </c:pt>
                <c:pt idx="10" formatCode="#,##0.00">
                  <c:v>61661643.380000003</c:v>
                </c:pt>
                <c:pt idx="11" formatCode="#,##0.00">
                  <c:v>10000000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84192"/>
        <c:axId val="81385728"/>
      </c:lineChart>
      <c:catAx>
        <c:axId val="81384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81385728"/>
        <c:crosses val="autoZero"/>
        <c:auto val="1"/>
        <c:lblAlgn val="ctr"/>
        <c:lblOffset val="100"/>
        <c:noMultiLvlLbl val="0"/>
      </c:catAx>
      <c:valAx>
        <c:axId val="813857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13841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五矿稀土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销售量!$B$1</c:f>
              <c:strCache>
                <c:ptCount val="1"/>
                <c:pt idx="0">
                  <c:v>销售量(吨)</c:v>
                </c:pt>
              </c:strCache>
            </c:strRef>
          </c:tx>
          <c:cat>
            <c:numRef>
              <c:f>销售量!$A$2:$A$6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销售量!$B$2:$B$6</c:f>
              <c:numCache>
                <c:formatCode>#,##0.00</c:formatCode>
                <c:ptCount val="5"/>
                <c:pt idx="0">
                  <c:v>3142.37</c:v>
                </c:pt>
                <c:pt idx="1">
                  <c:v>3873.89</c:v>
                </c:pt>
                <c:pt idx="2">
                  <c:v>1857.45</c:v>
                </c:pt>
                <c:pt idx="3" formatCode="General">
                  <c:v>841.08</c:v>
                </c:pt>
                <c:pt idx="4">
                  <c:v>1128.3599999999999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销售量!$C$1</c:f>
              <c:strCache>
                <c:ptCount val="1"/>
                <c:pt idx="0">
                  <c:v>生产量(吨)</c:v>
                </c:pt>
              </c:strCache>
            </c:strRef>
          </c:tx>
          <c:cat>
            <c:numRef>
              <c:f>销售量!$A$2:$A$6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销售量!$C$2:$C$6</c:f>
              <c:numCache>
                <c:formatCode>#,##0.00</c:formatCode>
                <c:ptCount val="5"/>
                <c:pt idx="0">
                  <c:v>2194.3200000000002</c:v>
                </c:pt>
                <c:pt idx="1">
                  <c:v>3569.83</c:v>
                </c:pt>
                <c:pt idx="2">
                  <c:v>4021.11</c:v>
                </c:pt>
                <c:pt idx="3">
                  <c:v>3044.86</c:v>
                </c:pt>
                <c:pt idx="4" formatCode="General">
                  <c:v>857.18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销售量!$D$1</c:f>
              <c:strCache>
                <c:ptCount val="1"/>
                <c:pt idx="0">
                  <c:v>库存(吨)</c:v>
                </c:pt>
              </c:strCache>
            </c:strRef>
          </c:tx>
          <c:cat>
            <c:numRef>
              <c:f>销售量!$A$2:$A$6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销售量!$D$2:$D$6</c:f>
              <c:numCache>
                <c:formatCode>#,##0.00</c:formatCode>
                <c:ptCount val="5"/>
                <c:pt idx="0" formatCode="General">
                  <c:v>700.45</c:v>
                </c:pt>
                <c:pt idx="1">
                  <c:v>1875.67</c:v>
                </c:pt>
                <c:pt idx="2">
                  <c:v>4138.9399999999996</c:v>
                </c:pt>
                <c:pt idx="3">
                  <c:v>5944.87</c:v>
                </c:pt>
                <c:pt idx="4">
                  <c:v>5666.05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37824"/>
        <c:axId val="81439360"/>
      </c:lineChart>
      <c:catAx>
        <c:axId val="814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1439360"/>
        <c:crosses val="autoZero"/>
        <c:auto val="1"/>
        <c:lblAlgn val="ctr"/>
        <c:lblOffset val="100"/>
        <c:noMultiLvlLbl val="0"/>
      </c:catAx>
      <c:valAx>
        <c:axId val="81439360"/>
        <c:scaling>
          <c:orientation val="minMax"/>
        </c:scaling>
        <c:delete val="0"/>
        <c:axPos val="l"/>
        <c:majorGridlines/>
        <c:numFmt formatCode="#,##0.00" sourceLinked="1"/>
        <c:majorTickMark val="none"/>
        <c:minorTickMark val="none"/>
        <c:tickLblPos val="nextTo"/>
        <c:crossAx val="81437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423861</xdr:colOff>
      <xdr:row>2</xdr:row>
      <xdr:rowOff>147637</xdr:rowOff>
    </xdr:from>
    <xdr:to>
      <xdr:col>16</xdr:col>
      <xdr:colOff>542924</xdr:colOff>
      <xdr:row>35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466724</xdr:colOff>
      <xdr:row>35</xdr:row>
      <xdr:rowOff>9524</xdr:rowOff>
    </xdr:from>
    <xdr:to>
      <xdr:col>7</xdr:col>
      <xdr:colOff>0</xdr:colOff>
      <xdr:row>55</xdr:row>
      <xdr:rowOff>76199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423861</xdr:colOff>
      <xdr:row>2</xdr:row>
      <xdr:rowOff>147637</xdr:rowOff>
    </xdr:from>
    <xdr:to>
      <xdr:col>16</xdr:col>
      <xdr:colOff>542924</xdr:colOff>
      <xdr:row>35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466724</xdr:colOff>
      <xdr:row>35</xdr:row>
      <xdr:rowOff>9524</xdr:rowOff>
    </xdr:from>
    <xdr:to>
      <xdr:col>7</xdr:col>
      <xdr:colOff>0</xdr:colOff>
      <xdr:row>55</xdr:row>
      <xdr:rowOff>76199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1</xdr:row>
      <xdr:rowOff>47625</xdr:rowOff>
    </xdr:from>
    <xdr:to>
      <xdr:col>17</xdr:col>
      <xdr:colOff>609600</xdr:colOff>
      <xdr:row>21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457199</xdr:colOff>
      <xdr:row>26</xdr:row>
      <xdr:rowOff>28573</xdr:rowOff>
    </xdr:from>
    <xdr:to>
      <xdr:col>22</xdr:col>
      <xdr:colOff>314325</xdr:colOff>
      <xdr:row>47</xdr:row>
      <xdr:rowOff>47624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95249</xdr:colOff>
      <xdr:row>10</xdr:row>
      <xdr:rowOff>152399</xdr:rowOff>
    </xdr:from>
    <xdr:to>
      <xdr:col>16</xdr:col>
      <xdr:colOff>466725</xdr:colOff>
      <xdr:row>32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6" workbookViewId="0">
      <selection activeCell="I46" sqref="I46"/>
    </sheetView>
  </sheetViews>
  <sheetFormatPr defaultRowHeight="13.5" x14ac:dyDescent="0.15"/>
  <cols>
    <col min="2" max="2" width="13.875" bestFit="1" customWidth="1"/>
    <col min="3" max="3" width="14.625" customWidth="1"/>
    <col min="4" max="4" width="11.125" customWidth="1"/>
    <col min="5" max="6" width="11" customWidth="1"/>
    <col min="7" max="7" width="15" bestFit="1" customWidth="1"/>
  </cols>
  <sheetData>
    <row r="1" spans="1:8" x14ac:dyDescent="0.15">
      <c r="A1" s="10" t="s">
        <v>29</v>
      </c>
      <c r="B1" s="10" t="s">
        <v>26</v>
      </c>
      <c r="C1" s="10" t="s">
        <v>25</v>
      </c>
      <c r="D1" s="10" t="s">
        <v>24</v>
      </c>
      <c r="E1" s="10" t="s">
        <v>23</v>
      </c>
      <c r="F1" s="10" t="s">
        <v>37</v>
      </c>
      <c r="G1" s="14" t="s">
        <v>28</v>
      </c>
      <c r="H1" s="13" t="s">
        <v>27</v>
      </c>
    </row>
    <row r="2" spans="1:8" x14ac:dyDescent="0.15">
      <c r="A2" s="3" t="s">
        <v>32</v>
      </c>
      <c r="B2" s="4">
        <v>194.76</v>
      </c>
      <c r="C2" s="3">
        <v>0.34</v>
      </c>
      <c r="D2" s="3">
        <v>2.97</v>
      </c>
      <c r="E2" s="3">
        <v>0.16</v>
      </c>
      <c r="F2" s="3"/>
      <c r="G2" s="4">
        <f>SUM(B2:F2)</f>
        <v>198.23</v>
      </c>
      <c r="H2" s="8">
        <f>G2/$G$24</f>
        <v>6.3192961203736173E-2</v>
      </c>
    </row>
    <row r="3" spans="1:8" x14ac:dyDescent="0.15">
      <c r="A3" s="3" t="s">
        <v>33</v>
      </c>
      <c r="B3" s="4"/>
      <c r="C3" s="3"/>
      <c r="D3" s="3">
        <v>2.1800000000000002</v>
      </c>
      <c r="E3" s="3"/>
      <c r="F3" s="3"/>
      <c r="G3" s="4">
        <f t="shared" ref="G3:G23" si="0">SUM(B3:F3)</f>
        <v>2.1800000000000002</v>
      </c>
      <c r="H3" s="8">
        <f t="shared" ref="H3:H24" si="1">G3/$G$24</f>
        <v>6.9495361662788102E-4</v>
      </c>
    </row>
    <row r="4" spans="1:8" x14ac:dyDescent="0.15">
      <c r="A4" s="3" t="s">
        <v>34</v>
      </c>
      <c r="B4" s="4">
        <v>129.31</v>
      </c>
      <c r="C4" s="3"/>
      <c r="D4" s="3">
        <v>1.1599999999999999</v>
      </c>
      <c r="E4" s="3">
        <v>0.16</v>
      </c>
      <c r="F4" s="3"/>
      <c r="G4" s="4">
        <f t="shared" si="0"/>
        <v>130.63</v>
      </c>
      <c r="H4" s="8">
        <f t="shared" si="1"/>
        <v>4.1643023367018389E-2</v>
      </c>
    </row>
    <row r="5" spans="1:8" x14ac:dyDescent="0.15">
      <c r="A5" s="3" t="s">
        <v>35</v>
      </c>
      <c r="B5" s="4">
        <v>84.43</v>
      </c>
      <c r="C5" s="4"/>
      <c r="D5" s="4">
        <v>12.73</v>
      </c>
      <c r="E5" s="4"/>
      <c r="F5" s="4"/>
      <c r="G5" s="4">
        <f t="shared" si="0"/>
        <v>97.160000000000011</v>
      </c>
      <c r="H5" s="8">
        <f t="shared" si="1"/>
        <v>3.0973253849341711E-2</v>
      </c>
    </row>
    <row r="6" spans="1:8" x14ac:dyDescent="0.15">
      <c r="A6" s="3" t="s">
        <v>36</v>
      </c>
      <c r="B6" s="4">
        <v>34.07</v>
      </c>
      <c r="C6" s="3"/>
      <c r="D6" s="3"/>
      <c r="E6" s="3"/>
      <c r="F6" s="3">
        <v>41.36</v>
      </c>
      <c r="G6" s="4">
        <f t="shared" si="0"/>
        <v>75.430000000000007</v>
      </c>
      <c r="H6" s="8">
        <f t="shared" si="1"/>
        <v>2.4046032707450031E-2</v>
      </c>
    </row>
    <row r="7" spans="1:8" x14ac:dyDescent="0.15">
      <c r="A7" s="3" t="s">
        <v>38</v>
      </c>
      <c r="B7" s="4">
        <v>52.8</v>
      </c>
      <c r="C7" s="3"/>
      <c r="D7" s="4"/>
      <c r="E7" s="3"/>
      <c r="F7" s="3">
        <v>19.73</v>
      </c>
      <c r="G7" s="4">
        <f t="shared" si="0"/>
        <v>72.53</v>
      </c>
      <c r="H7" s="8">
        <f t="shared" si="1"/>
        <v>2.3121553125697344E-2</v>
      </c>
    </row>
    <row r="8" spans="1:8" x14ac:dyDescent="0.15">
      <c r="A8" s="3" t="s">
        <v>39</v>
      </c>
      <c r="B8" s="4">
        <v>81.61</v>
      </c>
      <c r="C8" s="4"/>
      <c r="D8" s="4"/>
      <c r="E8" s="4"/>
      <c r="F8" s="4">
        <v>25.46</v>
      </c>
      <c r="G8" s="4">
        <f t="shared" si="0"/>
        <v>107.07</v>
      </c>
      <c r="H8" s="8">
        <f t="shared" si="1"/>
        <v>3.41324237304345E-2</v>
      </c>
    </row>
    <row r="9" spans="1:8" x14ac:dyDescent="0.15">
      <c r="A9" s="3" t="s">
        <v>40</v>
      </c>
      <c r="B9" s="4">
        <v>413.54</v>
      </c>
      <c r="C9" s="4"/>
      <c r="D9" s="4"/>
      <c r="E9" s="4"/>
      <c r="F9" s="4"/>
      <c r="G9" s="4">
        <f t="shared" si="0"/>
        <v>413.54</v>
      </c>
      <c r="H9" s="8">
        <f t="shared" si="1"/>
        <v>0.13183078835793299</v>
      </c>
    </row>
    <row r="10" spans="1:8" x14ac:dyDescent="0.15">
      <c r="A10" s="3" t="s">
        <v>41</v>
      </c>
      <c r="B10" s="4">
        <v>214.33</v>
      </c>
      <c r="C10" s="4"/>
      <c r="D10" s="4">
        <v>0.19</v>
      </c>
      <c r="E10" s="4"/>
      <c r="F10" s="4"/>
      <c r="G10" s="4">
        <f t="shared" si="0"/>
        <v>214.52</v>
      </c>
      <c r="H10" s="8">
        <f t="shared" si="1"/>
        <v>6.8385986164684887E-2</v>
      </c>
    </row>
    <row r="11" spans="1:8" x14ac:dyDescent="0.15">
      <c r="A11" s="3" t="s">
        <v>42</v>
      </c>
      <c r="B11" s="4">
        <v>389.25</v>
      </c>
      <c r="C11" s="4"/>
      <c r="D11" s="4">
        <v>5.79</v>
      </c>
      <c r="E11" s="4"/>
      <c r="F11" s="4">
        <v>35.17</v>
      </c>
      <c r="G11" s="4">
        <f t="shared" si="0"/>
        <v>430.21000000000004</v>
      </c>
      <c r="H11" s="8">
        <f t="shared" si="1"/>
        <v>0.13714495202269758</v>
      </c>
    </row>
    <row r="12" spans="1:8" x14ac:dyDescent="0.15">
      <c r="A12" s="3" t="s">
        <v>43</v>
      </c>
      <c r="B12" s="4">
        <v>164.89</v>
      </c>
      <c r="C12" s="4"/>
      <c r="D12" s="4"/>
      <c r="E12" s="4"/>
      <c r="F12" s="4">
        <v>16.489999999999998</v>
      </c>
      <c r="G12" s="4">
        <f t="shared" si="0"/>
        <v>181.38</v>
      </c>
      <c r="H12" s="8">
        <f t="shared" si="1"/>
        <v>5.7821416047690394E-2</v>
      </c>
    </row>
    <row r="13" spans="1:8" x14ac:dyDescent="0.15">
      <c r="A13" s="3" t="s">
        <v>44</v>
      </c>
      <c r="B13" s="4">
        <v>81.540000000000006</v>
      </c>
      <c r="C13" s="4"/>
      <c r="D13" s="4"/>
      <c r="E13" s="4"/>
      <c r="F13" s="4">
        <v>18.62</v>
      </c>
      <c r="G13" s="4">
        <f t="shared" si="0"/>
        <v>100.16000000000001</v>
      </c>
      <c r="H13" s="8">
        <f t="shared" si="1"/>
        <v>3.1929612037361728E-2</v>
      </c>
    </row>
    <row r="14" spans="1:8" x14ac:dyDescent="0.15">
      <c r="A14" s="3" t="s">
        <v>45</v>
      </c>
      <c r="B14" s="4">
        <v>241.71</v>
      </c>
      <c r="C14" s="4"/>
      <c r="D14" s="4"/>
      <c r="E14" s="4">
        <v>0.22</v>
      </c>
      <c r="F14" s="4">
        <v>5.18</v>
      </c>
      <c r="G14" s="4">
        <f t="shared" si="0"/>
        <v>247.11</v>
      </c>
      <c r="H14" s="8">
        <f t="shared" si="1"/>
        <v>7.8775223947209025E-2</v>
      </c>
    </row>
    <row r="15" spans="1:8" x14ac:dyDescent="0.15">
      <c r="A15" s="3" t="s">
        <v>46</v>
      </c>
      <c r="B15" s="4">
        <v>136.03</v>
      </c>
      <c r="C15" s="4">
        <v>2.94</v>
      </c>
      <c r="D15" s="4">
        <v>1.88</v>
      </c>
      <c r="E15" s="4"/>
      <c r="F15" s="4"/>
      <c r="G15" s="4">
        <f t="shared" si="0"/>
        <v>140.85</v>
      </c>
      <c r="H15" s="8">
        <f t="shared" si="1"/>
        <v>4.4901016927539922E-2</v>
      </c>
    </row>
    <row r="16" spans="1:8" x14ac:dyDescent="0.15">
      <c r="A16" s="3" t="s">
        <v>47</v>
      </c>
      <c r="B16" s="4">
        <v>74.45</v>
      </c>
      <c r="C16" s="4">
        <v>3.34</v>
      </c>
      <c r="D16" s="4">
        <v>5.37</v>
      </c>
      <c r="E16" s="4"/>
      <c r="F16" s="4"/>
      <c r="G16" s="4">
        <f t="shared" si="0"/>
        <v>83.160000000000011</v>
      </c>
      <c r="H16" s="8">
        <f t="shared" si="1"/>
        <v>2.6510248971914951E-2</v>
      </c>
    </row>
    <row r="17" spans="1:8" x14ac:dyDescent="0.15">
      <c r="A17" s="3" t="s">
        <v>48</v>
      </c>
      <c r="B17" s="4">
        <v>173.35</v>
      </c>
      <c r="C17" s="4"/>
      <c r="D17" s="4">
        <v>1.07</v>
      </c>
      <c r="E17" s="4"/>
      <c r="F17" s="4"/>
      <c r="G17" s="4">
        <f t="shared" si="0"/>
        <v>174.42</v>
      </c>
      <c r="H17" s="8">
        <f t="shared" si="1"/>
        <v>5.5602665051483945E-2</v>
      </c>
    </row>
    <row r="18" spans="1:8" x14ac:dyDescent="0.15">
      <c r="A18" s="3" t="s">
        <v>49</v>
      </c>
      <c r="B18" s="4">
        <v>56.17</v>
      </c>
      <c r="C18" s="4">
        <v>1.4</v>
      </c>
      <c r="D18" s="4">
        <v>0.89</v>
      </c>
      <c r="E18" s="4"/>
      <c r="F18" s="4"/>
      <c r="G18" s="4">
        <f t="shared" si="0"/>
        <v>58.46</v>
      </c>
      <c r="H18" s="8">
        <f t="shared" si="1"/>
        <v>1.8636233223883452E-2</v>
      </c>
    </row>
    <row r="19" spans="1:8" x14ac:dyDescent="0.15">
      <c r="A19" s="3" t="s">
        <v>50</v>
      </c>
      <c r="B19" s="4">
        <v>76.77</v>
      </c>
      <c r="C19" s="4"/>
      <c r="D19" s="4"/>
      <c r="E19" s="4"/>
      <c r="F19" s="4"/>
      <c r="G19" s="4">
        <f t="shared" si="0"/>
        <v>76.77</v>
      </c>
      <c r="H19" s="8">
        <f t="shared" si="1"/>
        <v>2.4473206031432305E-2</v>
      </c>
    </row>
    <row r="20" spans="1:8" x14ac:dyDescent="0.15">
      <c r="A20" s="3" t="s">
        <v>51</v>
      </c>
      <c r="B20" s="4">
        <v>174.46</v>
      </c>
      <c r="C20" s="4"/>
      <c r="D20" s="4"/>
      <c r="E20" s="4">
        <v>7.0000000000000007E-2</v>
      </c>
      <c r="F20" s="4"/>
      <c r="G20" s="4">
        <f t="shared" si="0"/>
        <v>174.53</v>
      </c>
      <c r="H20" s="8">
        <f t="shared" si="1"/>
        <v>5.5637731518378017E-2</v>
      </c>
    </row>
    <row r="21" spans="1:8" x14ac:dyDescent="0.15">
      <c r="A21" s="3" t="s">
        <v>52</v>
      </c>
      <c r="B21" s="4">
        <v>35.840000000000003</v>
      </c>
      <c r="C21" s="4"/>
      <c r="D21" s="4">
        <v>2.99</v>
      </c>
      <c r="E21" s="4"/>
      <c r="F21" s="4"/>
      <c r="G21" s="4">
        <f t="shared" si="0"/>
        <v>38.830000000000005</v>
      </c>
      <c r="H21" s="8">
        <f t="shared" si="1"/>
        <v>1.237846281360579E-2</v>
      </c>
    </row>
    <row r="22" spans="1:8" x14ac:dyDescent="0.15">
      <c r="A22" s="3" t="s">
        <v>53</v>
      </c>
      <c r="B22" s="4"/>
      <c r="C22" s="4"/>
      <c r="D22" s="4">
        <v>0.45</v>
      </c>
      <c r="E22" s="4"/>
      <c r="F22" s="4"/>
      <c r="G22" s="4">
        <f t="shared" si="0"/>
        <v>0.45</v>
      </c>
      <c r="H22" s="8">
        <f t="shared" si="1"/>
        <v>1.4345372820300295E-4</v>
      </c>
    </row>
    <row r="23" spans="1:8" x14ac:dyDescent="0.15">
      <c r="A23" s="3" t="s">
        <v>54</v>
      </c>
      <c r="B23" s="4">
        <v>115.28</v>
      </c>
      <c r="C23" s="4">
        <v>1.64</v>
      </c>
      <c r="D23" s="4">
        <v>1.01</v>
      </c>
      <c r="E23" s="4">
        <v>0.08</v>
      </c>
      <c r="F23" s="4">
        <v>1.27</v>
      </c>
      <c r="G23" s="4">
        <f t="shared" si="0"/>
        <v>119.28</v>
      </c>
      <c r="H23" s="8">
        <f t="shared" si="1"/>
        <v>3.8024801555675988E-2</v>
      </c>
    </row>
    <row r="24" spans="1:8" x14ac:dyDescent="0.15">
      <c r="A24" s="12" t="s">
        <v>28</v>
      </c>
      <c r="B24" s="4">
        <f t="shared" ref="B24:G24" si="2">SUM(B2:B23)</f>
        <v>2924.59</v>
      </c>
      <c r="C24" s="4">
        <f t="shared" si="2"/>
        <v>9.66</v>
      </c>
      <c r="D24" s="4">
        <f t="shared" si="2"/>
        <v>38.68</v>
      </c>
      <c r="E24" s="4">
        <f t="shared" si="2"/>
        <v>0.69000000000000006</v>
      </c>
      <c r="F24" s="4">
        <f t="shared" si="2"/>
        <v>163.28000000000003</v>
      </c>
      <c r="G24" s="2">
        <f t="shared" si="2"/>
        <v>3136.9</v>
      </c>
      <c r="H24" s="8">
        <f t="shared" si="1"/>
        <v>1</v>
      </c>
    </row>
    <row r="25" spans="1:8" x14ac:dyDescent="0.15">
      <c r="A25" s="11" t="s">
        <v>27</v>
      </c>
      <c r="B25" s="8">
        <f>B24/$G$24</f>
        <v>0.93231853103382323</v>
      </c>
      <c r="C25" s="8">
        <f t="shared" ref="C25:F25" si="3">C24/$G$24</f>
        <v>3.0794733654244638E-3</v>
      </c>
      <c r="D25" s="8">
        <f t="shared" si="3"/>
        <v>1.2330644904204787E-2</v>
      </c>
      <c r="E25" s="8">
        <f t="shared" si="3"/>
        <v>2.1996238324460457E-4</v>
      </c>
      <c r="F25" s="8">
        <f t="shared" si="3"/>
        <v>5.205138831330295E-2</v>
      </c>
      <c r="G25" s="8">
        <f>SUM(B25:F25)</f>
        <v>1</v>
      </c>
    </row>
    <row r="28" spans="1:8" x14ac:dyDescent="0.15">
      <c r="B28" s="10" t="s">
        <v>26</v>
      </c>
      <c r="C28" s="9">
        <v>0.93231853103382323</v>
      </c>
    </row>
    <row r="29" spans="1:8" x14ac:dyDescent="0.15">
      <c r="B29" s="10" t="s">
        <v>25</v>
      </c>
      <c r="C29" s="9">
        <v>3.0794733654244638E-3</v>
      </c>
    </row>
    <row r="30" spans="1:8" x14ac:dyDescent="0.15">
      <c r="B30" s="10" t="s">
        <v>24</v>
      </c>
      <c r="C30" s="9">
        <v>1.2330644904204787E-2</v>
      </c>
    </row>
    <row r="31" spans="1:8" x14ac:dyDescent="0.15">
      <c r="B31" s="10" t="s">
        <v>23</v>
      </c>
      <c r="C31" s="9">
        <v>2.1996238324460457E-4</v>
      </c>
    </row>
    <row r="32" spans="1:8" x14ac:dyDescent="0.15">
      <c r="B32" s="14" t="s">
        <v>37</v>
      </c>
      <c r="C32" s="9">
        <v>5.205138831330295E-2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4" workbookViewId="0">
      <selection activeCell="E72" sqref="E72"/>
    </sheetView>
  </sheetViews>
  <sheetFormatPr defaultRowHeight="13.5" x14ac:dyDescent="0.15"/>
  <cols>
    <col min="2" max="2" width="19.25" bestFit="1" customWidth="1"/>
    <col min="3" max="3" width="14.625" customWidth="1"/>
    <col min="4" max="4" width="13" bestFit="1" customWidth="1"/>
    <col min="5" max="6" width="11" customWidth="1"/>
    <col min="7" max="7" width="15" bestFit="1" customWidth="1"/>
  </cols>
  <sheetData>
    <row r="1" spans="1:8" x14ac:dyDescent="0.15">
      <c r="A1" s="10" t="s">
        <v>29</v>
      </c>
      <c r="B1" s="10" t="s">
        <v>26</v>
      </c>
      <c r="C1" s="10" t="s">
        <v>25</v>
      </c>
      <c r="D1" s="10" t="s">
        <v>24</v>
      </c>
      <c r="E1" s="10" t="s">
        <v>23</v>
      </c>
      <c r="F1" s="10" t="s">
        <v>37</v>
      </c>
      <c r="G1" s="14" t="s">
        <v>28</v>
      </c>
      <c r="H1" s="13" t="s">
        <v>27</v>
      </c>
    </row>
    <row r="2" spans="1:8" x14ac:dyDescent="0.15">
      <c r="A2" s="3" t="s">
        <v>32</v>
      </c>
      <c r="B2" s="4">
        <v>194.76</v>
      </c>
      <c r="C2" s="3">
        <v>0.34</v>
      </c>
      <c r="D2" s="3">
        <v>2.97</v>
      </c>
      <c r="E2" s="3">
        <v>0.16</v>
      </c>
      <c r="F2" s="3"/>
      <c r="G2" s="4">
        <f>SUM(B2:F2)</f>
        <v>198.23</v>
      </c>
      <c r="H2" s="8">
        <f>G2/$G$24</f>
        <v>6.3192961203736173E-2</v>
      </c>
    </row>
    <row r="3" spans="1:8" x14ac:dyDescent="0.15">
      <c r="A3" s="3" t="s">
        <v>33</v>
      </c>
      <c r="B3" s="4"/>
      <c r="C3" s="3"/>
      <c r="D3" s="3">
        <v>2.1800000000000002</v>
      </c>
      <c r="E3" s="3"/>
      <c r="F3" s="3"/>
      <c r="G3" s="4">
        <f t="shared" ref="G3:G23" si="0">SUM(B3:F3)</f>
        <v>2.1800000000000002</v>
      </c>
      <c r="H3" s="8">
        <f t="shared" ref="H3:H24" si="1">G3/$G$24</f>
        <v>6.9495361662788102E-4</v>
      </c>
    </row>
    <row r="4" spans="1:8" x14ac:dyDescent="0.15">
      <c r="A4" s="3" t="s">
        <v>34</v>
      </c>
      <c r="B4" s="4">
        <v>129.31</v>
      </c>
      <c r="C4" s="3"/>
      <c r="D4" s="3">
        <v>1.1599999999999999</v>
      </c>
      <c r="E4" s="3">
        <v>0.16</v>
      </c>
      <c r="F4" s="3"/>
      <c r="G4" s="4">
        <f t="shared" si="0"/>
        <v>130.63</v>
      </c>
      <c r="H4" s="8">
        <f t="shared" si="1"/>
        <v>4.1643023367018389E-2</v>
      </c>
    </row>
    <row r="5" spans="1:8" x14ac:dyDescent="0.15">
      <c r="A5" s="3" t="s">
        <v>35</v>
      </c>
      <c r="B5" s="4">
        <v>84.43</v>
      </c>
      <c r="C5" s="4"/>
      <c r="D5" s="4">
        <v>12.73</v>
      </c>
      <c r="E5" s="4"/>
      <c r="F5" s="4"/>
      <c r="G5" s="4">
        <f t="shared" si="0"/>
        <v>97.160000000000011</v>
      </c>
      <c r="H5" s="8">
        <f t="shared" si="1"/>
        <v>3.0973253849341711E-2</v>
      </c>
    </row>
    <row r="6" spans="1:8" x14ac:dyDescent="0.15">
      <c r="A6" s="3" t="s">
        <v>36</v>
      </c>
      <c r="B6" s="4">
        <v>34.07</v>
      </c>
      <c r="C6" s="3"/>
      <c r="D6" s="3"/>
      <c r="E6" s="3"/>
      <c r="F6" s="3">
        <v>41.36</v>
      </c>
      <c r="G6" s="4">
        <f t="shared" si="0"/>
        <v>75.430000000000007</v>
      </c>
      <c r="H6" s="8">
        <f t="shared" si="1"/>
        <v>2.4046032707450031E-2</v>
      </c>
    </row>
    <row r="7" spans="1:8" x14ac:dyDescent="0.15">
      <c r="A7" s="3" t="s">
        <v>38</v>
      </c>
      <c r="B7" s="4">
        <v>52.8</v>
      </c>
      <c r="C7" s="3"/>
      <c r="D7" s="4"/>
      <c r="E7" s="3"/>
      <c r="F7" s="3">
        <v>19.73</v>
      </c>
      <c r="G7" s="4">
        <f t="shared" si="0"/>
        <v>72.53</v>
      </c>
      <c r="H7" s="8">
        <f t="shared" si="1"/>
        <v>2.3121553125697344E-2</v>
      </c>
    </row>
    <row r="8" spans="1:8" x14ac:dyDescent="0.15">
      <c r="A8" s="3" t="s">
        <v>39</v>
      </c>
      <c r="B8" s="4">
        <v>81.61</v>
      </c>
      <c r="C8" s="4"/>
      <c r="D8" s="4"/>
      <c r="E8" s="4"/>
      <c r="F8" s="4">
        <v>25.46</v>
      </c>
      <c r="G8" s="4">
        <f t="shared" si="0"/>
        <v>107.07</v>
      </c>
      <c r="H8" s="8">
        <f t="shared" si="1"/>
        <v>3.41324237304345E-2</v>
      </c>
    </row>
    <row r="9" spans="1:8" x14ac:dyDescent="0.15">
      <c r="A9" s="3" t="s">
        <v>40</v>
      </c>
      <c r="B9" s="4">
        <v>413.54</v>
      </c>
      <c r="C9" s="4"/>
      <c r="D9" s="4"/>
      <c r="E9" s="4"/>
      <c r="F9" s="4"/>
      <c r="G9" s="4">
        <f t="shared" si="0"/>
        <v>413.54</v>
      </c>
      <c r="H9" s="8">
        <f t="shared" si="1"/>
        <v>0.13183078835793299</v>
      </c>
    </row>
    <row r="10" spans="1:8" x14ac:dyDescent="0.15">
      <c r="A10" s="3" t="s">
        <v>41</v>
      </c>
      <c r="B10" s="4">
        <v>214.33</v>
      </c>
      <c r="C10" s="4"/>
      <c r="D10" s="4">
        <v>0.19</v>
      </c>
      <c r="E10" s="4"/>
      <c r="F10" s="4"/>
      <c r="G10" s="4">
        <f t="shared" si="0"/>
        <v>214.52</v>
      </c>
      <c r="H10" s="8">
        <f t="shared" si="1"/>
        <v>6.8385986164684887E-2</v>
      </c>
    </row>
    <row r="11" spans="1:8" x14ac:dyDescent="0.15">
      <c r="A11" s="3" t="s">
        <v>42</v>
      </c>
      <c r="B11" s="4">
        <v>389.25</v>
      </c>
      <c r="C11" s="4"/>
      <c r="D11" s="4">
        <v>5.79</v>
      </c>
      <c r="E11" s="4"/>
      <c r="F11" s="4">
        <v>35.17</v>
      </c>
      <c r="G11" s="4">
        <f t="shared" si="0"/>
        <v>430.21000000000004</v>
      </c>
      <c r="H11" s="8">
        <f t="shared" si="1"/>
        <v>0.13714495202269758</v>
      </c>
    </row>
    <row r="12" spans="1:8" x14ac:dyDescent="0.15">
      <c r="A12" s="3" t="s">
        <v>43</v>
      </c>
      <c r="B12" s="4">
        <v>164.89</v>
      </c>
      <c r="C12" s="4"/>
      <c r="D12" s="4"/>
      <c r="E12" s="4"/>
      <c r="F12" s="4">
        <v>16.489999999999998</v>
      </c>
      <c r="G12" s="4">
        <f t="shared" si="0"/>
        <v>181.38</v>
      </c>
      <c r="H12" s="8">
        <f t="shared" si="1"/>
        <v>5.7821416047690394E-2</v>
      </c>
    </row>
    <row r="13" spans="1:8" x14ac:dyDescent="0.15">
      <c r="A13" s="3" t="s">
        <v>44</v>
      </c>
      <c r="B13" s="4">
        <v>81.540000000000006</v>
      </c>
      <c r="C13" s="4"/>
      <c r="D13" s="4"/>
      <c r="E13" s="4"/>
      <c r="F13" s="4">
        <v>18.62</v>
      </c>
      <c r="G13" s="4">
        <f t="shared" si="0"/>
        <v>100.16000000000001</v>
      </c>
      <c r="H13" s="8">
        <f t="shared" si="1"/>
        <v>3.1929612037361728E-2</v>
      </c>
    </row>
    <row r="14" spans="1:8" x14ac:dyDescent="0.15">
      <c r="A14" s="3" t="s">
        <v>45</v>
      </c>
      <c r="B14" s="4">
        <v>241.71</v>
      </c>
      <c r="C14" s="4"/>
      <c r="D14" s="4"/>
      <c r="E14" s="4">
        <v>0.22</v>
      </c>
      <c r="F14" s="4">
        <v>5.18</v>
      </c>
      <c r="G14" s="4">
        <f t="shared" si="0"/>
        <v>247.11</v>
      </c>
      <c r="H14" s="8">
        <f t="shared" si="1"/>
        <v>7.8775223947209025E-2</v>
      </c>
    </row>
    <row r="15" spans="1:8" x14ac:dyDescent="0.15">
      <c r="A15" s="3" t="s">
        <v>46</v>
      </c>
      <c r="B15" s="4">
        <v>136.03</v>
      </c>
      <c r="C15" s="4">
        <v>2.94</v>
      </c>
      <c r="D15" s="4">
        <v>1.88</v>
      </c>
      <c r="E15" s="4"/>
      <c r="F15" s="4"/>
      <c r="G15" s="4">
        <f t="shared" si="0"/>
        <v>140.85</v>
      </c>
      <c r="H15" s="8">
        <f t="shared" si="1"/>
        <v>4.4901016927539922E-2</v>
      </c>
    </row>
    <row r="16" spans="1:8" x14ac:dyDescent="0.15">
      <c r="A16" s="3" t="s">
        <v>47</v>
      </c>
      <c r="B16" s="4">
        <v>74.45</v>
      </c>
      <c r="C16" s="4">
        <v>3.34</v>
      </c>
      <c r="D16" s="4">
        <v>5.37</v>
      </c>
      <c r="E16" s="4"/>
      <c r="F16" s="4"/>
      <c r="G16" s="4">
        <f t="shared" si="0"/>
        <v>83.160000000000011</v>
      </c>
      <c r="H16" s="8">
        <f t="shared" si="1"/>
        <v>2.6510248971914951E-2</v>
      </c>
    </row>
    <row r="17" spans="1:8" x14ac:dyDescent="0.15">
      <c r="A17" s="3" t="s">
        <v>48</v>
      </c>
      <c r="B17" s="4">
        <v>173.35</v>
      </c>
      <c r="C17" s="4"/>
      <c r="D17" s="4">
        <v>1.07</v>
      </c>
      <c r="E17" s="4"/>
      <c r="F17" s="4"/>
      <c r="G17" s="4">
        <f t="shared" si="0"/>
        <v>174.42</v>
      </c>
      <c r="H17" s="8">
        <f t="shared" si="1"/>
        <v>5.5602665051483945E-2</v>
      </c>
    </row>
    <row r="18" spans="1:8" x14ac:dyDescent="0.15">
      <c r="A18" s="3" t="s">
        <v>49</v>
      </c>
      <c r="B18" s="4">
        <v>56.17</v>
      </c>
      <c r="C18" s="4">
        <v>1.4</v>
      </c>
      <c r="D18" s="4">
        <v>0.89</v>
      </c>
      <c r="E18" s="4"/>
      <c r="F18" s="4"/>
      <c r="G18" s="4">
        <f t="shared" si="0"/>
        <v>58.46</v>
      </c>
      <c r="H18" s="8">
        <f t="shared" si="1"/>
        <v>1.8636233223883452E-2</v>
      </c>
    </row>
    <row r="19" spans="1:8" x14ac:dyDescent="0.15">
      <c r="A19" s="3" t="s">
        <v>50</v>
      </c>
      <c r="B19" s="4">
        <v>76.77</v>
      </c>
      <c r="C19" s="4"/>
      <c r="D19" s="4"/>
      <c r="E19" s="4"/>
      <c r="F19" s="4"/>
      <c r="G19" s="4">
        <f t="shared" si="0"/>
        <v>76.77</v>
      </c>
      <c r="H19" s="8">
        <f t="shared" si="1"/>
        <v>2.4473206031432305E-2</v>
      </c>
    </row>
    <row r="20" spans="1:8" x14ac:dyDescent="0.15">
      <c r="A20" s="3" t="s">
        <v>51</v>
      </c>
      <c r="B20" s="4">
        <v>174.46</v>
      </c>
      <c r="C20" s="4"/>
      <c r="D20" s="4"/>
      <c r="E20" s="4">
        <v>7.0000000000000007E-2</v>
      </c>
      <c r="F20" s="4"/>
      <c r="G20" s="4">
        <f t="shared" si="0"/>
        <v>174.53</v>
      </c>
      <c r="H20" s="8">
        <f t="shared" si="1"/>
        <v>5.5637731518378017E-2</v>
      </c>
    </row>
    <row r="21" spans="1:8" x14ac:dyDescent="0.15">
      <c r="A21" s="3" t="s">
        <v>52</v>
      </c>
      <c r="B21" s="4">
        <v>35.840000000000003</v>
      </c>
      <c r="C21" s="4"/>
      <c r="D21" s="4">
        <v>2.99</v>
      </c>
      <c r="E21" s="4"/>
      <c r="F21" s="4"/>
      <c r="G21" s="4">
        <f t="shared" si="0"/>
        <v>38.830000000000005</v>
      </c>
      <c r="H21" s="8">
        <f t="shared" si="1"/>
        <v>1.237846281360579E-2</v>
      </c>
    </row>
    <row r="22" spans="1:8" x14ac:dyDescent="0.15">
      <c r="A22" s="3" t="s">
        <v>53</v>
      </c>
      <c r="B22" s="4"/>
      <c r="C22" s="4"/>
      <c r="D22" s="4">
        <v>0.45</v>
      </c>
      <c r="E22" s="4"/>
      <c r="F22" s="4"/>
      <c r="G22" s="4">
        <f t="shared" si="0"/>
        <v>0.45</v>
      </c>
      <c r="H22" s="8">
        <f t="shared" si="1"/>
        <v>1.4345372820300295E-4</v>
      </c>
    </row>
    <row r="23" spans="1:8" x14ac:dyDescent="0.15">
      <c r="A23" s="3" t="s">
        <v>54</v>
      </c>
      <c r="B23" s="4">
        <v>115.28</v>
      </c>
      <c r="C23" s="4">
        <v>1.64</v>
      </c>
      <c r="D23" s="4">
        <v>1.01</v>
      </c>
      <c r="E23" s="4">
        <v>0.08</v>
      </c>
      <c r="F23" s="4">
        <v>1.27</v>
      </c>
      <c r="G23" s="4">
        <f t="shared" si="0"/>
        <v>119.28</v>
      </c>
      <c r="H23" s="8">
        <f t="shared" si="1"/>
        <v>3.8024801555675988E-2</v>
      </c>
    </row>
    <row r="24" spans="1:8" x14ac:dyDescent="0.15">
      <c r="A24" s="12" t="s">
        <v>28</v>
      </c>
      <c r="B24" s="4">
        <f t="shared" ref="B24:G24" si="2">SUM(B2:B23)</f>
        <v>2924.59</v>
      </c>
      <c r="C24" s="4">
        <f t="shared" si="2"/>
        <v>9.66</v>
      </c>
      <c r="D24" s="4">
        <f t="shared" si="2"/>
        <v>38.68</v>
      </c>
      <c r="E24" s="4">
        <f t="shared" si="2"/>
        <v>0.69000000000000006</v>
      </c>
      <c r="F24" s="4">
        <f t="shared" si="2"/>
        <v>163.28000000000003</v>
      </c>
      <c r="G24" s="2">
        <f t="shared" si="2"/>
        <v>3136.9</v>
      </c>
      <c r="H24" s="8">
        <f t="shared" si="1"/>
        <v>1</v>
      </c>
    </row>
    <row r="25" spans="1:8" x14ac:dyDescent="0.15">
      <c r="A25" s="11" t="s">
        <v>27</v>
      </c>
      <c r="B25" s="8">
        <f>B24/$G$24</f>
        <v>0.93231853103382323</v>
      </c>
      <c r="C25" s="8">
        <f t="shared" ref="C25:F25" si="3">C24/$G$24</f>
        <v>3.0794733654244638E-3</v>
      </c>
      <c r="D25" s="8">
        <f t="shared" si="3"/>
        <v>1.2330644904204787E-2</v>
      </c>
      <c r="E25" s="8">
        <f t="shared" si="3"/>
        <v>2.1996238324460457E-4</v>
      </c>
      <c r="F25" s="8">
        <f t="shared" si="3"/>
        <v>5.205138831330295E-2</v>
      </c>
      <c r="G25" s="8">
        <f>SUM(B25:F25)</f>
        <v>1</v>
      </c>
    </row>
    <row r="28" spans="1:8" x14ac:dyDescent="0.15">
      <c r="B28" s="10" t="s">
        <v>26</v>
      </c>
      <c r="C28" s="9">
        <v>0.93231853103382323</v>
      </c>
    </row>
    <row r="29" spans="1:8" x14ac:dyDescent="0.15">
      <c r="B29" s="10" t="s">
        <v>25</v>
      </c>
      <c r="C29" s="9">
        <v>3.0794733654244638E-3</v>
      </c>
    </row>
    <row r="30" spans="1:8" x14ac:dyDescent="0.15">
      <c r="B30" s="10" t="s">
        <v>24</v>
      </c>
      <c r="C30" s="9">
        <v>1.2330644904204787E-2</v>
      </c>
    </row>
    <row r="31" spans="1:8" x14ac:dyDescent="0.15">
      <c r="B31" s="10" t="s">
        <v>23</v>
      </c>
      <c r="C31" s="9">
        <v>2.1996238324460457E-4</v>
      </c>
    </row>
    <row r="32" spans="1:8" x14ac:dyDescent="0.15">
      <c r="B32" s="14" t="s">
        <v>37</v>
      </c>
      <c r="C32" s="9">
        <v>5.205138831330295E-2</v>
      </c>
    </row>
    <row r="64" spans="1:5" x14ac:dyDescent="0.15">
      <c r="A64" s="3"/>
      <c r="B64" s="3" t="s">
        <v>55</v>
      </c>
      <c r="C64" s="3" t="s">
        <v>56</v>
      </c>
      <c r="D64" s="3" t="s">
        <v>57</v>
      </c>
      <c r="E64" s="3" t="s">
        <v>58</v>
      </c>
    </row>
    <row r="65" spans="1:5" x14ac:dyDescent="0.15">
      <c r="A65" s="3">
        <v>2012</v>
      </c>
      <c r="B65" s="3"/>
      <c r="C65" s="3"/>
      <c r="D65" s="3"/>
      <c r="E65" s="3"/>
    </row>
    <row r="66" spans="1:5" x14ac:dyDescent="0.15">
      <c r="A66" s="3">
        <v>2013</v>
      </c>
      <c r="B66" s="3"/>
      <c r="C66" s="3"/>
      <c r="D66" s="3"/>
      <c r="E66" s="3"/>
    </row>
    <row r="67" spans="1:5" x14ac:dyDescent="0.15">
      <c r="A67" s="3">
        <v>2014</v>
      </c>
      <c r="B67" s="3"/>
      <c r="C67" s="3"/>
      <c r="D67" s="3"/>
      <c r="E67" s="3"/>
    </row>
    <row r="68" spans="1:5" x14ac:dyDescent="0.15">
      <c r="A68" s="3">
        <v>2015</v>
      </c>
      <c r="B68" s="4">
        <v>3205.29</v>
      </c>
      <c r="C68" s="4">
        <v>1289.05</v>
      </c>
      <c r="D68" s="3"/>
      <c r="E68" s="3"/>
    </row>
    <row r="69" spans="1:5" x14ac:dyDescent="0.15">
      <c r="A69" s="3">
        <v>2016</v>
      </c>
      <c r="B69" s="4">
        <v>3136.9</v>
      </c>
      <c r="C69" s="4">
        <v>1138.1400000000001</v>
      </c>
      <c r="D69" s="9">
        <f>(B69-B68)/B68</f>
        <v>-2.133660292828414E-2</v>
      </c>
      <c r="E69" s="9">
        <f>(C69-C68)/C68</f>
        <v>-0.11707071098871251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3" sqref="D13"/>
    </sheetView>
  </sheetViews>
  <sheetFormatPr defaultRowHeight="13.5" x14ac:dyDescent="0.15"/>
  <cols>
    <col min="2" max="2" width="19.375" bestFit="1" customWidth="1"/>
    <col min="3" max="3" width="18.375" bestFit="1" customWidth="1"/>
    <col min="4" max="4" width="15.125" customWidth="1"/>
    <col min="5" max="5" width="11" bestFit="1" customWidth="1"/>
  </cols>
  <sheetData>
    <row r="1" spans="1:5" x14ac:dyDescent="0.15">
      <c r="A1" s="1" t="s">
        <v>0</v>
      </c>
    </row>
    <row r="3" spans="1:5" x14ac:dyDescent="0.15">
      <c r="A3" s="3" t="s">
        <v>1</v>
      </c>
      <c r="B3" s="3" t="s">
        <v>2</v>
      </c>
      <c r="C3" s="3" t="s">
        <v>3</v>
      </c>
      <c r="D3" s="12" t="s">
        <v>30</v>
      </c>
      <c r="E3" s="12" t="s">
        <v>31</v>
      </c>
    </row>
    <row r="4" spans="1:5" x14ac:dyDescent="0.15">
      <c r="A4" s="3">
        <v>2012</v>
      </c>
      <c r="B4" s="4">
        <v>133966658882</v>
      </c>
      <c r="C4" s="4">
        <v>5868651294</v>
      </c>
      <c r="D4" s="9"/>
      <c r="E4" s="3"/>
    </row>
    <row r="5" spans="1:5" x14ac:dyDescent="0.15">
      <c r="A5" s="3">
        <v>2013</v>
      </c>
      <c r="B5" s="4">
        <v>133832874654</v>
      </c>
      <c r="C5" s="4">
        <v>10520133720</v>
      </c>
      <c r="D5" s="9">
        <f>(B5-B4)/B4</f>
        <v>-9.9863823668125754E-4</v>
      </c>
      <c r="E5" s="9">
        <f>(C5-C4)/C4</f>
        <v>0.79259819556080779</v>
      </c>
    </row>
    <row r="6" spans="1:5" x14ac:dyDescent="0.15">
      <c r="A6" s="3">
        <v>2014</v>
      </c>
      <c r="B6" s="4">
        <v>140026690361</v>
      </c>
      <c r="C6" s="4">
        <v>12182589039</v>
      </c>
      <c r="D6" s="9">
        <f t="shared" ref="D6:D8" si="0">(B6-B5)/B5</f>
        <v>4.6280226162764254E-2</v>
      </c>
      <c r="E6" s="9">
        <f t="shared" ref="E6:E8" si="1">(C6-C5)/C5</f>
        <v>0.15802606347479012</v>
      </c>
    </row>
    <row r="7" spans="1:5" x14ac:dyDescent="0.15">
      <c r="A7" s="3">
        <v>2015</v>
      </c>
      <c r="B7" s="4">
        <v>128904872501</v>
      </c>
      <c r="C7" s="4">
        <v>13786050131</v>
      </c>
      <c r="D7" s="9">
        <f t="shared" si="0"/>
        <v>-7.9426413859579659E-2</v>
      </c>
      <c r="E7" s="9">
        <f t="shared" si="1"/>
        <v>0.1316190743089877</v>
      </c>
    </row>
    <row r="8" spans="1:5" x14ac:dyDescent="0.15">
      <c r="A8" s="3">
        <v>2016</v>
      </c>
      <c r="B8" s="4">
        <v>113814235972</v>
      </c>
      <c r="C8" s="4">
        <v>8814290887</v>
      </c>
      <c r="D8" s="9">
        <f t="shared" si="0"/>
        <v>-0.1170680070986683</v>
      </c>
      <c r="E8" s="9">
        <f t="shared" si="1"/>
        <v>-0.36063696249154459</v>
      </c>
    </row>
    <row r="25" spans="1:3" x14ac:dyDescent="0.15">
      <c r="A25" s="1" t="s">
        <v>4</v>
      </c>
    </row>
    <row r="27" spans="1:3" x14ac:dyDescent="0.15">
      <c r="A27" s="3" t="s">
        <v>5</v>
      </c>
      <c r="B27" s="3" t="s">
        <v>2</v>
      </c>
      <c r="C27" s="3" t="s">
        <v>3</v>
      </c>
    </row>
    <row r="28" spans="1:3" x14ac:dyDescent="0.15">
      <c r="A28" s="3" t="s">
        <v>6</v>
      </c>
      <c r="B28" s="3"/>
      <c r="C28" s="3"/>
    </row>
    <row r="29" spans="1:3" x14ac:dyDescent="0.15">
      <c r="A29" s="3" t="s">
        <v>7</v>
      </c>
      <c r="B29" s="3"/>
      <c r="C29" s="3"/>
    </row>
    <row r="30" spans="1:3" x14ac:dyDescent="0.15">
      <c r="A30" s="3" t="s">
        <v>8</v>
      </c>
      <c r="B30" s="3"/>
      <c r="C30" s="3"/>
    </row>
    <row r="31" spans="1:3" x14ac:dyDescent="0.15">
      <c r="A31" s="3" t="s">
        <v>9</v>
      </c>
      <c r="B31" s="4">
        <v>68707001.450000003</v>
      </c>
      <c r="C31" s="4">
        <v>2951437.29</v>
      </c>
    </row>
    <row r="32" spans="1:3" x14ac:dyDescent="0.15">
      <c r="A32" s="3" t="s">
        <v>10</v>
      </c>
      <c r="B32" s="4">
        <v>259418674.47999999</v>
      </c>
      <c r="C32" s="4">
        <v>-1494069.47</v>
      </c>
    </row>
    <row r="33" spans="1:3" x14ac:dyDescent="0.15">
      <c r="A33" s="3" t="s">
        <v>11</v>
      </c>
      <c r="B33" s="4">
        <v>100826738.59</v>
      </c>
      <c r="C33" s="4">
        <v>-73688083.370000005</v>
      </c>
    </row>
    <row r="34" spans="1:3" x14ac:dyDescent="0.15">
      <c r="A34" s="3" t="s">
        <v>12</v>
      </c>
      <c r="B34" s="4">
        <v>30209314.07</v>
      </c>
      <c r="C34" s="4">
        <v>-325589272.66000003</v>
      </c>
    </row>
    <row r="35" spans="1:3" x14ac:dyDescent="0.15">
      <c r="A35" s="3" t="s">
        <v>13</v>
      </c>
      <c r="B35" s="4">
        <v>62235874.329999998</v>
      </c>
      <c r="C35" s="4">
        <v>-15474025.66</v>
      </c>
    </row>
    <row r="36" spans="1:3" x14ac:dyDescent="0.15">
      <c r="A36" s="3" t="s">
        <v>14</v>
      </c>
      <c r="B36" s="4">
        <v>20972383.140000001</v>
      </c>
      <c r="C36" s="4">
        <v>-20601206.949999999</v>
      </c>
    </row>
    <row r="37" spans="1:3" x14ac:dyDescent="0.15">
      <c r="A37" s="3" t="s">
        <v>15</v>
      </c>
      <c r="B37" s="4">
        <v>9284105.1400000006</v>
      </c>
      <c r="C37" s="4">
        <v>-6997322.5300000003</v>
      </c>
    </row>
    <row r="38" spans="1:3" x14ac:dyDescent="0.15">
      <c r="A38" s="3" t="s">
        <v>16</v>
      </c>
      <c r="B38" s="4">
        <v>355248484.81</v>
      </c>
      <c r="C38" s="4">
        <v>61661643.380000003</v>
      </c>
    </row>
    <row r="39" spans="1:3" x14ac:dyDescent="0.15">
      <c r="A39" s="5" t="s">
        <v>17</v>
      </c>
      <c r="B39" s="5"/>
      <c r="C39" s="6">
        <v>10000000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3.5" x14ac:dyDescent="0.15"/>
  <cols>
    <col min="2" max="2" width="12.625" customWidth="1"/>
    <col min="3" max="3" width="14.125" customWidth="1"/>
    <col min="4" max="4" width="13.375" customWidth="1"/>
  </cols>
  <sheetData>
    <row r="1" spans="1:4" x14ac:dyDescent="0.15">
      <c r="A1" s="3" t="s">
        <v>1</v>
      </c>
      <c r="B1" s="3" t="s">
        <v>18</v>
      </c>
      <c r="C1" s="3" t="s">
        <v>19</v>
      </c>
      <c r="D1" s="3" t="s">
        <v>20</v>
      </c>
    </row>
    <row r="2" spans="1:4" x14ac:dyDescent="0.15">
      <c r="A2" s="3">
        <v>2012</v>
      </c>
      <c r="B2" s="4">
        <v>3142.37</v>
      </c>
      <c r="C2" s="4">
        <v>2194.3200000000002</v>
      </c>
      <c r="D2" s="3">
        <v>700.45</v>
      </c>
    </row>
    <row r="3" spans="1:4" x14ac:dyDescent="0.15">
      <c r="A3" s="3">
        <v>2013</v>
      </c>
      <c r="B3" s="4">
        <v>3873.89</v>
      </c>
      <c r="C3" s="4">
        <v>3569.83</v>
      </c>
      <c r="D3" s="4">
        <v>1875.67</v>
      </c>
    </row>
    <row r="4" spans="1:4" x14ac:dyDescent="0.15">
      <c r="A4" s="3">
        <v>2014</v>
      </c>
      <c r="B4" s="4">
        <v>1857.45</v>
      </c>
      <c r="C4" s="4">
        <v>4021.11</v>
      </c>
      <c r="D4" s="7">
        <v>4138.9399999999996</v>
      </c>
    </row>
    <row r="5" spans="1:4" x14ac:dyDescent="0.15">
      <c r="A5" s="3">
        <v>2015</v>
      </c>
      <c r="B5" s="3">
        <v>841.08</v>
      </c>
      <c r="C5" s="4">
        <v>3044.86</v>
      </c>
      <c r="D5" s="4">
        <v>5944.87</v>
      </c>
    </row>
    <row r="6" spans="1:4" x14ac:dyDescent="0.15">
      <c r="A6" s="3">
        <v>2016</v>
      </c>
      <c r="B6" s="4">
        <v>1128.3599999999999</v>
      </c>
      <c r="C6" s="3">
        <v>857.18</v>
      </c>
      <c r="D6" s="4">
        <v>5666.05</v>
      </c>
    </row>
    <row r="14" spans="1:4" x14ac:dyDescent="0.15">
      <c r="C14" s="2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3.5" x14ac:dyDescent="0.15"/>
  <cols>
    <col min="2" max="2" width="15.625" customWidth="1"/>
    <col min="3" max="3" width="18.25" customWidth="1"/>
    <col min="4" max="4" width="10.75" customWidth="1"/>
  </cols>
  <sheetData>
    <row r="1" spans="1:4" x14ac:dyDescent="0.15">
      <c r="A1" t="s">
        <v>1</v>
      </c>
      <c r="B1" t="s">
        <v>2</v>
      </c>
      <c r="C1" t="s">
        <v>21</v>
      </c>
      <c r="D1" t="s">
        <v>22</v>
      </c>
    </row>
    <row r="2" spans="1:4" x14ac:dyDescent="0.15">
      <c r="A2">
        <v>2012</v>
      </c>
      <c r="B2" s="2"/>
      <c r="C2" s="2"/>
    </row>
    <row r="3" spans="1:4" x14ac:dyDescent="0.15">
      <c r="A3">
        <v>2013</v>
      </c>
      <c r="B3" s="2"/>
      <c r="C3" s="2"/>
    </row>
    <row r="4" spans="1:4" x14ac:dyDescent="0.15">
      <c r="A4">
        <v>2014</v>
      </c>
      <c r="B4" s="2"/>
      <c r="C4" s="2"/>
    </row>
    <row r="5" spans="1:4" x14ac:dyDescent="0.15">
      <c r="A5">
        <v>2015</v>
      </c>
      <c r="B5" s="4">
        <v>459161728.58999997</v>
      </c>
      <c r="C5" s="2">
        <f>240.08*10000</f>
        <v>2400800</v>
      </c>
      <c r="D5" s="8">
        <f>C5/B5</f>
        <v>5.2286587720897582E-3</v>
      </c>
    </row>
    <row r="6" spans="1:4" x14ac:dyDescent="0.15">
      <c r="A6">
        <v>2016</v>
      </c>
      <c r="B6" s="4">
        <v>447740847.42000002</v>
      </c>
      <c r="C6" s="2">
        <f>485.06*10000</f>
        <v>4850600</v>
      </c>
      <c r="D6" s="8">
        <f>C6/B6</f>
        <v>1.083349894911404E-2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2016各区域发电量</vt:lpstr>
      <vt:lpstr>各年发电量与价格</vt:lpstr>
      <vt:lpstr>营业收入_利润</vt:lpstr>
      <vt:lpstr>销售量</vt:lpstr>
      <vt:lpstr>研发投入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2017-05-30T12:58:04Z</dcterms:modified>
</cp:coreProperties>
</file>