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UPWORK\PROJECTS\Machine learning in R tutoring\Self Study questions solutions for all chapters\"/>
    </mc:Choice>
  </mc:AlternateContent>
  <bookViews>
    <workbookView xWindow="0" yWindow="0" windowWidth="19200" windowHeight="6430"/>
  </bookViews>
  <sheets>
    <sheet name="ibm" sheetId="1" r:id="rId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3" i="1" l="1"/>
  <c r="F13" i="1"/>
  <c r="E12" i="1"/>
  <c r="F12" i="1"/>
  <c r="E11" i="1"/>
  <c r="F11" i="1"/>
  <c r="E10" i="1"/>
  <c r="F10" i="1"/>
  <c r="E9" i="1"/>
  <c r="F9" i="1"/>
  <c r="E8" i="1"/>
  <c r="F8" i="1"/>
  <c r="E7" i="1"/>
  <c r="F7" i="1"/>
  <c r="E6" i="1"/>
  <c r="F6" i="1"/>
  <c r="E5" i="1"/>
  <c r="F5" i="1"/>
  <c r="E4" i="1"/>
  <c r="F4" i="1"/>
  <c r="E3" i="1"/>
  <c r="F3" i="1"/>
  <c r="G3" i="1"/>
  <c r="G4" i="1"/>
  <c r="G5" i="1"/>
  <c r="G6" i="1"/>
  <c r="G7" i="1"/>
  <c r="G8" i="1"/>
  <c r="G9" i="1"/>
  <c r="G10" i="1"/>
  <c r="G11" i="1"/>
  <c r="G12" i="1"/>
  <c r="G13" i="1"/>
  <c r="I20" i="1"/>
  <c r="C9" i="1"/>
  <c r="C4" i="1"/>
  <c r="C5" i="1"/>
  <c r="C6" i="1"/>
  <c r="C7" i="1"/>
  <c r="C8" i="1"/>
  <c r="C10" i="1"/>
  <c r="C11" i="1"/>
  <c r="C12" i="1"/>
  <c r="C13" i="1"/>
  <c r="C3" i="1"/>
  <c r="E16" i="1"/>
  <c r="E19" i="1"/>
  <c r="D11" i="1"/>
  <c r="H7" i="1"/>
  <c r="D13" i="1"/>
  <c r="J12" i="1"/>
  <c r="J4" i="1"/>
  <c r="J11" i="1"/>
  <c r="J7" i="1"/>
  <c r="J10" i="1"/>
  <c r="J6" i="1"/>
  <c r="J13" i="1"/>
  <c r="J16" i="1"/>
  <c r="J5" i="1"/>
  <c r="H10" i="1"/>
  <c r="D6" i="1"/>
  <c r="H5" i="1"/>
  <c r="H12" i="1"/>
  <c r="H4" i="1"/>
  <c r="H9" i="1"/>
  <c r="H8" i="1"/>
  <c r="D9" i="1"/>
  <c r="D5" i="1"/>
  <c r="D12" i="1"/>
  <c r="D7" i="1"/>
  <c r="D10" i="1"/>
  <c r="D4" i="1"/>
  <c r="D8" i="1"/>
  <c r="I7" i="1"/>
  <c r="I11" i="1"/>
  <c r="J3" i="1"/>
  <c r="I8" i="1"/>
  <c r="I12" i="1"/>
  <c r="I5" i="1"/>
  <c r="I9" i="1"/>
  <c r="I13" i="1"/>
  <c r="I16" i="1"/>
  <c r="I6" i="1"/>
  <c r="I10" i="1"/>
  <c r="I4" i="1"/>
  <c r="H6" i="1"/>
  <c r="H13" i="1"/>
  <c r="J9" i="1"/>
  <c r="J8" i="1"/>
  <c r="H11" i="1"/>
</calcChain>
</file>

<file path=xl/sharedStrings.xml><?xml version="1.0" encoding="utf-8"?>
<sst xmlns="http://schemas.openxmlformats.org/spreadsheetml/2006/main" count="16" uniqueCount="15">
  <si>
    <t>Date</t>
  </si>
  <si>
    <t>IBM</t>
  </si>
  <si>
    <t>Continuously Compounded Returns</t>
  </si>
  <si>
    <t>Cumlative Returns</t>
  </si>
  <si>
    <t>Simple Returns</t>
  </si>
  <si>
    <t>(1+Simple Returns)</t>
  </si>
  <si>
    <t>Cumulative Returns</t>
  </si>
  <si>
    <t>Payoff to $100</t>
  </si>
  <si>
    <t>100*cumulative return</t>
  </si>
  <si>
    <t>Geometric Mean Returns</t>
  </si>
  <si>
    <t>RG = rA-1/2*sigma2</t>
  </si>
  <si>
    <t>Arithmetic Mean Return (ra)</t>
  </si>
  <si>
    <t>RG</t>
  </si>
  <si>
    <t>Note that</t>
  </si>
  <si>
    <t>(137.87-100)/100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</si>
</sst>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16" fillId="0" borderId="0" xfId="0" applyFont="1"/>
    <xf numFmtId="0" fontId="16" fillId="33" borderId="0" xfId="0" applyFont="1" applyFill="1"/>
    <xf numFmtId="0" fontId="16" fillId="0" borderId="0" xfId="0" applyFont="1" applyFill="1"/>
    <xf numFmtId="0" fontId="16" fillId="33" borderId="0" xfId="0" applyFont="1" applyFill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abSelected="1" workbookViewId="0">
      <pane xSplit="1" ySplit="1" topLeftCell="D2" activePane="bottomRight" state="frozen"/>
      <selection pane="topRight" activeCell="B1" sqref="B1"/>
      <selection pane="bottomLeft" activeCell="A2" sqref="A2"/>
      <selection pane="bottomRight" activeCell="E9" sqref="E9"/>
    </sheetView>
  </sheetViews>
  <sheetFormatPr defaultColWidth="8.81640625" defaultRowHeight="14.5" x14ac:dyDescent="0.35"/>
  <cols>
    <col min="1" max="1" width="9.453125" bestFit="1" customWidth="1"/>
    <col min="3" max="3" width="30.1796875" bestFit="1" customWidth="1"/>
    <col min="4" max="4" width="15.81640625" bestFit="1" customWidth="1"/>
    <col min="5" max="5" width="24.81640625" customWidth="1"/>
    <col min="6" max="6" width="16.1796875" bestFit="1" customWidth="1"/>
    <col min="7" max="7" width="16.1796875" customWidth="1"/>
    <col min="8" max="8" width="16.81640625" bestFit="1" customWidth="1"/>
    <col min="9" max="9" width="19.453125" bestFit="1" customWidth="1"/>
    <col min="10" max="10" width="22.81640625" bestFit="1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7</v>
      </c>
      <c r="H1" t="s">
        <v>6</v>
      </c>
      <c r="I1" t="s">
        <v>6</v>
      </c>
      <c r="J1" t="s">
        <v>9</v>
      </c>
    </row>
    <row r="2" spans="1:10" x14ac:dyDescent="0.35">
      <c r="A2" s="1">
        <v>42401</v>
      </c>
      <c r="B2">
        <v>127.50955999999999</v>
      </c>
    </row>
    <row r="3" spans="1:10" x14ac:dyDescent="0.35">
      <c r="A3" s="1">
        <v>42430</v>
      </c>
      <c r="B3">
        <v>147.38092</v>
      </c>
      <c r="C3">
        <f>LN(B3)-LN(B2)</f>
        <v>0.14482918550629265</v>
      </c>
      <c r="E3">
        <f>(B3-B2)/B2</f>
        <v>0.15584211881838517</v>
      </c>
      <c r="F3">
        <f>(1+E3)</f>
        <v>1.1558421188183852</v>
      </c>
      <c r="G3">
        <f>F3*100</f>
        <v>115.58421188183851</v>
      </c>
      <c r="J3">
        <f>F3-1</f>
        <v>0.15584211881838517</v>
      </c>
    </row>
    <row r="4" spans="1:10" x14ac:dyDescent="0.35">
      <c r="A4" s="1">
        <v>42461</v>
      </c>
      <c r="B4">
        <v>142.018967</v>
      </c>
      <c r="C4">
        <f t="shared" ref="C4:C13" si="0">LN(B4)-LN(B3)</f>
        <v>-3.7059908581979606E-2</v>
      </c>
      <c r="D4">
        <f>SUM(C3:C4)</f>
        <v>0.10776927692431304</v>
      </c>
      <c r="E4">
        <f t="shared" ref="E4:E13" si="1">(B4-B3)/B3</f>
        <v>-3.6381595392402218E-2</v>
      </c>
      <c r="F4">
        <f t="shared" ref="F4:F13" si="2">(1+E4)</f>
        <v>0.96361840460759773</v>
      </c>
      <c r="G4">
        <f>F4*G3</f>
        <v>111.37907385140377</v>
      </c>
      <c r="H4">
        <f>F4*F3-1</f>
        <v>0.11379073851403776</v>
      </c>
      <c r="I4">
        <f>PRODUCT($F$3:F4)-1</f>
        <v>0.11379073851403776</v>
      </c>
      <c r="J4">
        <f>PRODUCT($F$3:F4)^(1/2)-1</f>
        <v>5.5362846851279679E-2</v>
      </c>
    </row>
    <row r="5" spans="1:10" x14ac:dyDescent="0.35">
      <c r="A5" s="1">
        <v>42492</v>
      </c>
      <c r="B5">
        <v>151.05320699999999</v>
      </c>
      <c r="C5">
        <f t="shared" si="0"/>
        <v>6.1671519883574888E-2</v>
      </c>
      <c r="D5">
        <f>SUM(C3:C5)</f>
        <v>0.16944079680788793</v>
      </c>
      <c r="E5">
        <f t="shared" si="1"/>
        <v>6.3612911647216691E-2</v>
      </c>
      <c r="F5">
        <f t="shared" si="2"/>
        <v>1.0636129116472166</v>
      </c>
      <c r="G5">
        <f t="shared" ref="G5:G13" si="3">F5*G4</f>
        <v>118.46422103566194</v>
      </c>
      <c r="H5">
        <f>F5*F4*F3-1</f>
        <v>0.18464221035661943</v>
      </c>
      <c r="I5">
        <f>PRODUCT($F$3:F5)-1</f>
        <v>0.18464221035661943</v>
      </c>
      <c r="J5">
        <f>PRODUCT($F$3:F5)^(1/3)-1</f>
        <v>5.8105733515181335E-2</v>
      </c>
    </row>
    <row r="6" spans="1:10" x14ac:dyDescent="0.35">
      <c r="A6" s="1">
        <v>42522</v>
      </c>
      <c r="B6">
        <v>149.12745699999999</v>
      </c>
      <c r="C6">
        <f t="shared" si="0"/>
        <v>-1.2830782594640766E-2</v>
      </c>
      <c r="D6">
        <f>SUM(C3:C6)</f>
        <v>0.15661001421324716</v>
      </c>
      <c r="E6">
        <f t="shared" si="1"/>
        <v>-1.2748819030369833E-2</v>
      </c>
      <c r="F6">
        <f t="shared" si="2"/>
        <v>0.98725118096963016</v>
      </c>
      <c r="G6">
        <f t="shared" si="3"/>
        <v>116.95394212010454</v>
      </c>
      <c r="H6">
        <f>F6*F5*F4*F3-1</f>
        <v>0.16953942120104526</v>
      </c>
      <c r="I6">
        <f>PRODUCT($F$3:F6)-1</f>
        <v>0.16953942120104548</v>
      </c>
      <c r="J6">
        <f>PRODUCT($F$3:F6)^(1/4)-1</f>
        <v>3.992906443530253E-2</v>
      </c>
    </row>
    <row r="7" spans="1:10" x14ac:dyDescent="0.35">
      <c r="A7" s="1">
        <v>42552</v>
      </c>
      <c r="B7">
        <v>157.812973</v>
      </c>
      <c r="C7">
        <f t="shared" si="0"/>
        <v>5.6609260299914865E-2</v>
      </c>
      <c r="D7">
        <f>SUM(C3:C7)</f>
        <v>0.21321927451316203</v>
      </c>
      <c r="E7">
        <f t="shared" si="1"/>
        <v>5.8242232347595166E-2</v>
      </c>
      <c r="F7">
        <f t="shared" si="2"/>
        <v>1.0582422323475951</v>
      </c>
      <c r="G7">
        <f t="shared" si="3"/>
        <v>123.76560079103086</v>
      </c>
      <c r="H7">
        <f>F7*F6*F5*F4*F3-1</f>
        <v>0.23765600791030872</v>
      </c>
      <c r="I7">
        <f>PRODUCT($F$3:F7)-1</f>
        <v>0.23765600791030872</v>
      </c>
      <c r="J7">
        <f>PRODUCT($F$3:F7)^(1/5)-1</f>
        <v>4.3566167685737955E-2</v>
      </c>
    </row>
    <row r="8" spans="1:10" x14ac:dyDescent="0.35">
      <c r="A8" s="1">
        <v>42583</v>
      </c>
      <c r="B8">
        <v>157.45159899999999</v>
      </c>
      <c r="C8">
        <f t="shared" si="0"/>
        <v>-2.2925135924909412E-3</v>
      </c>
      <c r="D8">
        <f>SUM(C3:C8)</f>
        <v>0.21092676092067109</v>
      </c>
      <c r="E8">
        <f t="shared" si="1"/>
        <v>-2.2898877901502564E-3</v>
      </c>
      <c r="F8">
        <f t="shared" si="2"/>
        <v>0.99771011220984973</v>
      </c>
      <c r="G8">
        <f t="shared" si="3"/>
        <v>123.48219145293886</v>
      </c>
      <c r="H8">
        <f>F8*F7*F6*F5*F4*F3-1</f>
        <v>0.23482191452938883</v>
      </c>
      <c r="I8">
        <f>PRODUCT($F$3:F8)-1</f>
        <v>0.23482191452938883</v>
      </c>
      <c r="J8">
        <f>PRODUCT($F$3:F8)^(1/6)-1</f>
        <v>3.5779683133267293E-2</v>
      </c>
    </row>
    <row r="9" spans="1:10" x14ac:dyDescent="0.35">
      <c r="A9" s="1">
        <v>42614</v>
      </c>
      <c r="B9">
        <v>157.421875</v>
      </c>
      <c r="C9">
        <f t="shared" si="0"/>
        <v>-1.8879964520746029E-4</v>
      </c>
      <c r="D9">
        <f>SUM(C3:C9)</f>
        <v>0.21073796127546363</v>
      </c>
      <c r="E9">
        <f t="shared" si="1"/>
        <v>-1.8878182367641392E-4</v>
      </c>
      <c r="F9">
        <f t="shared" si="2"/>
        <v>0.99981121817632357</v>
      </c>
      <c r="G9">
        <f t="shared" si="3"/>
        <v>123.45888025964481</v>
      </c>
      <c r="H9">
        <f>F9*F8*F7*F6*F5*F4*F3-1</f>
        <v>0.23458880259644821</v>
      </c>
      <c r="I9">
        <f>PRODUCT($F$3:F9)-1</f>
        <v>0.23458880259644843</v>
      </c>
      <c r="J9">
        <f>PRODUCT($F$3:F9)^(1/7)-1</f>
        <v>3.0563173328846061E-2</v>
      </c>
    </row>
    <row r="10" spans="1:10" x14ac:dyDescent="0.35">
      <c r="A10" s="1">
        <v>42646</v>
      </c>
      <c r="B10">
        <v>152.308258</v>
      </c>
      <c r="C10">
        <f t="shared" si="0"/>
        <v>-3.3022823093650899E-2</v>
      </c>
      <c r="D10">
        <f>SUM(C3:C10)</f>
        <v>0.17771513818181273</v>
      </c>
      <c r="E10">
        <f t="shared" si="1"/>
        <v>-3.2483522382134027E-2</v>
      </c>
      <c r="F10">
        <f t="shared" si="2"/>
        <v>0.96751647761786597</v>
      </c>
      <c r="G10">
        <f t="shared" si="3"/>
        <v>119.44850095945743</v>
      </c>
      <c r="H10">
        <f>F10*F9*F8*F7*F6*F5*F4*F3-1</f>
        <v>0.19448500959457449</v>
      </c>
      <c r="I10">
        <f>PRODUCT($F$3:F10)-1</f>
        <v>0.19448500959457471</v>
      </c>
      <c r="J10">
        <f>PRODUCT($F$3:F10)^(1/8)-1</f>
        <v>2.2462969133580923E-2</v>
      </c>
    </row>
    <row r="11" spans="1:10" x14ac:dyDescent="0.35">
      <c r="A11" s="1">
        <v>42675</v>
      </c>
      <c r="B11">
        <v>162.220001</v>
      </c>
      <c r="C11">
        <f t="shared" si="0"/>
        <v>6.3046964445105047E-2</v>
      </c>
      <c r="D11">
        <f>SUM(C3:C11)</f>
        <v>0.24076210262691777</v>
      </c>
      <c r="E11">
        <f t="shared" si="1"/>
        <v>6.5076858800394141E-2</v>
      </c>
      <c r="F11">
        <f t="shared" si="2"/>
        <v>1.065076858800394</v>
      </c>
      <c r="G11">
        <f t="shared" si="3"/>
        <v>127.22183419031478</v>
      </c>
      <c r="H11">
        <f>F11*F10*F9*F8*F7*F6*F5*F4*F3-1</f>
        <v>0.27221834190314809</v>
      </c>
      <c r="I11">
        <f>PRODUCT($F$3:F11)-1</f>
        <v>0.27221834190314809</v>
      </c>
      <c r="J11">
        <f>PRODUCT($F$3:F11)^(1/9)-1</f>
        <v>2.7112374109756976E-2</v>
      </c>
    </row>
    <row r="12" spans="1:10" x14ac:dyDescent="0.35">
      <c r="A12" s="1">
        <v>42705</v>
      </c>
      <c r="B12">
        <v>165.990005</v>
      </c>
      <c r="C12">
        <f t="shared" si="0"/>
        <v>2.297413089375766E-2</v>
      </c>
      <c r="D12">
        <f>SUM(C3:C12)</f>
        <v>0.26373623352067543</v>
      </c>
      <c r="E12">
        <f t="shared" si="1"/>
        <v>2.3240068898779012E-2</v>
      </c>
      <c r="F12">
        <f t="shared" si="2"/>
        <v>1.0232400688987791</v>
      </c>
      <c r="G12">
        <f t="shared" si="3"/>
        <v>130.17847838232674</v>
      </c>
      <c r="H12">
        <f>F12*F11*F10*F9*F8*F7*F6*F5*F4*F3-1</f>
        <v>0.30178478382326746</v>
      </c>
      <c r="I12">
        <f>PRODUCT($F$3:F12)-1</f>
        <v>0.30178478382326768</v>
      </c>
      <c r="J12">
        <f>PRODUCT($F$3:F12)^(1/10)-1</f>
        <v>2.6724485063626569E-2</v>
      </c>
    </row>
    <row r="13" spans="1:10" x14ac:dyDescent="0.35">
      <c r="A13" s="1">
        <v>42738</v>
      </c>
      <c r="B13">
        <v>175.800003</v>
      </c>
      <c r="C13">
        <f t="shared" si="0"/>
        <v>5.7419426615498814E-2</v>
      </c>
      <c r="D13">
        <f>SUM(C3:C13)</f>
        <v>0.32115566013617425</v>
      </c>
      <c r="E13">
        <f t="shared" si="1"/>
        <v>5.9099931950722016E-2</v>
      </c>
      <c r="F13">
        <f t="shared" si="2"/>
        <v>1.0590999319507219</v>
      </c>
      <c r="G13" s="3">
        <f t="shared" si="3"/>
        <v>137.87201759617079</v>
      </c>
      <c r="H13">
        <f>(F13*F12*F11*F10*F9*F8*F7*F6*F5*F4*F3)-1</f>
        <v>0.37872017596170759</v>
      </c>
      <c r="I13">
        <f>PRODUCT($F$3:F13)-1</f>
        <v>0.37872017596170804</v>
      </c>
      <c r="J13" s="2">
        <f>PRODUCT($F$3:F13)^(1/11)-1</f>
        <v>2.9626349658058659E-2</v>
      </c>
    </row>
    <row r="15" spans="1:10" x14ac:dyDescent="0.35">
      <c r="E15" s="3" t="s">
        <v>11</v>
      </c>
      <c r="I15" s="3" t="s">
        <v>8</v>
      </c>
      <c r="J15" s="5" t="s">
        <v>12</v>
      </c>
    </row>
    <row r="16" spans="1:10" x14ac:dyDescent="0.35">
      <c r="E16" s="2">
        <f>AVERAGE(E3:E13)</f>
        <v>3.1001956004032671E-2</v>
      </c>
      <c r="I16" s="4">
        <f>100*(1+I13)</f>
        <v>137.87201759617079</v>
      </c>
      <c r="J16" s="4">
        <f>J13</f>
        <v>2.9626349658058659E-2</v>
      </c>
    </row>
    <row r="17" spans="5:9" x14ac:dyDescent="0.35">
      <c r="E17" s="2"/>
    </row>
    <row r="18" spans="5:9" x14ac:dyDescent="0.35">
      <c r="E18" s="3" t="s">
        <v>10</v>
      </c>
      <c r="I18" s="3" t="s">
        <v>13</v>
      </c>
    </row>
    <row r="19" spans="5:9" x14ac:dyDescent="0.35">
      <c r="E19" s="2">
        <f>E16-0.5*VAR(E3:E13)</f>
        <v>2.940357081656533E-2</v>
      </c>
      <c r="I19" s="3" t="s">
        <v>14</v>
      </c>
    </row>
    <row r="20" spans="5:9" x14ac:dyDescent="0.35">
      <c r="I20">
        <f>(G13-100)/100</f>
        <v>0.37872017596170793</v>
      </c>
    </row>
  </sheetData>
  <sortState ref="A2:G13">
    <sortCondition ref="A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ibm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Ibrahim Jamali</dc:creator>
  <cp:lastModifiedBy>Windows User</cp:lastModifiedBy>
  <dcterms:created xsi:type="dcterms:W3CDTF">2017-01-31T10:03:41Z</dcterms:created>
  <dcterms:modified xsi:type="dcterms:W3CDTF">2020-02-12T09:41:25Z</dcterms:modified>
</cp:coreProperties>
</file>