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755" activeTab="3"/>
  </bookViews>
  <sheets>
    <sheet name="Row" sheetId="2" r:id="rId1"/>
    <sheet name="cells ml" sheetId="3" r:id="rId2"/>
    <sheet name="2 Species" sheetId="4" r:id="rId3"/>
    <sheet name="Sheet1" sheetId="5" r:id="rId4"/>
  </sheets>
  <calcPr calcId="125725"/>
</workbook>
</file>

<file path=xl/calcChain.xml><?xml version="1.0" encoding="utf-8"?>
<calcChain xmlns="http://schemas.openxmlformats.org/spreadsheetml/2006/main">
  <c r="C106" i="3"/>
  <c r="C107"/>
  <c r="C114" s="1"/>
  <c r="E114" s="1"/>
  <c r="H114" s="1"/>
  <c r="C108"/>
  <c r="C110"/>
  <c r="C111"/>
  <c r="C112"/>
  <c r="C113"/>
  <c r="C115"/>
  <c r="C116"/>
  <c r="C117"/>
  <c r="C118"/>
  <c r="C119"/>
  <c r="C120"/>
  <c r="C121"/>
  <c r="C122"/>
  <c r="C124"/>
  <c r="C125"/>
  <c r="C126"/>
  <c r="C127"/>
  <c r="C128"/>
  <c r="C129"/>
  <c r="C130"/>
  <c r="C131"/>
  <c r="C133"/>
  <c r="C134"/>
  <c r="C135"/>
  <c r="C136"/>
  <c r="C137"/>
  <c r="C138"/>
  <c r="C139"/>
  <c r="C140"/>
  <c r="C142"/>
  <c r="C143"/>
  <c r="C144"/>
  <c r="C145"/>
  <c r="C146"/>
  <c r="C147"/>
  <c r="C148"/>
  <c r="C149"/>
  <c r="C24"/>
  <c r="E24" s="1"/>
  <c r="H24" s="1"/>
  <c r="J24" s="1"/>
  <c r="C16"/>
  <c r="C17"/>
  <c r="C18"/>
  <c r="C19"/>
  <c r="C20"/>
  <c r="C21"/>
  <c r="C22"/>
  <c r="C23"/>
  <c r="C25"/>
  <c r="C26"/>
  <c r="C27"/>
  <c r="C28"/>
  <c r="C29"/>
  <c r="C30"/>
  <c r="C31"/>
  <c r="C32"/>
  <c r="C34"/>
  <c r="C35"/>
  <c r="C36"/>
  <c r="C37"/>
  <c r="C39"/>
  <c r="C40"/>
  <c r="C41"/>
  <c r="C43"/>
  <c r="C44"/>
  <c r="C45"/>
  <c r="C46"/>
  <c r="C47"/>
  <c r="C48"/>
  <c r="C49"/>
  <c r="C50"/>
  <c r="C52"/>
  <c r="C53"/>
  <c r="C54"/>
  <c r="C55"/>
  <c r="C56"/>
  <c r="C57"/>
  <c r="C58"/>
  <c r="C59"/>
  <c r="C60"/>
  <c r="E60" s="1"/>
  <c r="H60" s="1"/>
  <c r="J60" s="1"/>
  <c r="C61"/>
  <c r="C62"/>
  <c r="C63"/>
  <c r="C64"/>
  <c r="C67"/>
  <c r="C68"/>
  <c r="C70"/>
  <c r="C71"/>
  <c r="C78" s="1"/>
  <c r="E78" s="1"/>
  <c r="H78" s="1"/>
  <c r="J78" s="1"/>
  <c r="C72"/>
  <c r="C73"/>
  <c r="C74"/>
  <c r="C75"/>
  <c r="C76"/>
  <c r="C77"/>
  <c r="C79"/>
  <c r="C80"/>
  <c r="C87" s="1"/>
  <c r="E87" s="1"/>
  <c r="H87" s="1"/>
  <c r="C81"/>
  <c r="C82"/>
  <c r="C83"/>
  <c r="C84"/>
  <c r="C85"/>
  <c r="C86"/>
  <c r="C88"/>
  <c r="C89"/>
  <c r="C96" s="1"/>
  <c r="E96" s="1"/>
  <c r="H96" s="1"/>
  <c r="J96" s="1"/>
  <c r="C90"/>
  <c r="C91"/>
  <c r="C92"/>
  <c r="C93"/>
  <c r="C94"/>
  <c r="C95"/>
  <c r="C97"/>
  <c r="C105" s="1"/>
  <c r="E105" s="1"/>
  <c r="H105" s="1"/>
  <c r="C98"/>
  <c r="C99"/>
  <c r="C100"/>
  <c r="C101"/>
  <c r="C102"/>
  <c r="C103"/>
  <c r="C104"/>
  <c r="C12"/>
  <c r="C13"/>
  <c r="C14"/>
  <c r="C11"/>
  <c r="C9"/>
  <c r="C10"/>
  <c r="C7"/>
  <c r="C15" s="1"/>
  <c r="C5"/>
  <c r="K96" l="1"/>
  <c r="M96"/>
  <c r="K24"/>
  <c r="M24"/>
  <c r="K78"/>
  <c r="M78"/>
  <c r="J87"/>
  <c r="M87" s="1"/>
  <c r="K60"/>
  <c r="M60"/>
  <c r="C51"/>
  <c r="E51" s="1"/>
  <c r="H51" s="1"/>
  <c r="C150"/>
  <c r="E150" s="1"/>
  <c r="H150" s="1"/>
  <c r="C141"/>
  <c r="E141" s="1"/>
  <c r="H141" s="1"/>
  <c r="C123"/>
  <c r="E123" s="1"/>
  <c r="H123" s="1"/>
  <c r="C69"/>
  <c r="E69" s="1"/>
  <c r="H69" s="1"/>
  <c r="C42"/>
  <c r="E42" s="1"/>
  <c r="H42" s="1"/>
  <c r="J42" s="1"/>
  <c r="C33"/>
  <c r="E33" s="1"/>
  <c r="H33" s="1"/>
  <c r="C132"/>
  <c r="E132" s="1"/>
  <c r="H132" s="1"/>
  <c r="J132" s="1"/>
  <c r="M132" s="1"/>
  <c r="J105"/>
  <c r="M105" s="1"/>
  <c r="K42"/>
  <c r="M42"/>
  <c r="J150"/>
  <c r="M150" s="1"/>
  <c r="J141"/>
  <c r="M141" s="1"/>
  <c r="J123"/>
  <c r="M123" s="1"/>
  <c r="J114"/>
  <c r="M114" s="1"/>
  <c r="E15"/>
  <c r="H15" s="1"/>
  <c r="J15" s="1"/>
  <c r="J69" l="1"/>
  <c r="M69" s="1"/>
  <c r="J51"/>
  <c r="M51" s="1"/>
  <c r="K87"/>
  <c r="J33"/>
  <c r="M33" s="1"/>
  <c r="K105"/>
  <c r="K15"/>
  <c r="M15"/>
  <c r="K123"/>
  <c r="K141"/>
  <c r="K114"/>
  <c r="K132"/>
  <c r="K150"/>
  <c r="K51" l="1"/>
  <c r="K33"/>
  <c r="K69"/>
</calcChain>
</file>

<file path=xl/sharedStrings.xml><?xml version="1.0" encoding="utf-8"?>
<sst xmlns="http://schemas.openxmlformats.org/spreadsheetml/2006/main" count="571" uniqueCount="162">
  <si>
    <t>Plot 1 (FL1-A/FL3-A)</t>
  </si>
  <si>
    <t>P1</t>
  </si>
  <si>
    <t>Events / µL</t>
  </si>
  <si>
    <t>Count</t>
  </si>
  <si>
    <t>Volume (µL)</t>
  </si>
  <si>
    <t>A01 Blank</t>
  </si>
  <si>
    <t>A02 Blank</t>
  </si>
  <si>
    <t>A03 Blank</t>
  </si>
  <si>
    <t>A04 Blank</t>
  </si>
  <si>
    <t>A05 32 Enterobacteria 5000x</t>
  </si>
  <si>
    <t>A06 32 Enterobacteria 5000x</t>
  </si>
  <si>
    <t>A07 32 Enterobacteria 5000x</t>
  </si>
  <si>
    <t>A08 32 Enterobacteria 5000x</t>
  </si>
  <si>
    <t>A09 1 Bacillus 5000x</t>
  </si>
  <si>
    <t>A10 1 Bacillus 5000x</t>
  </si>
  <si>
    <t>A11 1 Bacillus 5000x</t>
  </si>
  <si>
    <t>A12 1 Bacillus 5000x</t>
  </si>
  <si>
    <t>B01 25.2 Burkholderia 5000x</t>
  </si>
  <si>
    <t>B02 25.2 Burkholderia 5000x</t>
  </si>
  <si>
    <t>B03 25.2 Burkholderia 5000x</t>
  </si>
  <si>
    <t>B04 25.2 Burkholderia 5000x</t>
  </si>
  <si>
    <t>B05 10 typ 5000x</t>
  </si>
  <si>
    <t>B06 10 typ 5000x</t>
  </si>
  <si>
    <t>B07 10 typ 5000x</t>
  </si>
  <si>
    <t>B08 10 typ 5000x</t>
  </si>
  <si>
    <t>B09 2 typ 5000x</t>
  </si>
  <si>
    <t>B10 2 typ 5000x</t>
  </si>
  <si>
    <t>B11 2 typ 5000x</t>
  </si>
  <si>
    <t>B12 2 typ 5000x</t>
  </si>
  <si>
    <t>C01 Staph 5000x</t>
  </si>
  <si>
    <t>C02 Staph 5000x</t>
  </si>
  <si>
    <t>C03 Staph 5000x</t>
  </si>
  <si>
    <t>C04 Staph 5000x</t>
  </si>
  <si>
    <t>C05 Beijirinckia 5000x</t>
  </si>
  <si>
    <t>C06 Beijirinckia 5000x</t>
  </si>
  <si>
    <t>C07 Beijirinckia 5000x</t>
  </si>
  <si>
    <t>C08 Beijirinckia 5000x</t>
  </si>
  <si>
    <t>C09 S9 5000x</t>
  </si>
  <si>
    <t>C10 S9 5000x</t>
  </si>
  <si>
    <t>C11 S9 5000x</t>
  </si>
  <si>
    <t>C12 S9 5000x</t>
  </si>
  <si>
    <t>D01 S51 5000x</t>
  </si>
  <si>
    <t>D02 S51 5000x</t>
  </si>
  <si>
    <t>D03 S51 5000x</t>
  </si>
  <si>
    <t>D04 S51 5000x</t>
  </si>
  <si>
    <t>D05 31 1R 5000x</t>
  </si>
  <si>
    <t>D06 31 1R 5000x</t>
  </si>
  <si>
    <t>D07 31 1R 5000x</t>
  </si>
  <si>
    <t>D08 31 1R 5000x</t>
  </si>
  <si>
    <t>D09 K 62 5000x</t>
  </si>
  <si>
    <t>D10 K 62 5000x</t>
  </si>
  <si>
    <t>D11 K 62 5000x</t>
  </si>
  <si>
    <t>D12 K 62 5000x</t>
  </si>
  <si>
    <t>E01 32 1000x</t>
  </si>
  <si>
    <t>E02 32 1000x</t>
  </si>
  <si>
    <t>E03 32 1000x</t>
  </si>
  <si>
    <t>E04 32 1000x</t>
  </si>
  <si>
    <t>E05 1 Bacillus 1000x</t>
  </si>
  <si>
    <t>E06 1 Bacillus 1000x</t>
  </si>
  <si>
    <t>E07 1 Bacillus 1000x</t>
  </si>
  <si>
    <t>E08 1 Bacillus 1000x</t>
  </si>
  <si>
    <t>E09 25.2 1000x</t>
  </si>
  <si>
    <t>E10 25.2 1000x</t>
  </si>
  <si>
    <t>E11 25.2 1000x</t>
  </si>
  <si>
    <t>E12 25.2 1000x</t>
  </si>
  <si>
    <t>F01 10 typ 1000x</t>
  </si>
  <si>
    <t>F02 10 typ 1000x</t>
  </si>
  <si>
    <t>F03 10 typ 1000x</t>
  </si>
  <si>
    <t>F04 10 typ 1000x</t>
  </si>
  <si>
    <t>F05 2 typ 1000x</t>
  </si>
  <si>
    <t>F06 2 typ 1000x</t>
  </si>
  <si>
    <t>F07 2 typ 1000x</t>
  </si>
  <si>
    <t>F08 2 typ 1000x</t>
  </si>
  <si>
    <t>F09 Staph 1000x</t>
  </si>
  <si>
    <t>F10 Staph 1000x</t>
  </si>
  <si>
    <t>F11 Staph 1000x</t>
  </si>
  <si>
    <t>F12 Staph 1000x</t>
  </si>
  <si>
    <t>G01 Beij 1000x</t>
  </si>
  <si>
    <t>G02 Beij 1000x</t>
  </si>
  <si>
    <t>G03 Beij 1000x</t>
  </si>
  <si>
    <t>G04 Beij 1000x</t>
  </si>
  <si>
    <t>G05 S9 1000x</t>
  </si>
  <si>
    <t>G06 S9 1000x</t>
  </si>
  <si>
    <t>G07 S9 1000x</t>
  </si>
  <si>
    <t>G08 S9 1000x</t>
  </si>
  <si>
    <t>G09 S51 1000x</t>
  </si>
  <si>
    <t>G10 S51 1000x</t>
  </si>
  <si>
    <t>G11 S51 1000x</t>
  </si>
  <si>
    <t>G12 S51 1000x</t>
  </si>
  <si>
    <t>H01 31 1R 1000x</t>
  </si>
  <si>
    <t>H02 31 1R 1000x</t>
  </si>
  <si>
    <t>H03 31 1R 1000x</t>
  </si>
  <si>
    <t>H04 31 1R 1000x</t>
  </si>
  <si>
    <t>H05 K62 1000x</t>
  </si>
  <si>
    <t>H06 K62 1000x</t>
  </si>
  <si>
    <t>H07 K62 1000x</t>
  </si>
  <si>
    <t>H08 K62 1000x</t>
  </si>
  <si>
    <t>avg</t>
  </si>
  <si>
    <t>cells/microL</t>
  </si>
  <si>
    <t>cells/mL</t>
  </si>
  <si>
    <t>factor</t>
  </si>
  <si>
    <t>per 10 mL</t>
  </si>
  <si>
    <t>mL</t>
  </si>
  <si>
    <t>A05 14.3 iso1 4' 5000x</t>
  </si>
  <si>
    <t>A06 14.3 iso1 4' 5000x</t>
  </si>
  <si>
    <t>A07 14.3 iso1 4' 5000x</t>
  </si>
  <si>
    <t>A08 14.3 iso1 4' 5000x</t>
  </si>
  <si>
    <t>A09 59 Enterococcus 5000x</t>
  </si>
  <si>
    <t>A10 59 Enterococcus 5000x</t>
  </si>
  <si>
    <t>A11 59 Enterococcus 5000x</t>
  </si>
  <si>
    <t>A12 59 Enterococcus 5000x</t>
  </si>
  <si>
    <t>B01 42 paracoccus 5000x</t>
  </si>
  <si>
    <t>B02 42 paracoccus 5000x</t>
  </si>
  <si>
    <t>B03 42 paracoccus 5000x</t>
  </si>
  <si>
    <t>B04 42 paracoccus 5000x</t>
  </si>
  <si>
    <t>B05 Delftia 5000x</t>
  </si>
  <si>
    <t>B06 Delftia 5000x</t>
  </si>
  <si>
    <t>B07 Delftia 5000x</t>
  </si>
  <si>
    <t>B08 Delftia 5000x</t>
  </si>
  <si>
    <t>B09 63 Rhizobium 5000x</t>
  </si>
  <si>
    <t>B10 63 Rhizobium 5000x</t>
  </si>
  <si>
    <t>B11 63 Rhizobium 5000x</t>
  </si>
  <si>
    <t>B12 63 Rhizobium 5000x</t>
  </si>
  <si>
    <t>C01 14.3 iso1 4' 1000x</t>
  </si>
  <si>
    <t>C02 14.3 iso1 4' 1000x</t>
  </si>
  <si>
    <t>C03 14.3 iso1 4' 1000x</t>
  </si>
  <si>
    <t>C04 14.3 iso1 4' 1000x</t>
  </si>
  <si>
    <t>C05 59 Enterococcus 1000x</t>
  </si>
  <si>
    <t>C06 59 Enterococcus 1000x</t>
  </si>
  <si>
    <t>C07 59 Enterococcus 1000x</t>
  </si>
  <si>
    <t>C08 59 Enterococcus 1000x</t>
  </si>
  <si>
    <t>C09 42 paracoccus 1000x</t>
  </si>
  <si>
    <t>C10 42 paracoccus 1000x</t>
  </si>
  <si>
    <t>C11 42 paracoccus 1000x</t>
  </si>
  <si>
    <t>C12 42 paracoccus 1000x</t>
  </si>
  <si>
    <t>D01 Delftia 1000x</t>
  </si>
  <si>
    <t>D02 Delftia 1000x</t>
  </si>
  <si>
    <t>D03 Delftia 1000x</t>
  </si>
  <si>
    <t>D04 Delftia 1000x</t>
  </si>
  <si>
    <t>D05 63 Rhizobium 1000x</t>
  </si>
  <si>
    <t>D06 63 Rhizobium 1000x</t>
  </si>
  <si>
    <t>D07 63 Rhizobium 1000x</t>
  </si>
  <si>
    <t>D08 63 Rhizobium 1000x</t>
  </si>
  <si>
    <t>blank</t>
  </si>
  <si>
    <t>2 typ 5000x</t>
  </si>
  <si>
    <t>31 1R 5000x</t>
  </si>
  <si>
    <t>2 typ 1000x</t>
  </si>
  <si>
    <t>31 1R 1000x</t>
  </si>
  <si>
    <t>E01 32  Enterobacteria 1000x</t>
  </si>
  <si>
    <t>E02 32 Enterobacteria 1000x</t>
  </si>
  <si>
    <t>E03 32 Enterobacteria 1000x</t>
  </si>
  <si>
    <t>E04 32 Enterobacteria 1000x</t>
  </si>
  <si>
    <t>E09 25.2 Burkholderia 1000x</t>
  </si>
  <si>
    <t>E10 25.2 Burkholderia 1000x</t>
  </si>
  <si>
    <t>E11 25.2 Burkholderia 1000x</t>
  </si>
  <si>
    <t>E12 25.2 Burkholderia 1000x</t>
  </si>
  <si>
    <t>G01 Beijirinckia 1000x</t>
  </si>
  <si>
    <t>G02 Beijirinckia 1000x</t>
  </si>
  <si>
    <t>G03 Beijirinckia 1000x</t>
  </si>
  <si>
    <t>G04 Beijirinckia 1000x</t>
  </si>
  <si>
    <t>again</t>
  </si>
  <si>
    <t>Events / 25 µL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</si>
</sst>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2" borderId="0" xfId="0" applyFill="1"/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4" borderId="1" xfId="0" applyFill="1" applyBorder="1" applyAlignment="1">
      <alignment horizontal="center"/>
    </xf>
    <xf numFmtId="0" fontId="0" fillId="2" borderId="0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5"/>
  <sheetViews>
    <sheetView workbookViewId="0">
      <selection activeCell="E12" sqref="E12"/>
    </sheetView>
  </sheetViews>
  <sheetFormatPr defaultRowHeight="15"/>
  <cols>
    <col min="1" max="1" width="30.140625" customWidth="1"/>
    <col min="10" max="10" width="25.7109375" customWidth="1"/>
  </cols>
  <sheetData>
    <row r="1" spans="1:11">
      <c r="B1" t="s">
        <v>0</v>
      </c>
      <c r="K1" t="s">
        <v>0</v>
      </c>
    </row>
    <row r="2" spans="1:11">
      <c r="B2" t="s">
        <v>1</v>
      </c>
      <c r="K2" t="s">
        <v>1</v>
      </c>
    </row>
    <row r="3" spans="1:11">
      <c r="B3" t="s">
        <v>2</v>
      </c>
      <c r="C3" t="s">
        <v>3</v>
      </c>
      <c r="D3" t="s">
        <v>4</v>
      </c>
      <c r="K3" t="s">
        <v>2</v>
      </c>
    </row>
    <row r="4" spans="1:11">
      <c r="A4" t="s">
        <v>5</v>
      </c>
      <c r="B4">
        <v>3</v>
      </c>
      <c r="C4">
        <v>85</v>
      </c>
      <c r="D4">
        <v>25</v>
      </c>
      <c r="J4" t="s">
        <v>5</v>
      </c>
      <c r="K4">
        <v>3</v>
      </c>
    </row>
    <row r="5" spans="1:11">
      <c r="A5" t="s">
        <v>6</v>
      </c>
      <c r="B5">
        <v>3</v>
      </c>
      <c r="C5">
        <v>67</v>
      </c>
      <c r="D5">
        <v>25</v>
      </c>
      <c r="J5" t="s">
        <v>6</v>
      </c>
      <c r="K5">
        <v>3</v>
      </c>
    </row>
    <row r="6" spans="1:11">
      <c r="A6" t="s">
        <v>7</v>
      </c>
      <c r="B6">
        <v>3</v>
      </c>
      <c r="C6">
        <v>65</v>
      </c>
      <c r="D6">
        <v>25</v>
      </c>
      <c r="J6" t="s">
        <v>7</v>
      </c>
      <c r="K6">
        <v>3</v>
      </c>
    </row>
    <row r="7" spans="1:11">
      <c r="A7" t="s">
        <v>8</v>
      </c>
      <c r="B7">
        <v>3</v>
      </c>
      <c r="C7">
        <v>63</v>
      </c>
      <c r="D7">
        <v>25</v>
      </c>
      <c r="J7" t="s">
        <v>8</v>
      </c>
      <c r="K7">
        <v>7</v>
      </c>
    </row>
    <row r="8" spans="1:11">
      <c r="A8" t="s">
        <v>9</v>
      </c>
      <c r="B8">
        <v>157</v>
      </c>
      <c r="C8" s="1">
        <v>5021</v>
      </c>
      <c r="D8">
        <v>25</v>
      </c>
      <c r="J8" t="s">
        <v>103</v>
      </c>
      <c r="K8">
        <v>77</v>
      </c>
    </row>
    <row r="9" spans="1:11">
      <c r="A9" t="s">
        <v>10</v>
      </c>
      <c r="B9">
        <v>7</v>
      </c>
      <c r="C9">
        <v>183</v>
      </c>
      <c r="D9">
        <v>25</v>
      </c>
      <c r="J9" t="s">
        <v>104</v>
      </c>
      <c r="K9">
        <v>87</v>
      </c>
    </row>
    <row r="10" spans="1:11">
      <c r="A10" t="s">
        <v>11</v>
      </c>
      <c r="B10">
        <v>190</v>
      </c>
      <c r="C10" s="1">
        <v>4752</v>
      </c>
      <c r="D10">
        <v>25</v>
      </c>
      <c r="J10" t="s">
        <v>105</v>
      </c>
      <c r="K10">
        <v>84</v>
      </c>
    </row>
    <row r="11" spans="1:11">
      <c r="A11" t="s">
        <v>12</v>
      </c>
      <c r="B11">
        <v>262</v>
      </c>
      <c r="C11" s="1">
        <v>6542</v>
      </c>
      <c r="D11">
        <v>25</v>
      </c>
      <c r="J11" t="s">
        <v>106</v>
      </c>
      <c r="K11">
        <v>51</v>
      </c>
    </row>
    <row r="12" spans="1:11">
      <c r="A12" t="s">
        <v>13</v>
      </c>
      <c r="B12">
        <v>27</v>
      </c>
      <c r="C12">
        <v>673</v>
      </c>
      <c r="D12">
        <v>25</v>
      </c>
      <c r="J12" t="s">
        <v>107</v>
      </c>
      <c r="K12">
        <v>76</v>
      </c>
    </row>
    <row r="13" spans="1:11">
      <c r="A13" t="s">
        <v>14</v>
      </c>
      <c r="B13">
        <v>28</v>
      </c>
      <c r="C13">
        <v>701</v>
      </c>
      <c r="D13">
        <v>25</v>
      </c>
      <c r="J13" t="s">
        <v>108</v>
      </c>
      <c r="K13">
        <v>83</v>
      </c>
    </row>
    <row r="14" spans="1:11">
      <c r="A14" t="s">
        <v>15</v>
      </c>
      <c r="B14">
        <v>29</v>
      </c>
      <c r="C14">
        <v>720</v>
      </c>
      <c r="D14">
        <v>25</v>
      </c>
      <c r="J14" t="s">
        <v>109</v>
      </c>
      <c r="K14">
        <v>78</v>
      </c>
    </row>
    <row r="15" spans="1:11">
      <c r="A15" t="s">
        <v>16</v>
      </c>
      <c r="B15">
        <v>27</v>
      </c>
      <c r="C15">
        <v>673</v>
      </c>
      <c r="D15">
        <v>25</v>
      </c>
      <c r="J15" t="s">
        <v>110</v>
      </c>
      <c r="K15">
        <v>70</v>
      </c>
    </row>
    <row r="16" spans="1:11">
      <c r="A16" t="s">
        <v>17</v>
      </c>
      <c r="B16">
        <v>51</v>
      </c>
      <c r="C16" s="1">
        <v>1273</v>
      </c>
      <c r="D16">
        <v>25</v>
      </c>
      <c r="J16" t="s">
        <v>111</v>
      </c>
      <c r="K16">
        <v>152</v>
      </c>
    </row>
    <row r="17" spans="1:11">
      <c r="A17" t="s">
        <v>18</v>
      </c>
      <c r="B17">
        <v>53</v>
      </c>
      <c r="C17" s="1">
        <v>1318</v>
      </c>
      <c r="D17">
        <v>25</v>
      </c>
      <c r="J17" t="s">
        <v>112</v>
      </c>
      <c r="K17">
        <v>153</v>
      </c>
    </row>
    <row r="18" spans="1:11">
      <c r="A18" t="s">
        <v>19</v>
      </c>
      <c r="B18">
        <v>54</v>
      </c>
      <c r="C18" s="1">
        <v>1357</v>
      </c>
      <c r="D18">
        <v>25</v>
      </c>
      <c r="J18" t="s">
        <v>113</v>
      </c>
      <c r="K18">
        <v>175</v>
      </c>
    </row>
    <row r="19" spans="1:11">
      <c r="A19" t="s">
        <v>20</v>
      </c>
      <c r="B19">
        <v>55</v>
      </c>
      <c r="C19" s="1">
        <v>1374</v>
      </c>
      <c r="D19">
        <v>25</v>
      </c>
      <c r="J19" t="s">
        <v>114</v>
      </c>
      <c r="K19">
        <v>180</v>
      </c>
    </row>
    <row r="20" spans="1:11">
      <c r="A20" t="s">
        <v>21</v>
      </c>
      <c r="B20">
        <v>235</v>
      </c>
      <c r="C20" s="1">
        <v>5879</v>
      </c>
      <c r="D20">
        <v>25</v>
      </c>
      <c r="J20" t="s">
        <v>115</v>
      </c>
      <c r="K20">
        <v>44</v>
      </c>
    </row>
    <row r="21" spans="1:11">
      <c r="A21" t="s">
        <v>22</v>
      </c>
      <c r="B21">
        <v>253</v>
      </c>
      <c r="C21" s="1">
        <v>6332</v>
      </c>
      <c r="D21">
        <v>25</v>
      </c>
      <c r="J21" t="s">
        <v>116</v>
      </c>
      <c r="K21">
        <v>45</v>
      </c>
    </row>
    <row r="22" spans="1:11">
      <c r="A22" t="s">
        <v>23</v>
      </c>
      <c r="B22">
        <v>255</v>
      </c>
      <c r="C22" s="1">
        <v>6375</v>
      </c>
      <c r="D22">
        <v>25</v>
      </c>
      <c r="J22" t="s">
        <v>117</v>
      </c>
      <c r="K22">
        <v>43</v>
      </c>
    </row>
    <row r="23" spans="1:11">
      <c r="A23" t="s">
        <v>24</v>
      </c>
      <c r="B23">
        <v>214</v>
      </c>
      <c r="C23" s="1">
        <v>5360</v>
      </c>
      <c r="D23">
        <v>25</v>
      </c>
      <c r="J23" t="s">
        <v>118</v>
      </c>
      <c r="K23">
        <v>48</v>
      </c>
    </row>
    <row r="24" spans="1:11">
      <c r="A24" t="s">
        <v>25</v>
      </c>
      <c r="B24">
        <v>5</v>
      </c>
      <c r="C24">
        <v>116</v>
      </c>
      <c r="D24">
        <v>25</v>
      </c>
      <c r="J24" t="s">
        <v>119</v>
      </c>
      <c r="K24">
        <v>73</v>
      </c>
    </row>
    <row r="25" spans="1:11">
      <c r="A25" t="s">
        <v>26</v>
      </c>
      <c r="B25">
        <v>3</v>
      </c>
      <c r="C25">
        <v>70</v>
      </c>
      <c r="D25">
        <v>25</v>
      </c>
      <c r="J25" t="s">
        <v>120</v>
      </c>
      <c r="K25">
        <v>65</v>
      </c>
    </row>
    <row r="26" spans="1:11">
      <c r="A26" t="s">
        <v>27</v>
      </c>
      <c r="B26">
        <v>3</v>
      </c>
      <c r="C26">
        <v>64</v>
      </c>
      <c r="D26">
        <v>25</v>
      </c>
      <c r="J26" t="s">
        <v>121</v>
      </c>
      <c r="K26">
        <v>65</v>
      </c>
    </row>
    <row r="27" spans="1:11">
      <c r="A27" t="s">
        <v>28</v>
      </c>
      <c r="B27">
        <v>2</v>
      </c>
      <c r="C27">
        <v>59</v>
      </c>
      <c r="D27">
        <v>25</v>
      </c>
      <c r="J27" t="s">
        <v>122</v>
      </c>
      <c r="K27">
        <v>66</v>
      </c>
    </row>
    <row r="28" spans="1:11">
      <c r="A28" t="s">
        <v>29</v>
      </c>
      <c r="B28">
        <v>169</v>
      </c>
      <c r="C28" s="1">
        <v>4225</v>
      </c>
      <c r="D28">
        <v>25</v>
      </c>
      <c r="J28" t="s">
        <v>123</v>
      </c>
      <c r="K28">
        <v>365</v>
      </c>
    </row>
    <row r="29" spans="1:11">
      <c r="A29" t="s">
        <v>30</v>
      </c>
      <c r="B29">
        <v>186</v>
      </c>
      <c r="C29" s="1">
        <v>4654</v>
      </c>
      <c r="D29">
        <v>25</v>
      </c>
      <c r="J29" t="s">
        <v>124</v>
      </c>
      <c r="K29">
        <v>349</v>
      </c>
    </row>
    <row r="30" spans="1:11">
      <c r="A30" t="s">
        <v>31</v>
      </c>
      <c r="B30">
        <v>178</v>
      </c>
      <c r="C30" s="1">
        <v>4438</v>
      </c>
      <c r="D30">
        <v>25</v>
      </c>
      <c r="J30" t="s">
        <v>125</v>
      </c>
      <c r="K30">
        <v>351</v>
      </c>
    </row>
    <row r="31" spans="1:11">
      <c r="A31" t="s">
        <v>32</v>
      </c>
      <c r="B31">
        <v>183</v>
      </c>
      <c r="C31" s="1">
        <v>4584</v>
      </c>
      <c r="D31">
        <v>25</v>
      </c>
      <c r="J31" t="s">
        <v>126</v>
      </c>
      <c r="K31">
        <v>412</v>
      </c>
    </row>
    <row r="32" spans="1:11">
      <c r="A32" t="s">
        <v>33</v>
      </c>
      <c r="B32">
        <v>377</v>
      </c>
      <c r="C32" s="1">
        <v>9417</v>
      </c>
      <c r="D32">
        <v>25</v>
      </c>
      <c r="J32" t="s">
        <v>127</v>
      </c>
      <c r="K32">
        <v>368</v>
      </c>
    </row>
    <row r="33" spans="1:11">
      <c r="A33" t="s">
        <v>34</v>
      </c>
      <c r="B33">
        <v>260</v>
      </c>
      <c r="C33" s="1">
        <v>6506</v>
      </c>
      <c r="D33">
        <v>25</v>
      </c>
      <c r="J33" t="s">
        <v>128</v>
      </c>
      <c r="K33">
        <v>387</v>
      </c>
    </row>
    <row r="34" spans="1:11">
      <c r="A34" t="s">
        <v>35</v>
      </c>
      <c r="B34">
        <v>269</v>
      </c>
      <c r="C34" s="1">
        <v>6719</v>
      </c>
      <c r="D34">
        <v>25</v>
      </c>
      <c r="J34" t="s">
        <v>129</v>
      </c>
      <c r="K34">
        <v>400</v>
      </c>
    </row>
    <row r="35" spans="1:11">
      <c r="A35" t="s">
        <v>36</v>
      </c>
      <c r="B35">
        <v>288</v>
      </c>
      <c r="C35" s="1">
        <v>7193</v>
      </c>
      <c r="D35">
        <v>25</v>
      </c>
      <c r="J35" t="s">
        <v>130</v>
      </c>
      <c r="K35">
        <v>414</v>
      </c>
    </row>
    <row r="36" spans="1:11">
      <c r="A36" t="s">
        <v>37</v>
      </c>
      <c r="B36">
        <v>79</v>
      </c>
      <c r="C36" s="1">
        <v>1976</v>
      </c>
      <c r="D36">
        <v>25</v>
      </c>
      <c r="J36" t="s">
        <v>131</v>
      </c>
      <c r="K36">
        <v>833</v>
      </c>
    </row>
    <row r="37" spans="1:11">
      <c r="A37" t="s">
        <v>38</v>
      </c>
      <c r="B37">
        <v>84</v>
      </c>
      <c r="C37" s="1">
        <v>2097</v>
      </c>
      <c r="D37">
        <v>25</v>
      </c>
      <c r="J37" t="s">
        <v>132</v>
      </c>
      <c r="K37">
        <v>776</v>
      </c>
    </row>
    <row r="38" spans="1:11">
      <c r="A38" t="s">
        <v>39</v>
      </c>
      <c r="B38">
        <v>81</v>
      </c>
      <c r="C38" s="1">
        <v>2032</v>
      </c>
      <c r="D38">
        <v>25</v>
      </c>
      <c r="J38" t="s">
        <v>133</v>
      </c>
      <c r="K38">
        <v>846</v>
      </c>
    </row>
    <row r="39" spans="1:11">
      <c r="A39" t="s">
        <v>40</v>
      </c>
      <c r="B39">
        <v>69</v>
      </c>
      <c r="C39" s="1">
        <v>1717</v>
      </c>
      <c r="D39">
        <v>25</v>
      </c>
      <c r="J39" t="s">
        <v>134</v>
      </c>
      <c r="K39">
        <v>897</v>
      </c>
    </row>
    <row r="40" spans="1:11">
      <c r="A40" t="s">
        <v>41</v>
      </c>
      <c r="B40">
        <v>22</v>
      </c>
      <c r="C40">
        <v>554</v>
      </c>
      <c r="D40">
        <v>25</v>
      </c>
      <c r="J40" t="s">
        <v>135</v>
      </c>
      <c r="K40">
        <v>212</v>
      </c>
    </row>
    <row r="41" spans="1:11">
      <c r="A41" t="s">
        <v>42</v>
      </c>
      <c r="B41">
        <v>28</v>
      </c>
      <c r="C41">
        <v>688</v>
      </c>
      <c r="D41">
        <v>25</v>
      </c>
      <c r="J41" t="s">
        <v>136</v>
      </c>
      <c r="K41">
        <v>246</v>
      </c>
    </row>
    <row r="42" spans="1:11">
      <c r="A42" t="s">
        <v>43</v>
      </c>
      <c r="B42">
        <v>31</v>
      </c>
      <c r="C42">
        <v>784</v>
      </c>
      <c r="D42">
        <v>25</v>
      </c>
      <c r="J42" t="s">
        <v>137</v>
      </c>
      <c r="K42">
        <v>247</v>
      </c>
    </row>
    <row r="43" spans="1:11">
      <c r="A43" t="s">
        <v>44</v>
      </c>
      <c r="B43">
        <v>28</v>
      </c>
      <c r="C43">
        <v>711</v>
      </c>
      <c r="D43">
        <v>25</v>
      </c>
      <c r="J43" t="s">
        <v>138</v>
      </c>
      <c r="K43">
        <v>255</v>
      </c>
    </row>
    <row r="44" spans="1:11">
      <c r="A44" t="s">
        <v>45</v>
      </c>
      <c r="B44">
        <v>3</v>
      </c>
      <c r="C44">
        <v>83</v>
      </c>
      <c r="D44">
        <v>25</v>
      </c>
      <c r="J44" t="s">
        <v>139</v>
      </c>
      <c r="K44">
        <v>358</v>
      </c>
    </row>
    <row r="45" spans="1:11">
      <c r="A45" t="s">
        <v>46</v>
      </c>
      <c r="B45">
        <v>4</v>
      </c>
      <c r="C45">
        <v>98</v>
      </c>
      <c r="D45">
        <v>25</v>
      </c>
      <c r="J45" t="s">
        <v>140</v>
      </c>
      <c r="K45">
        <v>341</v>
      </c>
    </row>
    <row r="46" spans="1:11">
      <c r="A46" t="s">
        <v>47</v>
      </c>
      <c r="B46">
        <v>4</v>
      </c>
      <c r="C46">
        <v>106</v>
      </c>
      <c r="D46">
        <v>25</v>
      </c>
      <c r="J46" t="s">
        <v>141</v>
      </c>
      <c r="K46">
        <v>320</v>
      </c>
    </row>
    <row r="47" spans="1:11">
      <c r="A47" t="s">
        <v>48</v>
      </c>
      <c r="B47">
        <v>3</v>
      </c>
      <c r="C47">
        <v>76</v>
      </c>
      <c r="D47">
        <v>25</v>
      </c>
      <c r="J47" t="s">
        <v>142</v>
      </c>
      <c r="K47">
        <v>322</v>
      </c>
    </row>
    <row r="48" spans="1:11">
      <c r="A48" t="s">
        <v>49</v>
      </c>
      <c r="B48">
        <v>220</v>
      </c>
      <c r="C48" s="1">
        <v>9445</v>
      </c>
      <c r="D48">
        <v>25</v>
      </c>
    </row>
    <row r="49" spans="1:11">
      <c r="A49" t="s">
        <v>50</v>
      </c>
      <c r="B49">
        <v>210</v>
      </c>
      <c r="C49" s="1">
        <v>5258</v>
      </c>
      <c r="D49">
        <v>25</v>
      </c>
    </row>
    <row r="50" spans="1:11">
      <c r="A50" t="s">
        <v>51</v>
      </c>
      <c r="B50">
        <v>178</v>
      </c>
      <c r="C50" s="1">
        <v>4451</v>
      </c>
      <c r="D50">
        <v>25</v>
      </c>
    </row>
    <row r="51" spans="1:11">
      <c r="A51" t="s">
        <v>52</v>
      </c>
      <c r="B51">
        <v>196</v>
      </c>
      <c r="C51" s="1">
        <v>4904</v>
      </c>
      <c r="D51">
        <v>25</v>
      </c>
      <c r="K51" t="s">
        <v>0</v>
      </c>
    </row>
    <row r="52" spans="1:11">
      <c r="A52" t="s">
        <v>53</v>
      </c>
      <c r="B52">
        <v>739</v>
      </c>
      <c r="C52" s="1">
        <v>18483</v>
      </c>
      <c r="D52">
        <v>25</v>
      </c>
      <c r="K52" t="s">
        <v>1</v>
      </c>
    </row>
    <row r="53" spans="1:11">
      <c r="A53" t="s">
        <v>54</v>
      </c>
      <c r="B53">
        <v>946</v>
      </c>
      <c r="C53" s="1">
        <v>23649</v>
      </c>
      <c r="D53">
        <v>25</v>
      </c>
      <c r="K53" t="s">
        <v>2</v>
      </c>
    </row>
    <row r="54" spans="1:11">
      <c r="A54" t="s">
        <v>55</v>
      </c>
      <c r="B54">
        <v>844</v>
      </c>
      <c r="C54" s="1">
        <v>21089</v>
      </c>
      <c r="D54">
        <v>25</v>
      </c>
      <c r="J54" t="s">
        <v>143</v>
      </c>
      <c r="K54">
        <v>8</v>
      </c>
    </row>
    <row r="55" spans="1:11">
      <c r="A55" t="s">
        <v>56</v>
      </c>
      <c r="B55">
        <v>1073</v>
      </c>
      <c r="C55" s="1">
        <v>26835</v>
      </c>
      <c r="D55">
        <v>25</v>
      </c>
      <c r="J55" t="s">
        <v>143</v>
      </c>
      <c r="K55">
        <v>8</v>
      </c>
    </row>
    <row r="56" spans="1:11">
      <c r="A56" t="s">
        <v>57</v>
      </c>
      <c r="B56">
        <v>146</v>
      </c>
      <c r="C56" s="1">
        <v>3654</v>
      </c>
      <c r="D56">
        <v>25</v>
      </c>
      <c r="J56" t="s">
        <v>143</v>
      </c>
      <c r="K56">
        <v>5</v>
      </c>
    </row>
    <row r="57" spans="1:11">
      <c r="A57" t="s">
        <v>58</v>
      </c>
      <c r="B57">
        <v>100</v>
      </c>
      <c r="C57" s="1">
        <v>2493</v>
      </c>
      <c r="D57">
        <v>25</v>
      </c>
      <c r="J57" t="s">
        <v>143</v>
      </c>
      <c r="K57">
        <v>9</v>
      </c>
    </row>
    <row r="58" spans="1:11">
      <c r="A58" t="s">
        <v>59</v>
      </c>
      <c r="B58">
        <v>137</v>
      </c>
      <c r="C58" s="1">
        <v>3419</v>
      </c>
      <c r="D58">
        <v>25</v>
      </c>
    </row>
    <row r="59" spans="1:11">
      <c r="A59" t="s">
        <v>60</v>
      </c>
      <c r="B59">
        <v>115</v>
      </c>
      <c r="C59" s="1">
        <v>2885</v>
      </c>
      <c r="D59">
        <v>25</v>
      </c>
      <c r="J59" t="s">
        <v>144</v>
      </c>
      <c r="K59">
        <v>19</v>
      </c>
    </row>
    <row r="60" spans="1:11">
      <c r="A60" t="s">
        <v>61</v>
      </c>
      <c r="B60">
        <v>230</v>
      </c>
      <c r="C60" s="1">
        <v>5757</v>
      </c>
      <c r="D60">
        <v>25</v>
      </c>
      <c r="J60" t="s">
        <v>144</v>
      </c>
      <c r="K60">
        <v>21</v>
      </c>
    </row>
    <row r="61" spans="1:11">
      <c r="A61" t="s">
        <v>62</v>
      </c>
      <c r="B61">
        <v>246</v>
      </c>
      <c r="C61" s="1">
        <v>6138</v>
      </c>
      <c r="D61">
        <v>25</v>
      </c>
      <c r="J61" t="s">
        <v>144</v>
      </c>
      <c r="K61">
        <v>19</v>
      </c>
    </row>
    <row r="62" spans="1:11">
      <c r="A62" t="s">
        <v>63</v>
      </c>
      <c r="B62">
        <v>271</v>
      </c>
      <c r="C62" s="1">
        <v>6764</v>
      </c>
      <c r="D62">
        <v>25</v>
      </c>
      <c r="J62" t="s">
        <v>144</v>
      </c>
      <c r="K62">
        <v>18</v>
      </c>
    </row>
    <row r="63" spans="1:11">
      <c r="A63" t="s">
        <v>64</v>
      </c>
      <c r="B63">
        <v>294</v>
      </c>
      <c r="C63" s="1">
        <v>7362</v>
      </c>
      <c r="D63">
        <v>25</v>
      </c>
      <c r="J63" t="s">
        <v>146</v>
      </c>
      <c r="K63">
        <v>40</v>
      </c>
    </row>
    <row r="64" spans="1:11">
      <c r="A64" t="s">
        <v>65</v>
      </c>
      <c r="B64">
        <v>939</v>
      </c>
      <c r="C64" s="1">
        <v>23470</v>
      </c>
      <c r="D64">
        <v>25</v>
      </c>
      <c r="J64" t="s">
        <v>146</v>
      </c>
      <c r="K64">
        <v>40</v>
      </c>
    </row>
    <row r="65" spans="1:11">
      <c r="A65" t="s">
        <v>66</v>
      </c>
      <c r="B65">
        <v>1012</v>
      </c>
      <c r="C65" s="1">
        <v>25302</v>
      </c>
      <c r="D65">
        <v>25</v>
      </c>
      <c r="J65" t="s">
        <v>146</v>
      </c>
      <c r="K65">
        <v>45</v>
      </c>
    </row>
    <row r="66" spans="1:11">
      <c r="A66" t="s">
        <v>67</v>
      </c>
      <c r="B66">
        <v>1177</v>
      </c>
      <c r="C66" s="1">
        <v>29434</v>
      </c>
      <c r="D66">
        <v>25</v>
      </c>
      <c r="J66" t="s">
        <v>146</v>
      </c>
      <c r="K66">
        <v>53</v>
      </c>
    </row>
    <row r="67" spans="1:11">
      <c r="A67" t="s">
        <v>68</v>
      </c>
      <c r="B67">
        <v>1043</v>
      </c>
      <c r="C67" s="1">
        <v>26076</v>
      </c>
      <c r="D67">
        <v>25</v>
      </c>
    </row>
    <row r="68" spans="1:11">
      <c r="A68" t="s">
        <v>69</v>
      </c>
      <c r="B68">
        <v>7</v>
      </c>
      <c r="C68">
        <v>187</v>
      </c>
      <c r="D68">
        <v>25</v>
      </c>
      <c r="J68" t="s">
        <v>145</v>
      </c>
      <c r="K68">
        <v>9</v>
      </c>
    </row>
    <row r="69" spans="1:11">
      <c r="A69" t="s">
        <v>70</v>
      </c>
      <c r="B69">
        <v>5</v>
      </c>
      <c r="C69">
        <v>127</v>
      </c>
      <c r="D69">
        <v>25</v>
      </c>
      <c r="J69" t="s">
        <v>145</v>
      </c>
      <c r="K69">
        <v>9</v>
      </c>
    </row>
    <row r="70" spans="1:11">
      <c r="A70" t="s">
        <v>71</v>
      </c>
      <c r="B70">
        <v>5</v>
      </c>
      <c r="C70">
        <v>126</v>
      </c>
      <c r="D70">
        <v>25</v>
      </c>
      <c r="J70" t="s">
        <v>145</v>
      </c>
      <c r="K70">
        <v>9</v>
      </c>
    </row>
    <row r="71" spans="1:11">
      <c r="A71" t="s">
        <v>72</v>
      </c>
      <c r="B71">
        <v>3</v>
      </c>
      <c r="C71">
        <v>81</v>
      </c>
      <c r="D71">
        <v>25</v>
      </c>
      <c r="J71" t="s">
        <v>145</v>
      </c>
      <c r="K71">
        <v>5</v>
      </c>
    </row>
    <row r="72" spans="1:11">
      <c r="A72" t="s">
        <v>73</v>
      </c>
      <c r="B72">
        <v>779</v>
      </c>
      <c r="C72" s="1">
        <v>19483</v>
      </c>
      <c r="D72">
        <v>25</v>
      </c>
      <c r="J72" t="s">
        <v>147</v>
      </c>
      <c r="K72">
        <v>19</v>
      </c>
    </row>
    <row r="73" spans="1:11">
      <c r="A73" t="s">
        <v>74</v>
      </c>
      <c r="B73">
        <v>965</v>
      </c>
      <c r="C73" s="1">
        <v>24119</v>
      </c>
      <c r="D73">
        <v>25</v>
      </c>
      <c r="J73" t="s">
        <v>147</v>
      </c>
      <c r="K73">
        <v>18</v>
      </c>
    </row>
    <row r="74" spans="1:11">
      <c r="A74" t="s">
        <v>75</v>
      </c>
      <c r="B74">
        <v>894</v>
      </c>
      <c r="C74" s="1">
        <v>22341</v>
      </c>
      <c r="D74">
        <v>25</v>
      </c>
      <c r="J74" t="s">
        <v>147</v>
      </c>
      <c r="K74">
        <v>18</v>
      </c>
    </row>
    <row r="75" spans="1:11">
      <c r="A75" t="s">
        <v>76</v>
      </c>
      <c r="B75">
        <v>726</v>
      </c>
      <c r="C75" s="1">
        <v>18146</v>
      </c>
      <c r="D75">
        <v>25</v>
      </c>
      <c r="J75" t="s">
        <v>147</v>
      </c>
      <c r="K75">
        <v>19</v>
      </c>
    </row>
    <row r="76" spans="1:11">
      <c r="A76" t="s">
        <v>77</v>
      </c>
      <c r="B76">
        <v>834</v>
      </c>
      <c r="C76" s="1">
        <v>20846</v>
      </c>
      <c r="D76">
        <v>25</v>
      </c>
    </row>
    <row r="77" spans="1:11">
      <c r="A77" t="s">
        <v>78</v>
      </c>
      <c r="B77">
        <v>107</v>
      </c>
      <c r="C77" s="1">
        <v>2667</v>
      </c>
      <c r="D77">
        <v>25</v>
      </c>
    </row>
    <row r="78" spans="1:11">
      <c r="A78" t="s">
        <v>79</v>
      </c>
      <c r="B78">
        <v>1107</v>
      </c>
      <c r="C78" s="1">
        <v>27670</v>
      </c>
      <c r="D78">
        <v>25</v>
      </c>
    </row>
    <row r="79" spans="1:11">
      <c r="A79" t="s">
        <v>80</v>
      </c>
      <c r="B79">
        <v>1398</v>
      </c>
      <c r="C79" s="1">
        <v>34962</v>
      </c>
      <c r="D79">
        <v>25</v>
      </c>
    </row>
    <row r="80" spans="1:11">
      <c r="A80" t="s">
        <v>81</v>
      </c>
      <c r="B80">
        <v>356</v>
      </c>
      <c r="C80" s="1">
        <v>8888</v>
      </c>
      <c r="D80">
        <v>25</v>
      </c>
    </row>
    <row r="81" spans="1:4">
      <c r="A81" t="s">
        <v>82</v>
      </c>
      <c r="B81">
        <v>383</v>
      </c>
      <c r="C81" s="1">
        <v>9568</v>
      </c>
      <c r="D81">
        <v>25</v>
      </c>
    </row>
    <row r="82" spans="1:4">
      <c r="A82" t="s">
        <v>83</v>
      </c>
      <c r="B82">
        <v>385</v>
      </c>
      <c r="C82" s="1">
        <v>9631</v>
      </c>
      <c r="D82">
        <v>25</v>
      </c>
    </row>
    <row r="83" spans="1:4">
      <c r="A83" t="s">
        <v>84</v>
      </c>
      <c r="B83">
        <v>408</v>
      </c>
      <c r="C83" s="1">
        <v>10211</v>
      </c>
      <c r="D83">
        <v>25</v>
      </c>
    </row>
    <row r="84" spans="1:4">
      <c r="A84" t="s">
        <v>85</v>
      </c>
      <c r="B84">
        <v>115</v>
      </c>
      <c r="C84" s="1">
        <v>2871</v>
      </c>
      <c r="D84">
        <v>25</v>
      </c>
    </row>
    <row r="85" spans="1:4">
      <c r="A85" t="s">
        <v>86</v>
      </c>
      <c r="B85">
        <v>128</v>
      </c>
      <c r="C85" s="1">
        <v>3189</v>
      </c>
      <c r="D85">
        <v>25</v>
      </c>
    </row>
    <row r="86" spans="1:4">
      <c r="A86" t="s">
        <v>87</v>
      </c>
      <c r="B86">
        <v>128</v>
      </c>
      <c r="C86" s="1">
        <v>3207</v>
      </c>
      <c r="D86">
        <v>25</v>
      </c>
    </row>
    <row r="87" spans="1:4">
      <c r="A87" t="s">
        <v>88</v>
      </c>
      <c r="B87">
        <v>117</v>
      </c>
      <c r="C87" s="1">
        <v>2923</v>
      </c>
      <c r="D87">
        <v>25</v>
      </c>
    </row>
    <row r="88" spans="1:4">
      <c r="A88" t="s">
        <v>89</v>
      </c>
      <c r="B88">
        <v>11</v>
      </c>
      <c r="C88">
        <v>266</v>
      </c>
      <c r="D88">
        <v>25</v>
      </c>
    </row>
    <row r="89" spans="1:4">
      <c r="A89" t="s">
        <v>90</v>
      </c>
      <c r="B89">
        <v>9</v>
      </c>
      <c r="C89">
        <v>220</v>
      </c>
      <c r="D89">
        <v>25</v>
      </c>
    </row>
    <row r="90" spans="1:4">
      <c r="A90" t="s">
        <v>91</v>
      </c>
      <c r="B90">
        <v>9</v>
      </c>
      <c r="C90">
        <v>230</v>
      </c>
      <c r="D90">
        <v>25</v>
      </c>
    </row>
    <row r="91" spans="1:4">
      <c r="A91" t="s">
        <v>92</v>
      </c>
      <c r="B91">
        <v>10</v>
      </c>
      <c r="C91">
        <v>249</v>
      </c>
      <c r="D91">
        <v>25</v>
      </c>
    </row>
    <row r="92" spans="1:4">
      <c r="A92" t="s">
        <v>93</v>
      </c>
      <c r="B92">
        <v>1598</v>
      </c>
      <c r="C92" s="1">
        <v>39944</v>
      </c>
      <c r="D92">
        <v>25</v>
      </c>
    </row>
    <row r="93" spans="1:4">
      <c r="A93" t="s">
        <v>94</v>
      </c>
      <c r="B93">
        <v>1117</v>
      </c>
      <c r="C93" s="1">
        <v>27913</v>
      </c>
      <c r="D93">
        <v>25</v>
      </c>
    </row>
    <row r="94" spans="1:4">
      <c r="A94" t="s">
        <v>95</v>
      </c>
      <c r="B94">
        <v>834</v>
      </c>
      <c r="C94" s="1">
        <v>20849</v>
      </c>
      <c r="D94">
        <v>25</v>
      </c>
    </row>
    <row r="95" spans="1:4">
      <c r="A95" t="s">
        <v>96</v>
      </c>
      <c r="B95">
        <v>973</v>
      </c>
      <c r="C95" s="1">
        <v>24321</v>
      </c>
      <c r="D95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selection activeCell="B1" sqref="B1"/>
    </sheetView>
  </sheetViews>
  <sheetFormatPr defaultRowHeight="15"/>
  <cols>
    <col min="1" max="1" width="40.42578125" customWidth="1"/>
    <col min="2" max="2" width="13.140625" bestFit="1" customWidth="1"/>
    <col min="3" max="3" width="9.5703125" bestFit="1" customWidth="1"/>
    <col min="5" max="5" width="12" bestFit="1" customWidth="1"/>
    <col min="8" max="8" width="12" bestFit="1" customWidth="1"/>
    <col min="11" max="11" width="10" bestFit="1" customWidth="1"/>
  </cols>
  <sheetData>
    <row r="1" spans="1:14">
      <c r="A1" s="5"/>
      <c r="B1" s="5" t="s">
        <v>161</v>
      </c>
    </row>
    <row r="2" spans="1:14">
      <c r="A2" s="6" t="s">
        <v>5</v>
      </c>
      <c r="B2" s="6">
        <v>3</v>
      </c>
    </row>
    <row r="3" spans="1:14">
      <c r="A3" s="6" t="s">
        <v>6</v>
      </c>
      <c r="B3" s="6">
        <v>3</v>
      </c>
    </row>
    <row r="4" spans="1:14">
      <c r="A4" s="6" t="s">
        <v>7</v>
      </c>
      <c r="B4" s="6">
        <v>3</v>
      </c>
    </row>
    <row r="5" spans="1:14">
      <c r="A5" s="7" t="s">
        <v>8</v>
      </c>
      <c r="B5" s="7">
        <v>3</v>
      </c>
      <c r="C5">
        <f>AVERAGE(B2:B5)</f>
        <v>3</v>
      </c>
    </row>
    <row r="6" spans="1:14">
      <c r="A6" s="8">
        <v>1</v>
      </c>
      <c r="B6" s="5"/>
    </row>
    <row r="7" spans="1:14">
      <c r="A7" s="6" t="s">
        <v>9</v>
      </c>
      <c r="B7" s="6">
        <v>157</v>
      </c>
      <c r="C7">
        <f>B7*5000</f>
        <v>785000</v>
      </c>
    </row>
    <row r="8" spans="1:14">
      <c r="A8" s="6" t="s">
        <v>10</v>
      </c>
      <c r="B8" s="6">
        <v>7</v>
      </c>
    </row>
    <row r="9" spans="1:14">
      <c r="A9" s="6" t="s">
        <v>11</v>
      </c>
      <c r="B9" s="6">
        <v>190</v>
      </c>
      <c r="C9">
        <f t="shared" ref="C9:C10" si="0">B9*5000</f>
        <v>950000</v>
      </c>
    </row>
    <row r="10" spans="1:14">
      <c r="A10" s="6" t="s">
        <v>12</v>
      </c>
      <c r="B10" s="6">
        <v>262</v>
      </c>
      <c r="C10">
        <f t="shared" si="0"/>
        <v>1310000</v>
      </c>
    </row>
    <row r="11" spans="1:14">
      <c r="A11" s="6" t="s">
        <v>148</v>
      </c>
      <c r="B11" s="6">
        <v>739</v>
      </c>
      <c r="C11">
        <f>B11*1000</f>
        <v>739000</v>
      </c>
    </row>
    <row r="12" spans="1:14">
      <c r="A12" s="6" t="s">
        <v>149</v>
      </c>
      <c r="B12" s="6">
        <v>946</v>
      </c>
      <c r="C12">
        <f t="shared" ref="C12:C14" si="1">B12*1000</f>
        <v>946000</v>
      </c>
    </row>
    <row r="13" spans="1:14">
      <c r="A13" s="6" t="s">
        <v>150</v>
      </c>
      <c r="B13" s="6">
        <v>844</v>
      </c>
      <c r="C13">
        <f t="shared" si="1"/>
        <v>844000</v>
      </c>
    </row>
    <row r="14" spans="1:14">
      <c r="A14" s="7" t="s">
        <v>151</v>
      </c>
      <c r="B14" s="7">
        <v>1073</v>
      </c>
      <c r="C14">
        <f t="shared" si="1"/>
        <v>1073000</v>
      </c>
      <c r="J14" t="s">
        <v>100</v>
      </c>
      <c r="M14" t="s">
        <v>101</v>
      </c>
    </row>
    <row r="15" spans="1:14">
      <c r="A15" s="8">
        <v>2</v>
      </c>
      <c r="B15" s="5"/>
      <c r="C15" s="3">
        <f>AVERAGE(C7:C14)</f>
        <v>949571.42857142852</v>
      </c>
      <c r="D15" t="s">
        <v>97</v>
      </c>
      <c r="E15">
        <f>C15/25</f>
        <v>37982.857142857138</v>
      </c>
      <c r="F15" t="s">
        <v>98</v>
      </c>
      <c r="H15">
        <f>E15*10^6</f>
        <v>37982857142.85714</v>
      </c>
      <c r="I15" t="s">
        <v>99</v>
      </c>
      <c r="J15">
        <f>10^8/H15</f>
        <v>2.6327666616518734E-3</v>
      </c>
      <c r="K15" s="4">
        <f>H15*J15</f>
        <v>100000000</v>
      </c>
      <c r="L15" t="s">
        <v>99</v>
      </c>
      <c r="M15">
        <f>10*J15</f>
        <v>2.6327666616518735E-2</v>
      </c>
      <c r="N15" t="s">
        <v>102</v>
      </c>
    </row>
    <row r="16" spans="1:14">
      <c r="A16" s="6" t="s">
        <v>13</v>
      </c>
      <c r="B16" s="6">
        <v>27</v>
      </c>
      <c r="C16">
        <f t="shared" ref="C16:C73" si="2">B16*5000</f>
        <v>135000</v>
      </c>
    </row>
    <row r="17" spans="1:14">
      <c r="A17" s="6" t="s">
        <v>14</v>
      </c>
      <c r="B17" s="6">
        <v>28</v>
      </c>
      <c r="C17">
        <f t="shared" si="2"/>
        <v>140000</v>
      </c>
    </row>
    <row r="18" spans="1:14">
      <c r="A18" s="6" t="s">
        <v>15</v>
      </c>
      <c r="B18" s="6">
        <v>29</v>
      </c>
      <c r="C18">
        <f t="shared" si="2"/>
        <v>145000</v>
      </c>
    </row>
    <row r="19" spans="1:14">
      <c r="A19" s="6" t="s">
        <v>16</v>
      </c>
      <c r="B19" s="6">
        <v>27</v>
      </c>
      <c r="C19">
        <f t="shared" si="2"/>
        <v>135000</v>
      </c>
    </row>
    <row r="20" spans="1:14">
      <c r="A20" s="6" t="s">
        <v>57</v>
      </c>
      <c r="B20" s="6">
        <v>146</v>
      </c>
      <c r="C20">
        <f t="shared" ref="C20:C77" si="3">B20*1000</f>
        <v>146000</v>
      </c>
    </row>
    <row r="21" spans="1:14">
      <c r="A21" s="6" t="s">
        <v>58</v>
      </c>
      <c r="B21" s="6">
        <v>100</v>
      </c>
      <c r="C21">
        <f t="shared" si="3"/>
        <v>100000</v>
      </c>
    </row>
    <row r="22" spans="1:14">
      <c r="A22" s="6" t="s">
        <v>59</v>
      </c>
      <c r="B22" s="6">
        <v>137</v>
      </c>
      <c r="C22">
        <f t="shared" si="3"/>
        <v>137000</v>
      </c>
    </row>
    <row r="23" spans="1:14">
      <c r="A23" s="7" t="s">
        <v>60</v>
      </c>
      <c r="B23" s="7">
        <v>115</v>
      </c>
      <c r="C23">
        <f t="shared" si="3"/>
        <v>115000</v>
      </c>
      <c r="J23" t="s">
        <v>100</v>
      </c>
      <c r="M23" t="s">
        <v>101</v>
      </c>
    </row>
    <row r="24" spans="1:14">
      <c r="A24" s="8">
        <v>3</v>
      </c>
      <c r="B24" s="5"/>
      <c r="C24" s="3">
        <f>AVERAGE(C16:C23)</f>
        <v>131625</v>
      </c>
      <c r="D24" t="s">
        <v>97</v>
      </c>
      <c r="E24">
        <f t="shared" ref="E24" si="4">C24/25</f>
        <v>5265</v>
      </c>
      <c r="F24" t="s">
        <v>98</v>
      </c>
      <c r="H24">
        <f t="shared" ref="H24" si="5">E24*10^6</f>
        <v>5265000000</v>
      </c>
      <c r="I24" t="s">
        <v>99</v>
      </c>
      <c r="J24">
        <f t="shared" ref="J24" si="6">10^8/H24</f>
        <v>1.8993352326685659E-2</v>
      </c>
      <c r="K24" s="4">
        <f t="shared" ref="K24" si="7">H24*J24</f>
        <v>100000000</v>
      </c>
      <c r="L24" t="s">
        <v>99</v>
      </c>
      <c r="M24">
        <f t="shared" ref="M24" si="8">10*J24</f>
        <v>0.18993352326685659</v>
      </c>
      <c r="N24" t="s">
        <v>102</v>
      </c>
    </row>
    <row r="25" spans="1:14">
      <c r="A25" s="6" t="s">
        <v>17</v>
      </c>
      <c r="B25" s="6">
        <v>51</v>
      </c>
      <c r="C25">
        <f t="shared" ref="C25" si="9">B25*5000</f>
        <v>255000</v>
      </c>
    </row>
    <row r="26" spans="1:14">
      <c r="A26" s="6" t="s">
        <v>18</v>
      </c>
      <c r="B26" s="6">
        <v>53</v>
      </c>
      <c r="C26">
        <f t="shared" si="2"/>
        <v>265000</v>
      </c>
    </row>
    <row r="27" spans="1:14">
      <c r="A27" s="6" t="s">
        <v>19</v>
      </c>
      <c r="B27" s="6">
        <v>54</v>
      </c>
      <c r="C27">
        <f t="shared" si="2"/>
        <v>270000</v>
      </c>
    </row>
    <row r="28" spans="1:14">
      <c r="A28" s="6" t="s">
        <v>20</v>
      </c>
      <c r="B28" s="6">
        <v>55</v>
      </c>
      <c r="C28">
        <f t="shared" si="2"/>
        <v>275000</v>
      </c>
    </row>
    <row r="29" spans="1:14">
      <c r="A29" s="6" t="s">
        <v>152</v>
      </c>
      <c r="B29" s="6">
        <v>230</v>
      </c>
      <c r="C29">
        <f t="shared" ref="C29" si="10">B29*1000</f>
        <v>230000</v>
      </c>
    </row>
    <row r="30" spans="1:14">
      <c r="A30" s="6" t="s">
        <v>153</v>
      </c>
      <c r="B30" s="6">
        <v>246</v>
      </c>
      <c r="C30">
        <f t="shared" si="3"/>
        <v>246000</v>
      </c>
    </row>
    <row r="31" spans="1:14">
      <c r="A31" s="6" t="s">
        <v>154</v>
      </c>
      <c r="B31" s="6">
        <v>271</v>
      </c>
      <c r="C31">
        <f t="shared" si="3"/>
        <v>271000</v>
      </c>
    </row>
    <row r="32" spans="1:14">
      <c r="A32" s="7" t="s">
        <v>155</v>
      </c>
      <c r="B32" s="7">
        <v>294</v>
      </c>
      <c r="C32">
        <f t="shared" si="3"/>
        <v>294000</v>
      </c>
      <c r="J32" t="s">
        <v>100</v>
      </c>
      <c r="M32" t="s">
        <v>101</v>
      </c>
    </row>
    <row r="33" spans="1:14">
      <c r="A33" s="8">
        <v>4</v>
      </c>
      <c r="B33" s="5"/>
      <c r="C33" s="3">
        <f t="shared" ref="C33" si="11">AVERAGE(C25:C32)</f>
        <v>263250</v>
      </c>
      <c r="D33" t="s">
        <v>97</v>
      </c>
      <c r="E33">
        <f t="shared" ref="E33" si="12">C33/25</f>
        <v>10530</v>
      </c>
      <c r="F33" t="s">
        <v>98</v>
      </c>
      <c r="H33">
        <f t="shared" ref="H33" si="13">E33*10^6</f>
        <v>10530000000</v>
      </c>
      <c r="I33" t="s">
        <v>99</v>
      </c>
      <c r="J33">
        <f t="shared" ref="J33" si="14">10^8/H33</f>
        <v>9.4966761633428296E-3</v>
      </c>
      <c r="K33" s="4">
        <f t="shared" ref="K33" si="15">H33*J33</f>
        <v>100000000</v>
      </c>
      <c r="L33" t="s">
        <v>99</v>
      </c>
      <c r="M33">
        <f t="shared" ref="M33" si="16">10*J33</f>
        <v>9.4966761633428293E-2</v>
      </c>
      <c r="N33" t="s">
        <v>102</v>
      </c>
    </row>
    <row r="34" spans="1:14">
      <c r="A34" s="6" t="s">
        <v>21</v>
      </c>
      <c r="B34" s="6">
        <v>235</v>
      </c>
      <c r="C34">
        <f t="shared" ref="C34" si="17">B34*5000</f>
        <v>1175000</v>
      </c>
    </row>
    <row r="35" spans="1:14">
      <c r="A35" s="6" t="s">
        <v>22</v>
      </c>
      <c r="B35" s="6">
        <v>253</v>
      </c>
      <c r="C35">
        <f t="shared" si="2"/>
        <v>1265000</v>
      </c>
    </row>
    <row r="36" spans="1:14">
      <c r="A36" s="6" t="s">
        <v>23</v>
      </c>
      <c r="B36" s="6">
        <v>255</v>
      </c>
      <c r="C36">
        <f t="shared" si="2"/>
        <v>1275000</v>
      </c>
    </row>
    <row r="37" spans="1:14">
      <c r="A37" s="6" t="s">
        <v>24</v>
      </c>
      <c r="B37" s="6">
        <v>214</v>
      </c>
      <c r="C37">
        <f t="shared" si="2"/>
        <v>1070000</v>
      </c>
    </row>
    <row r="38" spans="1:14">
      <c r="A38" s="6" t="s">
        <v>65</v>
      </c>
      <c r="B38" s="6">
        <v>939</v>
      </c>
    </row>
    <row r="39" spans="1:14">
      <c r="A39" s="6" t="s">
        <v>66</v>
      </c>
      <c r="B39" s="6">
        <v>1012</v>
      </c>
      <c r="C39">
        <f t="shared" si="3"/>
        <v>1012000</v>
      </c>
    </row>
    <row r="40" spans="1:14">
      <c r="A40" s="6" t="s">
        <v>67</v>
      </c>
      <c r="B40" s="6">
        <v>1177</v>
      </c>
      <c r="C40">
        <f t="shared" si="3"/>
        <v>1177000</v>
      </c>
    </row>
    <row r="41" spans="1:14">
      <c r="A41" s="7" t="s">
        <v>68</v>
      </c>
      <c r="B41" s="7">
        <v>1043</v>
      </c>
      <c r="C41">
        <f t="shared" si="3"/>
        <v>1043000</v>
      </c>
      <c r="J41" t="s">
        <v>100</v>
      </c>
      <c r="M41" t="s">
        <v>101</v>
      </c>
    </row>
    <row r="42" spans="1:14">
      <c r="A42" s="8">
        <v>5</v>
      </c>
      <c r="B42" s="5"/>
      <c r="C42" s="3">
        <f t="shared" ref="C42" si="18">AVERAGE(C34:C41)</f>
        <v>1145285.7142857143</v>
      </c>
      <c r="D42" t="s">
        <v>97</v>
      </c>
      <c r="E42">
        <f t="shared" ref="E42" si="19">C42/25</f>
        <v>45811.428571428572</v>
      </c>
      <c r="F42" t="s">
        <v>98</v>
      </c>
      <c r="H42">
        <f t="shared" ref="H42" si="20">E42*10^6</f>
        <v>45811428571.428574</v>
      </c>
      <c r="I42" t="s">
        <v>99</v>
      </c>
      <c r="J42">
        <f t="shared" ref="J42" si="21">10^8/H42</f>
        <v>2.1828614194835971E-3</v>
      </c>
      <c r="K42" s="4">
        <f t="shared" ref="K42" si="22">H42*J42</f>
        <v>99999999.999999985</v>
      </c>
      <c r="L42" t="s">
        <v>99</v>
      </c>
      <c r="M42">
        <f t="shared" ref="M42" si="23">10*J42</f>
        <v>2.182861419483597E-2</v>
      </c>
      <c r="N42" t="s">
        <v>102</v>
      </c>
    </row>
    <row r="43" spans="1:14">
      <c r="A43" s="9" t="s">
        <v>25</v>
      </c>
      <c r="B43" s="6">
        <v>5</v>
      </c>
      <c r="C43">
        <f t="shared" ref="C43" si="24">B43*5000</f>
        <v>25000</v>
      </c>
    </row>
    <row r="44" spans="1:14">
      <c r="A44" s="6" t="s">
        <v>26</v>
      </c>
      <c r="B44" s="6">
        <v>3</v>
      </c>
      <c r="C44">
        <f t="shared" si="2"/>
        <v>15000</v>
      </c>
    </row>
    <row r="45" spans="1:14">
      <c r="A45" s="6" t="s">
        <v>27</v>
      </c>
      <c r="B45" s="6">
        <v>3</v>
      </c>
      <c r="C45">
        <f t="shared" si="2"/>
        <v>15000</v>
      </c>
    </row>
    <row r="46" spans="1:14">
      <c r="A46" s="6" t="s">
        <v>28</v>
      </c>
      <c r="B46" s="6">
        <v>2</v>
      </c>
      <c r="C46">
        <f t="shared" si="2"/>
        <v>10000</v>
      </c>
    </row>
    <row r="47" spans="1:14">
      <c r="A47" s="6" t="s">
        <v>69</v>
      </c>
      <c r="B47" s="6">
        <v>7</v>
      </c>
      <c r="C47">
        <f t="shared" ref="C47" si="25">B47*1000</f>
        <v>7000</v>
      </c>
    </row>
    <row r="48" spans="1:14">
      <c r="A48" s="6" t="s">
        <v>70</v>
      </c>
      <c r="B48" s="6">
        <v>5</v>
      </c>
      <c r="C48">
        <f t="shared" si="3"/>
        <v>5000</v>
      </c>
    </row>
    <row r="49" spans="1:14">
      <c r="A49" s="6" t="s">
        <v>71</v>
      </c>
      <c r="B49" s="6">
        <v>5</v>
      </c>
      <c r="C49">
        <f t="shared" si="3"/>
        <v>5000</v>
      </c>
    </row>
    <row r="50" spans="1:14">
      <c r="A50" s="7" t="s">
        <v>72</v>
      </c>
      <c r="B50" s="7">
        <v>3</v>
      </c>
      <c r="C50">
        <f t="shared" si="3"/>
        <v>3000</v>
      </c>
      <c r="J50" t="s">
        <v>100</v>
      </c>
      <c r="M50" t="s">
        <v>101</v>
      </c>
    </row>
    <row r="51" spans="1:14">
      <c r="A51" s="8">
        <v>6</v>
      </c>
      <c r="B51" s="5"/>
      <c r="C51" s="3">
        <f t="shared" ref="C51" si="26">AVERAGE(C43:C50)</f>
        <v>10625</v>
      </c>
      <c r="D51" t="s">
        <v>97</v>
      </c>
      <c r="E51">
        <f t="shared" ref="E51" si="27">C51/25</f>
        <v>425</v>
      </c>
      <c r="F51" t="s">
        <v>98</v>
      </c>
      <c r="H51">
        <f t="shared" ref="H51" si="28">E51*10^6</f>
        <v>425000000</v>
      </c>
      <c r="I51" t="s">
        <v>99</v>
      </c>
      <c r="J51">
        <f t="shared" ref="J51" si="29">10^8/H51</f>
        <v>0.23529411764705882</v>
      </c>
      <c r="K51" s="4">
        <f t="shared" ref="K51" si="30">H51*J51</f>
        <v>100000000</v>
      </c>
      <c r="L51" t="s">
        <v>99</v>
      </c>
      <c r="M51">
        <f t="shared" ref="M51" si="31">10*J51</f>
        <v>2.3529411764705883</v>
      </c>
      <c r="N51" t="s">
        <v>102</v>
      </c>
    </row>
    <row r="52" spans="1:14">
      <c r="A52" s="6" t="s">
        <v>29</v>
      </c>
      <c r="B52" s="6">
        <v>169</v>
      </c>
      <c r="C52">
        <f t="shared" ref="C52" si="32">B52*5000</f>
        <v>845000</v>
      </c>
    </row>
    <row r="53" spans="1:14">
      <c r="A53" s="6" t="s">
        <v>30</v>
      </c>
      <c r="B53" s="6">
        <v>186</v>
      </c>
      <c r="C53">
        <f t="shared" si="2"/>
        <v>930000</v>
      </c>
    </row>
    <row r="54" spans="1:14">
      <c r="A54" s="6" t="s">
        <v>31</v>
      </c>
      <c r="B54" s="6">
        <v>178</v>
      </c>
      <c r="C54">
        <f t="shared" si="2"/>
        <v>890000</v>
      </c>
    </row>
    <row r="55" spans="1:14">
      <c r="A55" s="6" t="s">
        <v>32</v>
      </c>
      <c r="B55" s="6">
        <v>183</v>
      </c>
      <c r="C55">
        <f t="shared" si="2"/>
        <v>915000</v>
      </c>
    </row>
    <row r="56" spans="1:14">
      <c r="A56" s="6" t="s">
        <v>73</v>
      </c>
      <c r="B56" s="6">
        <v>779</v>
      </c>
      <c r="C56">
        <f t="shared" ref="C56" si="33">B56*1000</f>
        <v>779000</v>
      </c>
    </row>
    <row r="57" spans="1:14">
      <c r="A57" s="6" t="s">
        <v>74</v>
      </c>
      <c r="B57" s="6">
        <v>965</v>
      </c>
      <c r="C57">
        <f t="shared" si="3"/>
        <v>965000</v>
      </c>
    </row>
    <row r="58" spans="1:14">
      <c r="A58" s="6" t="s">
        <v>75</v>
      </c>
      <c r="B58" s="6">
        <v>894</v>
      </c>
      <c r="C58">
        <f t="shared" si="3"/>
        <v>894000</v>
      </c>
    </row>
    <row r="59" spans="1:14">
      <c r="A59" s="7" t="s">
        <v>76</v>
      </c>
      <c r="B59" s="7">
        <v>726</v>
      </c>
      <c r="C59">
        <f t="shared" si="3"/>
        <v>726000</v>
      </c>
      <c r="J59" t="s">
        <v>100</v>
      </c>
      <c r="M59" t="s">
        <v>101</v>
      </c>
    </row>
    <row r="60" spans="1:14">
      <c r="A60" s="8">
        <v>7</v>
      </c>
      <c r="B60" s="5"/>
      <c r="C60" s="3">
        <f t="shared" ref="C60" si="34">AVERAGE(C52:C59)</f>
        <v>868000</v>
      </c>
      <c r="D60" t="s">
        <v>97</v>
      </c>
      <c r="E60">
        <f t="shared" ref="E60" si="35">C60/25</f>
        <v>34720</v>
      </c>
      <c r="F60" t="s">
        <v>98</v>
      </c>
      <c r="H60">
        <f t="shared" ref="H60" si="36">E60*10^6</f>
        <v>34720000000</v>
      </c>
      <c r="I60" t="s">
        <v>99</v>
      </c>
      <c r="J60">
        <f t="shared" ref="J60" si="37">10^8/H60</f>
        <v>2.8801843317972351E-3</v>
      </c>
      <c r="K60" s="4">
        <f t="shared" ref="K60" si="38">H60*J60</f>
        <v>100000000</v>
      </c>
      <c r="L60" t="s">
        <v>99</v>
      </c>
      <c r="M60">
        <f t="shared" ref="M60" si="39">10*J60</f>
        <v>2.880184331797235E-2</v>
      </c>
      <c r="N60" t="s">
        <v>102</v>
      </c>
    </row>
    <row r="61" spans="1:14">
      <c r="A61" s="6" t="s">
        <v>33</v>
      </c>
      <c r="B61" s="6">
        <v>377</v>
      </c>
      <c r="C61">
        <f t="shared" ref="C61" si="40">B61*5000</f>
        <v>1885000</v>
      </c>
    </row>
    <row r="62" spans="1:14">
      <c r="A62" s="6" t="s">
        <v>34</v>
      </c>
      <c r="B62" s="6">
        <v>260</v>
      </c>
      <c r="C62">
        <f t="shared" si="2"/>
        <v>1300000</v>
      </c>
    </row>
    <row r="63" spans="1:14">
      <c r="A63" s="6" t="s">
        <v>35</v>
      </c>
      <c r="B63" s="6">
        <v>269</v>
      </c>
      <c r="C63">
        <f t="shared" si="2"/>
        <v>1345000</v>
      </c>
    </row>
    <row r="64" spans="1:14">
      <c r="A64" s="6" t="s">
        <v>36</v>
      </c>
      <c r="B64" s="6">
        <v>288</v>
      </c>
      <c r="C64">
        <f t="shared" si="2"/>
        <v>1440000</v>
      </c>
    </row>
    <row r="65" spans="1:14">
      <c r="A65" s="10" t="s">
        <v>156</v>
      </c>
      <c r="B65" s="10">
        <v>834</v>
      </c>
    </row>
    <row r="66" spans="1:14">
      <c r="A66" s="10" t="s">
        <v>157</v>
      </c>
      <c r="B66" s="10">
        <v>107</v>
      </c>
    </row>
    <row r="67" spans="1:14">
      <c r="A67" s="6" t="s">
        <v>158</v>
      </c>
      <c r="B67" s="6">
        <v>1107</v>
      </c>
      <c r="C67">
        <f t="shared" si="3"/>
        <v>1107000</v>
      </c>
    </row>
    <row r="68" spans="1:14">
      <c r="A68" s="7" t="s">
        <v>159</v>
      </c>
      <c r="B68" s="7">
        <v>1398</v>
      </c>
      <c r="C68">
        <f t="shared" si="3"/>
        <v>1398000</v>
      </c>
      <c r="J68" t="s">
        <v>100</v>
      </c>
      <c r="M68" t="s">
        <v>101</v>
      </c>
    </row>
    <row r="69" spans="1:14">
      <c r="A69" s="8">
        <v>8</v>
      </c>
      <c r="B69" s="5"/>
      <c r="C69" s="3">
        <f t="shared" ref="C69" si="41">AVERAGE(C61:C68)</f>
        <v>1412500</v>
      </c>
      <c r="D69" t="s">
        <v>97</v>
      </c>
      <c r="E69">
        <f t="shared" ref="E69" si="42">C69/25</f>
        <v>56500</v>
      </c>
      <c r="F69" t="s">
        <v>98</v>
      </c>
      <c r="H69">
        <f t="shared" ref="H69" si="43">E69*10^6</f>
        <v>56500000000</v>
      </c>
      <c r="I69" t="s">
        <v>99</v>
      </c>
      <c r="J69">
        <f t="shared" ref="J69" si="44">10^8/H69</f>
        <v>1.7699115044247787E-3</v>
      </c>
      <c r="K69" s="4">
        <f t="shared" ref="K69" si="45">H69*J69</f>
        <v>100000000</v>
      </c>
      <c r="L69" t="s">
        <v>99</v>
      </c>
      <c r="M69">
        <f t="shared" ref="M69" si="46">10*J69</f>
        <v>1.7699115044247787E-2</v>
      </c>
      <c r="N69" t="s">
        <v>102</v>
      </c>
    </row>
    <row r="70" spans="1:14">
      <c r="A70" s="6" t="s">
        <v>37</v>
      </c>
      <c r="B70" s="6">
        <v>79</v>
      </c>
      <c r="C70">
        <f t="shared" ref="C70" si="47">B70*5000</f>
        <v>395000</v>
      </c>
    </row>
    <row r="71" spans="1:14">
      <c r="A71" s="6" t="s">
        <v>38</v>
      </c>
      <c r="B71" s="6">
        <v>84</v>
      </c>
      <c r="C71">
        <f t="shared" si="2"/>
        <v>420000</v>
      </c>
    </row>
    <row r="72" spans="1:14">
      <c r="A72" s="6" t="s">
        <v>39</v>
      </c>
      <c r="B72" s="6">
        <v>81</v>
      </c>
      <c r="C72">
        <f t="shared" si="2"/>
        <v>405000</v>
      </c>
    </row>
    <row r="73" spans="1:14">
      <c r="A73" s="6" t="s">
        <v>40</v>
      </c>
      <c r="B73" s="6">
        <v>69</v>
      </c>
      <c r="C73">
        <f t="shared" si="2"/>
        <v>345000</v>
      </c>
    </row>
    <row r="74" spans="1:14">
      <c r="A74" s="6" t="s">
        <v>81</v>
      </c>
      <c r="B74" s="6">
        <v>356</v>
      </c>
      <c r="C74">
        <f t="shared" ref="C74" si="48">B74*1000</f>
        <v>356000</v>
      </c>
    </row>
    <row r="75" spans="1:14">
      <c r="A75" s="6" t="s">
        <v>82</v>
      </c>
      <c r="B75" s="6">
        <v>383</v>
      </c>
      <c r="C75">
        <f t="shared" si="3"/>
        <v>383000</v>
      </c>
    </row>
    <row r="76" spans="1:14">
      <c r="A76" s="6" t="s">
        <v>83</v>
      </c>
      <c r="B76" s="6">
        <v>385</v>
      </c>
      <c r="C76">
        <f t="shared" si="3"/>
        <v>385000</v>
      </c>
    </row>
    <row r="77" spans="1:14">
      <c r="A77" s="7" t="s">
        <v>84</v>
      </c>
      <c r="B77" s="7">
        <v>408</v>
      </c>
      <c r="C77">
        <f t="shared" si="3"/>
        <v>408000</v>
      </c>
      <c r="J77" t="s">
        <v>100</v>
      </c>
      <c r="M77" t="s">
        <v>101</v>
      </c>
    </row>
    <row r="78" spans="1:14">
      <c r="A78" s="8">
        <v>9</v>
      </c>
      <c r="B78" s="5"/>
      <c r="C78" s="3">
        <f t="shared" ref="C78" si="49">AVERAGE(C70:C77)</f>
        <v>387125</v>
      </c>
      <c r="D78" t="s">
        <v>97</v>
      </c>
      <c r="E78">
        <f t="shared" ref="E78" si="50">C78/25</f>
        <v>15485</v>
      </c>
      <c r="F78" t="s">
        <v>98</v>
      </c>
      <c r="H78">
        <f t="shared" ref="H78" si="51">E78*10^6</f>
        <v>15485000000</v>
      </c>
      <c r="I78" t="s">
        <v>99</v>
      </c>
      <c r="J78">
        <f t="shared" ref="J78" si="52">10^8/H78</f>
        <v>6.4578624475298673E-3</v>
      </c>
      <c r="K78" s="4">
        <f t="shared" ref="K78" si="53">H78*J78</f>
        <v>100000000</v>
      </c>
      <c r="L78" t="s">
        <v>99</v>
      </c>
      <c r="M78">
        <f t="shared" ref="M78" si="54">10*J78</f>
        <v>6.4578624475298677E-2</v>
      </c>
      <c r="N78" t="s">
        <v>102</v>
      </c>
    </row>
    <row r="79" spans="1:14">
      <c r="A79" s="6" t="s">
        <v>41</v>
      </c>
      <c r="B79" s="6">
        <v>22</v>
      </c>
      <c r="C79">
        <f t="shared" ref="C79:C100" si="55">B79*5000</f>
        <v>110000</v>
      </c>
    </row>
    <row r="80" spans="1:14">
      <c r="A80" s="6" t="s">
        <v>42</v>
      </c>
      <c r="B80" s="6">
        <v>28</v>
      </c>
      <c r="C80">
        <f t="shared" si="55"/>
        <v>140000</v>
      </c>
    </row>
    <row r="81" spans="1:14">
      <c r="A81" s="6" t="s">
        <v>43</v>
      </c>
      <c r="B81" s="6">
        <v>31</v>
      </c>
      <c r="C81">
        <f t="shared" si="55"/>
        <v>155000</v>
      </c>
    </row>
    <row r="82" spans="1:14">
      <c r="A82" s="6" t="s">
        <v>44</v>
      </c>
      <c r="B82" s="6">
        <v>28</v>
      </c>
      <c r="C82">
        <f t="shared" si="55"/>
        <v>140000</v>
      </c>
    </row>
    <row r="83" spans="1:14">
      <c r="A83" s="6" t="s">
        <v>85</v>
      </c>
      <c r="B83" s="6">
        <v>115</v>
      </c>
      <c r="C83">
        <f t="shared" ref="C83:C104" si="56">B83*1000</f>
        <v>115000</v>
      </c>
    </row>
    <row r="84" spans="1:14">
      <c r="A84" s="6" t="s">
        <v>86</v>
      </c>
      <c r="B84" s="6">
        <v>128</v>
      </c>
      <c r="C84">
        <f t="shared" si="56"/>
        <v>128000</v>
      </c>
    </row>
    <row r="85" spans="1:14">
      <c r="A85" s="6" t="s">
        <v>87</v>
      </c>
      <c r="B85" s="6">
        <v>128</v>
      </c>
      <c r="C85">
        <f t="shared" si="56"/>
        <v>128000</v>
      </c>
    </row>
    <row r="86" spans="1:14">
      <c r="A86" s="7" t="s">
        <v>88</v>
      </c>
      <c r="B86" s="7">
        <v>117</v>
      </c>
      <c r="C86">
        <f t="shared" si="56"/>
        <v>117000</v>
      </c>
      <c r="J86" t="s">
        <v>100</v>
      </c>
      <c r="M86" t="s">
        <v>101</v>
      </c>
    </row>
    <row r="87" spans="1:14">
      <c r="A87" s="8">
        <v>10</v>
      </c>
      <c r="B87" s="5"/>
      <c r="C87" s="3">
        <f t="shared" ref="C87" si="57">AVERAGE(C79:C86)</f>
        <v>129125</v>
      </c>
      <c r="D87" t="s">
        <v>97</v>
      </c>
      <c r="E87">
        <f t="shared" ref="E87" si="58">C87/25</f>
        <v>5165</v>
      </c>
      <c r="F87" t="s">
        <v>98</v>
      </c>
      <c r="H87">
        <f t="shared" ref="H87" si="59">E87*10^6</f>
        <v>5165000000</v>
      </c>
      <c r="I87" t="s">
        <v>99</v>
      </c>
      <c r="J87">
        <f t="shared" ref="J87" si="60">10^8/H87</f>
        <v>1.9361084220716359E-2</v>
      </c>
      <c r="K87" s="4">
        <f t="shared" ref="K87" si="61">H87*J87</f>
        <v>100000000</v>
      </c>
      <c r="L87" t="s">
        <v>99</v>
      </c>
      <c r="M87">
        <f t="shared" ref="M87" si="62">10*J87</f>
        <v>0.1936108422071636</v>
      </c>
      <c r="N87" t="s">
        <v>102</v>
      </c>
    </row>
    <row r="88" spans="1:14">
      <c r="A88" s="9" t="s">
        <v>45</v>
      </c>
      <c r="B88" s="6">
        <v>3</v>
      </c>
      <c r="C88">
        <f t="shared" ref="C88" si="63">B88*5000</f>
        <v>15000</v>
      </c>
    </row>
    <row r="89" spans="1:14">
      <c r="A89" s="6" t="s">
        <v>46</v>
      </c>
      <c r="B89" s="6">
        <v>4</v>
      </c>
      <c r="C89">
        <f t="shared" si="55"/>
        <v>20000</v>
      </c>
    </row>
    <row r="90" spans="1:14">
      <c r="A90" s="6" t="s">
        <v>47</v>
      </c>
      <c r="B90" s="6">
        <v>4</v>
      </c>
      <c r="C90">
        <f t="shared" si="55"/>
        <v>20000</v>
      </c>
    </row>
    <row r="91" spans="1:14">
      <c r="A91" s="6" t="s">
        <v>48</v>
      </c>
      <c r="B91" s="6">
        <v>3</v>
      </c>
      <c r="C91">
        <f t="shared" si="55"/>
        <v>15000</v>
      </c>
    </row>
    <row r="92" spans="1:14">
      <c r="A92" s="6" t="s">
        <v>89</v>
      </c>
      <c r="B92" s="6">
        <v>11</v>
      </c>
      <c r="C92">
        <f t="shared" ref="C92" si="64">B92*1000</f>
        <v>11000</v>
      </c>
    </row>
    <row r="93" spans="1:14">
      <c r="A93" s="6" t="s">
        <v>90</v>
      </c>
      <c r="B93" s="6">
        <v>9</v>
      </c>
      <c r="C93">
        <f t="shared" si="56"/>
        <v>9000</v>
      </c>
    </row>
    <row r="94" spans="1:14">
      <c r="A94" s="6" t="s">
        <v>91</v>
      </c>
      <c r="B94" s="6">
        <v>9</v>
      </c>
      <c r="C94">
        <f t="shared" si="56"/>
        <v>9000</v>
      </c>
    </row>
    <row r="95" spans="1:14">
      <c r="A95" s="7" t="s">
        <v>92</v>
      </c>
      <c r="B95" s="7">
        <v>10</v>
      </c>
      <c r="C95">
        <f t="shared" si="56"/>
        <v>10000</v>
      </c>
      <c r="J95" t="s">
        <v>100</v>
      </c>
      <c r="M95" t="s">
        <v>101</v>
      </c>
    </row>
    <row r="96" spans="1:14">
      <c r="A96" s="8">
        <v>11</v>
      </c>
      <c r="B96" s="5"/>
      <c r="C96" s="3">
        <f t="shared" ref="C96" si="65">AVERAGE(C88:C95)</f>
        <v>13625</v>
      </c>
      <c r="D96" t="s">
        <v>97</v>
      </c>
      <c r="E96">
        <f t="shared" ref="E96" si="66">C96/25</f>
        <v>545</v>
      </c>
      <c r="F96" t="s">
        <v>98</v>
      </c>
      <c r="H96">
        <f t="shared" ref="H96" si="67">E96*10^6</f>
        <v>545000000</v>
      </c>
      <c r="I96" t="s">
        <v>99</v>
      </c>
      <c r="J96">
        <f t="shared" ref="J96" si="68">10^8/H96</f>
        <v>0.1834862385321101</v>
      </c>
      <c r="K96" s="4">
        <f t="shared" ref="K96" si="69">H96*J96</f>
        <v>100000000</v>
      </c>
      <c r="L96" t="s">
        <v>99</v>
      </c>
      <c r="M96">
        <f t="shared" ref="M96" si="70">10*J96</f>
        <v>1.834862385321101</v>
      </c>
      <c r="N96" t="s">
        <v>102</v>
      </c>
    </row>
    <row r="97" spans="1:14">
      <c r="A97" s="6" t="s">
        <v>49</v>
      </c>
      <c r="B97" s="6">
        <v>220</v>
      </c>
      <c r="C97">
        <f t="shared" ref="C97" si="71">B97*5000</f>
        <v>1100000</v>
      </c>
    </row>
    <row r="98" spans="1:14">
      <c r="A98" s="6" t="s">
        <v>50</v>
      </c>
      <c r="B98" s="6">
        <v>210</v>
      </c>
      <c r="C98">
        <f t="shared" si="55"/>
        <v>1050000</v>
      </c>
    </row>
    <row r="99" spans="1:14">
      <c r="A99" s="6" t="s">
        <v>51</v>
      </c>
      <c r="B99" s="6">
        <v>178</v>
      </c>
      <c r="C99">
        <f t="shared" si="55"/>
        <v>890000</v>
      </c>
    </row>
    <row r="100" spans="1:14">
      <c r="A100" s="6" t="s">
        <v>52</v>
      </c>
      <c r="B100" s="6">
        <v>196</v>
      </c>
      <c r="C100">
        <f t="shared" si="55"/>
        <v>980000</v>
      </c>
    </row>
    <row r="101" spans="1:14">
      <c r="A101" s="6" t="s">
        <v>93</v>
      </c>
      <c r="B101" s="6">
        <v>1598</v>
      </c>
      <c r="C101">
        <f t="shared" ref="C101" si="72">B101*1000</f>
        <v>1598000</v>
      </c>
    </row>
    <row r="102" spans="1:14">
      <c r="A102" s="6" t="s">
        <v>94</v>
      </c>
      <c r="B102" s="6">
        <v>1117</v>
      </c>
      <c r="C102">
        <f t="shared" si="56"/>
        <v>1117000</v>
      </c>
    </row>
    <row r="103" spans="1:14">
      <c r="A103" s="6" t="s">
        <v>95</v>
      </c>
      <c r="B103" s="6">
        <v>834</v>
      </c>
      <c r="C103">
        <f t="shared" si="56"/>
        <v>834000</v>
      </c>
    </row>
    <row r="104" spans="1:14">
      <c r="A104" s="7" t="s">
        <v>96</v>
      </c>
      <c r="B104" s="7">
        <v>973</v>
      </c>
      <c r="C104">
        <f t="shared" si="56"/>
        <v>973000</v>
      </c>
      <c r="J104" t="s">
        <v>100</v>
      </c>
      <c r="M104" t="s">
        <v>101</v>
      </c>
    </row>
    <row r="105" spans="1:14">
      <c r="A105" s="8">
        <v>12</v>
      </c>
      <c r="B105" s="5"/>
      <c r="C105" s="3">
        <f>AVERAGE(C97:C104)</f>
        <v>1067750</v>
      </c>
      <c r="D105" t="s">
        <v>97</v>
      </c>
      <c r="E105">
        <f t="shared" ref="E105" si="73">C105/25</f>
        <v>42710</v>
      </c>
      <c r="F105" t="s">
        <v>98</v>
      </c>
      <c r="H105">
        <f t="shared" ref="H105" si="74">E105*10^6</f>
        <v>42710000000</v>
      </c>
      <c r="I105" t="s">
        <v>99</v>
      </c>
      <c r="J105">
        <f t="shared" ref="J105" si="75">10^8/H105</f>
        <v>2.3413720440177946E-3</v>
      </c>
      <c r="K105" s="4">
        <f t="shared" ref="K105" si="76">H105*J105</f>
        <v>100000000.00000001</v>
      </c>
      <c r="L105" t="s">
        <v>99</v>
      </c>
      <c r="M105">
        <f t="shared" ref="M105" si="77">10*J105</f>
        <v>2.3413720440177945E-2</v>
      </c>
      <c r="N105" t="s">
        <v>102</v>
      </c>
    </row>
    <row r="106" spans="1:14">
      <c r="A106" s="6" t="s">
        <v>103</v>
      </c>
      <c r="B106" s="6">
        <v>77</v>
      </c>
      <c r="C106">
        <f t="shared" ref="C106:C145" si="78">B106*5000</f>
        <v>385000</v>
      </c>
    </row>
    <row r="107" spans="1:14">
      <c r="A107" s="6" t="s">
        <v>104</v>
      </c>
      <c r="B107" s="6">
        <v>87</v>
      </c>
      <c r="C107">
        <f t="shared" si="78"/>
        <v>435000</v>
      </c>
    </row>
    <row r="108" spans="1:14">
      <c r="A108" s="6" t="s">
        <v>105</v>
      </c>
      <c r="B108" s="6">
        <v>84</v>
      </c>
      <c r="C108">
        <f t="shared" si="78"/>
        <v>420000</v>
      </c>
    </row>
    <row r="109" spans="1:14">
      <c r="A109" s="6" t="s">
        <v>106</v>
      </c>
      <c r="B109" s="6">
        <v>51</v>
      </c>
    </row>
    <row r="110" spans="1:14">
      <c r="A110" s="6" t="s">
        <v>123</v>
      </c>
      <c r="B110" s="6">
        <v>365</v>
      </c>
      <c r="C110">
        <f t="shared" ref="C110:C149" si="79">B110*1000</f>
        <v>365000</v>
      </c>
    </row>
    <row r="111" spans="1:14">
      <c r="A111" s="6" t="s">
        <v>124</v>
      </c>
      <c r="B111" s="6">
        <v>349</v>
      </c>
      <c r="C111">
        <f t="shared" si="79"/>
        <v>349000</v>
      </c>
    </row>
    <row r="112" spans="1:14">
      <c r="A112" s="6" t="s">
        <v>125</v>
      </c>
      <c r="B112" s="6">
        <v>351</v>
      </c>
      <c r="C112">
        <f t="shared" si="79"/>
        <v>351000</v>
      </c>
    </row>
    <row r="113" spans="1:14">
      <c r="A113" s="7" t="s">
        <v>126</v>
      </c>
      <c r="B113" s="7">
        <v>412</v>
      </c>
      <c r="C113">
        <f t="shared" si="79"/>
        <v>412000</v>
      </c>
      <c r="J113" t="s">
        <v>100</v>
      </c>
      <c r="M113" t="s">
        <v>101</v>
      </c>
    </row>
    <row r="114" spans="1:14">
      <c r="A114" s="8">
        <v>13</v>
      </c>
      <c r="B114" s="5"/>
      <c r="C114" s="3">
        <f t="shared" ref="C114" si="80">AVERAGE(C106:C113)</f>
        <v>388142.85714285716</v>
      </c>
      <c r="D114" t="s">
        <v>97</v>
      </c>
      <c r="E114">
        <f t="shared" ref="E114" si="81">C114/25</f>
        <v>15525.714285714286</v>
      </c>
      <c r="F114" t="s">
        <v>98</v>
      </c>
      <c r="H114">
        <f t="shared" ref="H114" si="82">E114*10^6</f>
        <v>15525714285.714287</v>
      </c>
      <c r="I114" t="s">
        <v>99</v>
      </c>
      <c r="J114">
        <f t="shared" ref="J114" si="83">10^8/H114</f>
        <v>6.440927493559072E-3</v>
      </c>
      <c r="K114" s="4">
        <f t="shared" ref="K114" si="84">H114*J114</f>
        <v>100000000</v>
      </c>
      <c r="L114" t="s">
        <v>99</v>
      </c>
      <c r="M114">
        <f t="shared" ref="M114" si="85">10*J114</f>
        <v>6.4409274935590718E-2</v>
      </c>
      <c r="N114" t="s">
        <v>102</v>
      </c>
    </row>
    <row r="115" spans="1:14">
      <c r="A115" s="6" t="s">
        <v>107</v>
      </c>
      <c r="B115" s="6">
        <v>76</v>
      </c>
      <c r="C115">
        <f t="shared" si="78"/>
        <v>380000</v>
      </c>
    </row>
    <row r="116" spans="1:14">
      <c r="A116" s="6" t="s">
        <v>108</v>
      </c>
      <c r="B116" s="6">
        <v>83</v>
      </c>
      <c r="C116">
        <f t="shared" si="78"/>
        <v>415000</v>
      </c>
    </row>
    <row r="117" spans="1:14">
      <c r="A117" s="6" t="s">
        <v>109</v>
      </c>
      <c r="B117" s="6">
        <v>78</v>
      </c>
      <c r="C117">
        <f t="shared" si="78"/>
        <v>390000</v>
      </c>
    </row>
    <row r="118" spans="1:14">
      <c r="A118" s="6" t="s">
        <v>110</v>
      </c>
      <c r="B118" s="6">
        <v>70</v>
      </c>
      <c r="C118">
        <f t="shared" si="78"/>
        <v>350000</v>
      </c>
    </row>
    <row r="119" spans="1:14">
      <c r="A119" s="6" t="s">
        <v>127</v>
      </c>
      <c r="B119" s="6">
        <v>368</v>
      </c>
      <c r="C119">
        <f t="shared" si="79"/>
        <v>368000</v>
      </c>
    </row>
    <row r="120" spans="1:14">
      <c r="A120" s="6" t="s">
        <v>128</v>
      </c>
      <c r="B120" s="6">
        <v>387</v>
      </c>
      <c r="C120">
        <f t="shared" si="79"/>
        <v>387000</v>
      </c>
    </row>
    <row r="121" spans="1:14">
      <c r="A121" s="6" t="s">
        <v>129</v>
      </c>
      <c r="B121" s="6">
        <v>400</v>
      </c>
      <c r="C121">
        <f t="shared" si="79"/>
        <v>400000</v>
      </c>
    </row>
    <row r="122" spans="1:14">
      <c r="A122" s="7" t="s">
        <v>130</v>
      </c>
      <c r="B122" s="7">
        <v>414</v>
      </c>
      <c r="C122">
        <f t="shared" si="79"/>
        <v>414000</v>
      </c>
      <c r="J122" t="s">
        <v>100</v>
      </c>
      <c r="M122" t="s">
        <v>101</v>
      </c>
    </row>
    <row r="123" spans="1:14">
      <c r="A123" s="8">
        <v>14</v>
      </c>
      <c r="B123" s="5"/>
      <c r="C123" s="3">
        <f t="shared" ref="C123" si="86">AVERAGE(C115:C122)</f>
        <v>388000</v>
      </c>
      <c r="D123" t="s">
        <v>97</v>
      </c>
      <c r="E123">
        <f t="shared" ref="E123" si="87">C123/25</f>
        <v>15520</v>
      </c>
      <c r="F123" t="s">
        <v>98</v>
      </c>
      <c r="H123">
        <f t="shared" ref="H123" si="88">E123*10^6</f>
        <v>15520000000</v>
      </c>
      <c r="I123" t="s">
        <v>99</v>
      </c>
      <c r="J123">
        <f t="shared" ref="J123" si="89">10^8/H123</f>
        <v>6.4432989690721646E-3</v>
      </c>
      <c r="K123" s="4">
        <f t="shared" ref="K123" si="90">H123*J123</f>
        <v>100000000</v>
      </c>
      <c r="L123" t="s">
        <v>99</v>
      </c>
      <c r="M123">
        <f t="shared" ref="M123" si="91">10*J123</f>
        <v>6.4432989690721643E-2</v>
      </c>
      <c r="N123" t="s">
        <v>102</v>
      </c>
    </row>
    <row r="124" spans="1:14">
      <c r="A124" s="6" t="s">
        <v>111</v>
      </c>
      <c r="B124" s="6">
        <v>152</v>
      </c>
      <c r="C124">
        <f t="shared" si="78"/>
        <v>760000</v>
      </c>
    </row>
    <row r="125" spans="1:14">
      <c r="A125" s="6" t="s">
        <v>112</v>
      </c>
      <c r="B125" s="6">
        <v>153</v>
      </c>
      <c r="C125">
        <f t="shared" si="78"/>
        <v>765000</v>
      </c>
    </row>
    <row r="126" spans="1:14">
      <c r="A126" s="6" t="s">
        <v>113</v>
      </c>
      <c r="B126" s="6">
        <v>175</v>
      </c>
      <c r="C126">
        <f t="shared" si="78"/>
        <v>875000</v>
      </c>
    </row>
    <row r="127" spans="1:14">
      <c r="A127" s="6" t="s">
        <v>114</v>
      </c>
      <c r="B127" s="6">
        <v>180</v>
      </c>
      <c r="C127">
        <f t="shared" si="78"/>
        <v>900000</v>
      </c>
    </row>
    <row r="128" spans="1:14">
      <c r="A128" s="6" t="s">
        <v>131</v>
      </c>
      <c r="B128" s="6">
        <v>833</v>
      </c>
      <c r="C128">
        <f t="shared" si="79"/>
        <v>833000</v>
      </c>
    </row>
    <row r="129" spans="1:14">
      <c r="A129" s="6" t="s">
        <v>132</v>
      </c>
      <c r="B129" s="6">
        <v>776</v>
      </c>
      <c r="C129">
        <f t="shared" si="79"/>
        <v>776000</v>
      </c>
    </row>
    <row r="130" spans="1:14">
      <c r="A130" s="6" t="s">
        <v>133</v>
      </c>
      <c r="B130" s="6">
        <v>846</v>
      </c>
      <c r="C130">
        <f t="shared" si="79"/>
        <v>846000</v>
      </c>
    </row>
    <row r="131" spans="1:14">
      <c r="A131" s="7" t="s">
        <v>134</v>
      </c>
      <c r="B131" s="7">
        <v>897</v>
      </c>
      <c r="C131">
        <f t="shared" si="79"/>
        <v>897000</v>
      </c>
      <c r="J131" t="s">
        <v>100</v>
      </c>
      <c r="M131" t="s">
        <v>101</v>
      </c>
    </row>
    <row r="132" spans="1:14">
      <c r="A132" s="8">
        <v>15</v>
      </c>
      <c r="B132" s="5"/>
      <c r="C132" s="3">
        <f t="shared" ref="C132" si="92">AVERAGE(C124:C131)</f>
        <v>831500</v>
      </c>
      <c r="D132" t="s">
        <v>97</v>
      </c>
      <c r="E132">
        <f t="shared" ref="E132" si="93">C132/25</f>
        <v>33260</v>
      </c>
      <c r="F132" t="s">
        <v>98</v>
      </c>
      <c r="H132">
        <f t="shared" ref="H132" si="94">E132*10^6</f>
        <v>33260000000</v>
      </c>
      <c r="I132" t="s">
        <v>99</v>
      </c>
      <c r="J132">
        <f t="shared" ref="J132" si="95">10^8/H132</f>
        <v>3.0066145520144319E-3</v>
      </c>
      <c r="K132" s="4">
        <f t="shared" ref="K132" si="96">H132*J132</f>
        <v>100000000</v>
      </c>
      <c r="L132" t="s">
        <v>99</v>
      </c>
      <c r="M132">
        <f t="shared" ref="M132" si="97">10*J132</f>
        <v>3.0066145520144319E-2</v>
      </c>
      <c r="N132" t="s">
        <v>102</v>
      </c>
    </row>
    <row r="133" spans="1:14">
      <c r="A133" s="6" t="s">
        <v>115</v>
      </c>
      <c r="B133" s="6">
        <v>44</v>
      </c>
      <c r="C133">
        <f t="shared" si="78"/>
        <v>220000</v>
      </c>
    </row>
    <row r="134" spans="1:14">
      <c r="A134" s="6" t="s">
        <v>116</v>
      </c>
      <c r="B134" s="6">
        <v>45</v>
      </c>
      <c r="C134">
        <f t="shared" si="78"/>
        <v>225000</v>
      </c>
    </row>
    <row r="135" spans="1:14">
      <c r="A135" s="6" t="s">
        <v>117</v>
      </c>
      <c r="B135" s="6">
        <v>43</v>
      </c>
      <c r="C135">
        <f t="shared" si="78"/>
        <v>215000</v>
      </c>
    </row>
    <row r="136" spans="1:14">
      <c r="A136" s="6" t="s">
        <v>118</v>
      </c>
      <c r="B136" s="6">
        <v>48</v>
      </c>
      <c r="C136">
        <f t="shared" si="78"/>
        <v>240000</v>
      </c>
    </row>
    <row r="137" spans="1:14">
      <c r="A137" s="6" t="s">
        <v>135</v>
      </c>
      <c r="B137" s="6">
        <v>212</v>
      </c>
      <c r="C137">
        <f t="shared" si="79"/>
        <v>212000</v>
      </c>
    </row>
    <row r="138" spans="1:14">
      <c r="A138" s="6" t="s">
        <v>136</v>
      </c>
      <c r="B138" s="6">
        <v>246</v>
      </c>
      <c r="C138">
        <f t="shared" si="79"/>
        <v>246000</v>
      </c>
    </row>
    <row r="139" spans="1:14">
      <c r="A139" s="6" t="s">
        <v>137</v>
      </c>
      <c r="B139" s="6">
        <v>247</v>
      </c>
      <c r="C139">
        <f t="shared" si="79"/>
        <v>247000</v>
      </c>
    </row>
    <row r="140" spans="1:14">
      <c r="A140" s="7" t="s">
        <v>138</v>
      </c>
      <c r="B140" s="7">
        <v>255</v>
      </c>
      <c r="C140">
        <f t="shared" si="79"/>
        <v>255000</v>
      </c>
      <c r="J140" t="s">
        <v>100</v>
      </c>
      <c r="M140" t="s">
        <v>101</v>
      </c>
    </row>
    <row r="141" spans="1:14">
      <c r="A141" s="8">
        <v>16</v>
      </c>
      <c r="B141" s="5"/>
      <c r="C141" s="3">
        <f t="shared" ref="C141" si="98">AVERAGE(C133:C140)</f>
        <v>232500</v>
      </c>
      <c r="D141" t="s">
        <v>97</v>
      </c>
      <c r="E141">
        <f t="shared" ref="E141" si="99">C141/25</f>
        <v>9300</v>
      </c>
      <c r="F141" t="s">
        <v>98</v>
      </c>
      <c r="H141">
        <f t="shared" ref="H141" si="100">E141*10^6</f>
        <v>9300000000</v>
      </c>
      <c r="I141" t="s">
        <v>99</v>
      </c>
      <c r="J141">
        <f t="shared" ref="J141" si="101">10^8/H141</f>
        <v>1.0752688172043012E-2</v>
      </c>
      <c r="K141" s="4">
        <f t="shared" ref="K141" si="102">H141*J141</f>
        <v>100000000.00000001</v>
      </c>
      <c r="L141" t="s">
        <v>99</v>
      </c>
      <c r="M141">
        <f t="shared" ref="M141" si="103">10*J141</f>
        <v>0.10752688172043012</v>
      </c>
      <c r="N141" t="s">
        <v>102</v>
      </c>
    </row>
    <row r="142" spans="1:14">
      <c r="A142" s="6" t="s">
        <v>119</v>
      </c>
      <c r="B142" s="6">
        <v>73</v>
      </c>
      <c r="C142">
        <f t="shared" si="78"/>
        <v>365000</v>
      </c>
    </row>
    <row r="143" spans="1:14">
      <c r="A143" s="6" t="s">
        <v>120</v>
      </c>
      <c r="B143" s="6">
        <v>65</v>
      </c>
      <c r="C143">
        <f t="shared" si="78"/>
        <v>325000</v>
      </c>
    </row>
    <row r="144" spans="1:14">
      <c r="A144" s="6" t="s">
        <v>121</v>
      </c>
      <c r="B144" s="6">
        <v>65</v>
      </c>
      <c r="C144">
        <f t="shared" si="78"/>
        <v>325000</v>
      </c>
    </row>
    <row r="145" spans="1:14">
      <c r="A145" s="6" t="s">
        <v>122</v>
      </c>
      <c r="B145" s="6">
        <v>66</v>
      </c>
      <c r="C145">
        <f t="shared" si="78"/>
        <v>330000</v>
      </c>
    </row>
    <row r="146" spans="1:14">
      <c r="A146" s="6" t="s">
        <v>139</v>
      </c>
      <c r="B146" s="6">
        <v>358</v>
      </c>
      <c r="C146">
        <f t="shared" si="79"/>
        <v>358000</v>
      </c>
    </row>
    <row r="147" spans="1:14">
      <c r="A147" s="6" t="s">
        <v>140</v>
      </c>
      <c r="B147" s="6">
        <v>341</v>
      </c>
      <c r="C147">
        <f t="shared" si="79"/>
        <v>341000</v>
      </c>
    </row>
    <row r="148" spans="1:14">
      <c r="A148" s="6" t="s">
        <v>141</v>
      </c>
      <c r="B148" s="6">
        <v>320</v>
      </c>
      <c r="C148">
        <f t="shared" si="79"/>
        <v>320000</v>
      </c>
    </row>
    <row r="149" spans="1:14">
      <c r="A149" s="7" t="s">
        <v>142</v>
      </c>
      <c r="B149" s="7">
        <v>322</v>
      </c>
      <c r="C149">
        <f t="shared" si="79"/>
        <v>322000</v>
      </c>
      <c r="J149" t="s">
        <v>100</v>
      </c>
      <c r="M149" t="s">
        <v>101</v>
      </c>
    </row>
    <row r="150" spans="1:14">
      <c r="C150" s="3">
        <f t="shared" ref="C150" si="104">AVERAGE(C142:C149)</f>
        <v>335750</v>
      </c>
      <c r="D150" t="s">
        <v>97</v>
      </c>
      <c r="E150">
        <f t="shared" ref="E150" si="105">C150/25</f>
        <v>13430</v>
      </c>
      <c r="F150" t="s">
        <v>98</v>
      </c>
      <c r="H150">
        <f t="shared" ref="H150" si="106">E150*10^6</f>
        <v>13430000000</v>
      </c>
      <c r="I150" t="s">
        <v>99</v>
      </c>
      <c r="J150">
        <f t="shared" ref="J150" si="107">10^8/H150</f>
        <v>7.446016381236039E-3</v>
      </c>
      <c r="K150" s="4">
        <f t="shared" ref="K150" si="108">H150*J150</f>
        <v>100000000</v>
      </c>
      <c r="L150" t="s">
        <v>99</v>
      </c>
      <c r="M150">
        <f t="shared" ref="M150" si="109">10*J150</f>
        <v>7.4460163812360397E-2</v>
      </c>
      <c r="N150" t="s">
        <v>102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D1" sqref="D1"/>
    </sheetView>
  </sheetViews>
  <sheetFormatPr defaultRowHeight="15"/>
  <cols>
    <col min="1" max="1" width="24.5703125" customWidth="1"/>
    <col min="2" max="2" width="12.28515625" customWidth="1"/>
  </cols>
  <sheetData>
    <row r="1" spans="1:3">
      <c r="B1" t="s">
        <v>2</v>
      </c>
    </row>
    <row r="2" spans="1:3">
      <c r="A2" t="s">
        <v>143</v>
      </c>
      <c r="B2">
        <v>8</v>
      </c>
    </row>
    <row r="3" spans="1:3">
      <c r="A3" t="s">
        <v>143</v>
      </c>
      <c r="B3">
        <v>8</v>
      </c>
    </row>
    <row r="4" spans="1:3">
      <c r="A4" t="s">
        <v>143</v>
      </c>
      <c r="B4">
        <v>5</v>
      </c>
    </row>
    <row r="5" spans="1:3">
      <c r="A5" t="s">
        <v>143</v>
      </c>
      <c r="B5">
        <v>9</v>
      </c>
    </row>
    <row r="6" spans="1:3">
      <c r="A6" s="2"/>
      <c r="C6" t="s">
        <v>160</v>
      </c>
    </row>
    <row r="7" spans="1:3">
      <c r="A7" t="s">
        <v>144</v>
      </c>
      <c r="B7">
        <v>19</v>
      </c>
    </row>
    <row r="8" spans="1:3">
      <c r="A8" t="s">
        <v>144</v>
      </c>
      <c r="B8">
        <v>21</v>
      </c>
    </row>
    <row r="9" spans="1:3">
      <c r="A9" t="s">
        <v>144</v>
      </c>
      <c r="B9">
        <v>19</v>
      </c>
    </row>
    <row r="10" spans="1:3">
      <c r="A10" t="s">
        <v>144</v>
      </c>
      <c r="B10">
        <v>18</v>
      </c>
    </row>
    <row r="11" spans="1:3">
      <c r="A11" t="s">
        <v>146</v>
      </c>
      <c r="B11">
        <v>40</v>
      </c>
    </row>
    <row r="12" spans="1:3">
      <c r="A12" t="s">
        <v>146</v>
      </c>
      <c r="B12">
        <v>40</v>
      </c>
    </row>
    <row r="13" spans="1:3">
      <c r="A13" t="s">
        <v>146</v>
      </c>
      <c r="B13">
        <v>45</v>
      </c>
    </row>
    <row r="14" spans="1:3">
      <c r="A14" t="s">
        <v>146</v>
      </c>
      <c r="B14">
        <v>53</v>
      </c>
    </row>
    <row r="15" spans="1:3">
      <c r="A15" s="2"/>
    </row>
    <row r="16" spans="1:3">
      <c r="A16" t="s">
        <v>145</v>
      </c>
      <c r="B16">
        <v>9</v>
      </c>
    </row>
    <row r="17" spans="1:2">
      <c r="A17" t="s">
        <v>145</v>
      </c>
      <c r="B17">
        <v>9</v>
      </c>
    </row>
    <row r="18" spans="1:2">
      <c r="A18" t="s">
        <v>145</v>
      </c>
      <c r="B18">
        <v>9</v>
      </c>
    </row>
    <row r="19" spans="1:2">
      <c r="A19" t="s">
        <v>145</v>
      </c>
      <c r="B19">
        <v>5</v>
      </c>
    </row>
    <row r="20" spans="1:2">
      <c r="A20" t="s">
        <v>147</v>
      </c>
      <c r="B20">
        <v>19</v>
      </c>
    </row>
    <row r="21" spans="1:2">
      <c r="A21" t="s">
        <v>147</v>
      </c>
      <c r="B21">
        <v>18</v>
      </c>
    </row>
    <row r="22" spans="1:2">
      <c r="A22" t="s">
        <v>147</v>
      </c>
      <c r="B22">
        <v>18</v>
      </c>
    </row>
    <row r="23" spans="1:2">
      <c r="A23" t="s">
        <v>147</v>
      </c>
      <c r="B23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selection activeCell="E6" sqref="E6:H41"/>
    </sheetView>
  </sheetViews>
  <sheetFormatPr defaultRowHeight="15"/>
  <cols>
    <col min="1" max="1" width="40.42578125" customWidth="1"/>
    <col min="2" max="2" width="13.140625" bestFit="1" customWidth="1"/>
    <col min="3" max="3" width="23" customWidth="1"/>
    <col min="4" max="4" width="13.140625" bestFit="1" customWidth="1"/>
    <col min="5" max="5" width="35.140625" customWidth="1"/>
    <col min="6" max="6" width="13.140625" bestFit="1" customWidth="1"/>
    <col min="7" max="7" width="24.5703125" bestFit="1" customWidth="1"/>
    <col min="8" max="8" width="13.140625" bestFit="1" customWidth="1"/>
  </cols>
  <sheetData>
    <row r="1" spans="1:8">
      <c r="A1" s="5"/>
      <c r="B1" s="5" t="s">
        <v>161</v>
      </c>
    </row>
    <row r="2" spans="1:8">
      <c r="A2" s="6" t="s">
        <v>5</v>
      </c>
      <c r="B2" s="6">
        <v>3</v>
      </c>
    </row>
    <row r="3" spans="1:8">
      <c r="A3" s="6" t="s">
        <v>6</v>
      </c>
      <c r="B3" s="6">
        <v>3</v>
      </c>
    </row>
    <row r="4" spans="1:8">
      <c r="A4" s="6" t="s">
        <v>7</v>
      </c>
      <c r="B4" s="6">
        <v>3</v>
      </c>
    </row>
    <row r="5" spans="1:8">
      <c r="A5" s="7" t="s">
        <v>8</v>
      </c>
      <c r="B5" s="7">
        <v>3</v>
      </c>
    </row>
    <row r="6" spans="1:8">
      <c r="A6" s="8">
        <v>1</v>
      </c>
      <c r="B6" s="5" t="s">
        <v>161</v>
      </c>
      <c r="C6" s="8">
        <v>5</v>
      </c>
      <c r="D6" s="5" t="s">
        <v>161</v>
      </c>
      <c r="E6" s="8">
        <v>9</v>
      </c>
      <c r="F6" s="5" t="s">
        <v>161</v>
      </c>
      <c r="G6" s="8">
        <v>13</v>
      </c>
      <c r="H6" s="5" t="s">
        <v>161</v>
      </c>
    </row>
    <row r="7" spans="1:8">
      <c r="A7" s="6" t="s">
        <v>9</v>
      </c>
      <c r="B7" s="6">
        <v>157</v>
      </c>
      <c r="C7" s="9" t="s">
        <v>25</v>
      </c>
      <c r="D7" s="6">
        <v>5</v>
      </c>
      <c r="E7" s="6" t="s">
        <v>41</v>
      </c>
      <c r="F7" s="6">
        <v>22</v>
      </c>
      <c r="G7" s="6" t="s">
        <v>107</v>
      </c>
      <c r="H7" s="6">
        <v>76</v>
      </c>
    </row>
    <row r="8" spans="1:8">
      <c r="A8" s="6" t="s">
        <v>10</v>
      </c>
      <c r="B8" s="6">
        <v>7</v>
      </c>
      <c r="C8" s="6" t="s">
        <v>26</v>
      </c>
      <c r="D8" s="6">
        <v>3</v>
      </c>
      <c r="E8" s="6" t="s">
        <v>42</v>
      </c>
      <c r="F8" s="6">
        <v>28</v>
      </c>
      <c r="G8" s="6" t="s">
        <v>108</v>
      </c>
      <c r="H8" s="6">
        <v>83</v>
      </c>
    </row>
    <row r="9" spans="1:8">
      <c r="A9" s="6" t="s">
        <v>11</v>
      </c>
      <c r="B9" s="6">
        <v>190</v>
      </c>
      <c r="C9" s="6" t="s">
        <v>27</v>
      </c>
      <c r="D9" s="6">
        <v>3</v>
      </c>
      <c r="E9" s="6" t="s">
        <v>43</v>
      </c>
      <c r="F9" s="6">
        <v>31</v>
      </c>
      <c r="G9" s="6" t="s">
        <v>109</v>
      </c>
      <c r="H9" s="6">
        <v>78</v>
      </c>
    </row>
    <row r="10" spans="1:8">
      <c r="A10" s="6" t="s">
        <v>12</v>
      </c>
      <c r="B10" s="6">
        <v>262</v>
      </c>
      <c r="C10" s="6" t="s">
        <v>28</v>
      </c>
      <c r="D10" s="6">
        <v>2</v>
      </c>
      <c r="E10" s="6" t="s">
        <v>44</v>
      </c>
      <c r="F10" s="6">
        <v>28</v>
      </c>
      <c r="G10" s="6" t="s">
        <v>110</v>
      </c>
      <c r="H10" s="6">
        <v>70</v>
      </c>
    </row>
    <row r="11" spans="1:8">
      <c r="A11" s="6" t="s">
        <v>148</v>
      </c>
      <c r="B11" s="6">
        <v>739</v>
      </c>
      <c r="C11" s="6" t="s">
        <v>69</v>
      </c>
      <c r="D11" s="6">
        <v>7</v>
      </c>
      <c r="E11" s="6" t="s">
        <v>85</v>
      </c>
      <c r="F11" s="6">
        <v>115</v>
      </c>
      <c r="G11" s="6" t="s">
        <v>127</v>
      </c>
      <c r="H11" s="6">
        <v>368</v>
      </c>
    </row>
    <row r="12" spans="1:8">
      <c r="A12" s="6" t="s">
        <v>149</v>
      </c>
      <c r="B12" s="6">
        <v>946</v>
      </c>
      <c r="C12" s="6" t="s">
        <v>70</v>
      </c>
      <c r="D12" s="6">
        <v>5</v>
      </c>
      <c r="E12" s="6" t="s">
        <v>86</v>
      </c>
      <c r="F12" s="6">
        <v>128</v>
      </c>
      <c r="G12" s="6" t="s">
        <v>128</v>
      </c>
      <c r="H12" s="6">
        <v>387</v>
      </c>
    </row>
    <row r="13" spans="1:8">
      <c r="A13" s="6" t="s">
        <v>150</v>
      </c>
      <c r="B13" s="6">
        <v>844</v>
      </c>
      <c r="C13" s="6" t="s">
        <v>71</v>
      </c>
      <c r="D13" s="6">
        <v>5</v>
      </c>
      <c r="E13" s="6" t="s">
        <v>87</v>
      </c>
      <c r="F13" s="6">
        <v>128</v>
      </c>
      <c r="G13" s="6" t="s">
        <v>129</v>
      </c>
      <c r="H13" s="6">
        <v>400</v>
      </c>
    </row>
    <row r="14" spans="1:8">
      <c r="A14" s="7" t="s">
        <v>151</v>
      </c>
      <c r="B14" s="7">
        <v>1073</v>
      </c>
      <c r="C14" s="7" t="s">
        <v>72</v>
      </c>
      <c r="D14" s="7">
        <v>3</v>
      </c>
      <c r="E14" s="7" t="s">
        <v>88</v>
      </c>
      <c r="F14" s="7">
        <v>117</v>
      </c>
      <c r="G14" s="7" t="s">
        <v>130</v>
      </c>
      <c r="H14" s="7">
        <v>414</v>
      </c>
    </row>
    <row r="15" spans="1:8">
      <c r="A15" s="8">
        <v>2</v>
      </c>
      <c r="B15" s="5"/>
      <c r="C15" s="8">
        <v>6</v>
      </c>
      <c r="D15" s="5"/>
      <c r="E15" s="8">
        <v>10</v>
      </c>
      <c r="F15" s="5"/>
      <c r="G15" s="8">
        <v>14</v>
      </c>
      <c r="H15" s="5"/>
    </row>
    <row r="16" spans="1:8">
      <c r="A16" s="6" t="s">
        <v>13</v>
      </c>
      <c r="B16" s="6">
        <v>27</v>
      </c>
      <c r="C16" s="6" t="s">
        <v>29</v>
      </c>
      <c r="D16" s="6">
        <v>169</v>
      </c>
      <c r="E16" s="9" t="s">
        <v>45</v>
      </c>
      <c r="F16" s="6">
        <v>3</v>
      </c>
      <c r="G16" s="6" t="s">
        <v>111</v>
      </c>
      <c r="H16" s="6">
        <v>152</v>
      </c>
    </row>
    <row r="17" spans="1:8">
      <c r="A17" s="6" t="s">
        <v>14</v>
      </c>
      <c r="B17" s="6">
        <v>28</v>
      </c>
      <c r="C17" s="6" t="s">
        <v>30</v>
      </c>
      <c r="D17" s="6">
        <v>186</v>
      </c>
      <c r="E17" s="6" t="s">
        <v>46</v>
      </c>
      <c r="F17" s="6">
        <v>4</v>
      </c>
      <c r="G17" s="6" t="s">
        <v>112</v>
      </c>
      <c r="H17" s="6">
        <v>153</v>
      </c>
    </row>
    <row r="18" spans="1:8">
      <c r="A18" s="6" t="s">
        <v>15</v>
      </c>
      <c r="B18" s="6">
        <v>29</v>
      </c>
      <c r="C18" s="6" t="s">
        <v>31</v>
      </c>
      <c r="D18" s="6">
        <v>178</v>
      </c>
      <c r="E18" s="6" t="s">
        <v>47</v>
      </c>
      <c r="F18" s="6">
        <v>4</v>
      </c>
      <c r="G18" s="6" t="s">
        <v>113</v>
      </c>
      <c r="H18" s="6">
        <v>175</v>
      </c>
    </row>
    <row r="19" spans="1:8">
      <c r="A19" s="6" t="s">
        <v>16</v>
      </c>
      <c r="B19" s="6">
        <v>27</v>
      </c>
      <c r="C19" s="6" t="s">
        <v>32</v>
      </c>
      <c r="D19" s="6">
        <v>183</v>
      </c>
      <c r="E19" s="6" t="s">
        <v>48</v>
      </c>
      <c r="F19" s="6">
        <v>3</v>
      </c>
      <c r="G19" s="6" t="s">
        <v>114</v>
      </c>
      <c r="H19" s="6">
        <v>180</v>
      </c>
    </row>
    <row r="20" spans="1:8">
      <c r="A20" s="6" t="s">
        <v>57</v>
      </c>
      <c r="B20" s="6">
        <v>146</v>
      </c>
      <c r="C20" s="6" t="s">
        <v>73</v>
      </c>
      <c r="D20" s="6">
        <v>779</v>
      </c>
      <c r="E20" s="6" t="s">
        <v>89</v>
      </c>
      <c r="F20" s="6">
        <v>11</v>
      </c>
      <c r="G20" s="6" t="s">
        <v>131</v>
      </c>
      <c r="H20" s="6">
        <v>833</v>
      </c>
    </row>
    <row r="21" spans="1:8">
      <c r="A21" s="6" t="s">
        <v>58</v>
      </c>
      <c r="B21" s="6">
        <v>100</v>
      </c>
      <c r="C21" s="6" t="s">
        <v>74</v>
      </c>
      <c r="D21" s="6">
        <v>965</v>
      </c>
      <c r="E21" s="6" t="s">
        <v>90</v>
      </c>
      <c r="F21" s="6">
        <v>9</v>
      </c>
      <c r="G21" s="6" t="s">
        <v>132</v>
      </c>
      <c r="H21" s="6">
        <v>776</v>
      </c>
    </row>
    <row r="22" spans="1:8">
      <c r="A22" s="6" t="s">
        <v>59</v>
      </c>
      <c r="B22" s="6">
        <v>137</v>
      </c>
      <c r="C22" s="6" t="s">
        <v>75</v>
      </c>
      <c r="D22" s="6">
        <v>894</v>
      </c>
      <c r="E22" s="6" t="s">
        <v>91</v>
      </c>
      <c r="F22" s="6">
        <v>9</v>
      </c>
      <c r="G22" s="6" t="s">
        <v>133</v>
      </c>
      <c r="H22" s="6">
        <v>846</v>
      </c>
    </row>
    <row r="23" spans="1:8">
      <c r="A23" s="7" t="s">
        <v>60</v>
      </c>
      <c r="B23" s="7">
        <v>115</v>
      </c>
      <c r="C23" s="7" t="s">
        <v>76</v>
      </c>
      <c r="D23" s="7">
        <v>726</v>
      </c>
      <c r="E23" s="7" t="s">
        <v>92</v>
      </c>
      <c r="F23" s="7">
        <v>10</v>
      </c>
      <c r="G23" s="7" t="s">
        <v>134</v>
      </c>
      <c r="H23" s="7">
        <v>897</v>
      </c>
    </row>
    <row r="24" spans="1:8">
      <c r="A24" s="8">
        <v>3</v>
      </c>
      <c r="B24" s="5"/>
      <c r="C24" s="8">
        <v>7</v>
      </c>
      <c r="D24" s="5"/>
      <c r="E24" s="8">
        <v>11</v>
      </c>
      <c r="F24" s="5"/>
      <c r="G24" s="8">
        <v>15</v>
      </c>
      <c r="H24" s="5"/>
    </row>
    <row r="25" spans="1:8">
      <c r="A25" s="6" t="s">
        <v>17</v>
      </c>
      <c r="B25" s="6">
        <v>51</v>
      </c>
      <c r="C25" s="6" t="s">
        <v>33</v>
      </c>
      <c r="D25" s="6">
        <v>377</v>
      </c>
      <c r="E25" s="6" t="s">
        <v>49</v>
      </c>
      <c r="F25" s="6">
        <v>220</v>
      </c>
      <c r="G25" s="6" t="s">
        <v>115</v>
      </c>
      <c r="H25" s="6">
        <v>44</v>
      </c>
    </row>
    <row r="26" spans="1:8">
      <c r="A26" s="6" t="s">
        <v>18</v>
      </c>
      <c r="B26" s="6">
        <v>53</v>
      </c>
      <c r="C26" s="6" t="s">
        <v>34</v>
      </c>
      <c r="D26" s="6">
        <v>260</v>
      </c>
      <c r="E26" s="6" t="s">
        <v>50</v>
      </c>
      <c r="F26" s="6">
        <v>210</v>
      </c>
      <c r="G26" s="6" t="s">
        <v>116</v>
      </c>
      <c r="H26" s="6">
        <v>45</v>
      </c>
    </row>
    <row r="27" spans="1:8">
      <c r="A27" s="6" t="s">
        <v>19</v>
      </c>
      <c r="B27" s="6">
        <v>54</v>
      </c>
      <c r="C27" s="6" t="s">
        <v>35</v>
      </c>
      <c r="D27" s="6">
        <v>269</v>
      </c>
      <c r="E27" s="6" t="s">
        <v>51</v>
      </c>
      <c r="F27" s="6">
        <v>178</v>
      </c>
      <c r="G27" s="6" t="s">
        <v>117</v>
      </c>
      <c r="H27" s="6">
        <v>43</v>
      </c>
    </row>
    <row r="28" spans="1:8">
      <c r="A28" s="6" t="s">
        <v>20</v>
      </c>
      <c r="B28" s="6">
        <v>55</v>
      </c>
      <c r="C28" s="6" t="s">
        <v>36</v>
      </c>
      <c r="D28" s="6">
        <v>288</v>
      </c>
      <c r="E28" s="6" t="s">
        <v>52</v>
      </c>
      <c r="F28" s="6">
        <v>196</v>
      </c>
      <c r="G28" s="6" t="s">
        <v>118</v>
      </c>
      <c r="H28" s="6">
        <v>48</v>
      </c>
    </row>
    <row r="29" spans="1:8">
      <c r="A29" s="6" t="s">
        <v>152</v>
      </c>
      <c r="B29" s="6">
        <v>230</v>
      </c>
      <c r="C29" s="10" t="s">
        <v>156</v>
      </c>
      <c r="D29" s="10">
        <v>834</v>
      </c>
      <c r="E29" s="6" t="s">
        <v>93</v>
      </c>
      <c r="F29" s="6">
        <v>1598</v>
      </c>
      <c r="G29" s="6" t="s">
        <v>135</v>
      </c>
      <c r="H29" s="6">
        <v>212</v>
      </c>
    </row>
    <row r="30" spans="1:8">
      <c r="A30" s="6" t="s">
        <v>153</v>
      </c>
      <c r="B30" s="6">
        <v>246</v>
      </c>
      <c r="C30" s="10" t="s">
        <v>157</v>
      </c>
      <c r="D30" s="10">
        <v>107</v>
      </c>
      <c r="E30" s="6" t="s">
        <v>94</v>
      </c>
      <c r="F30" s="6">
        <v>1117</v>
      </c>
      <c r="G30" s="6" t="s">
        <v>136</v>
      </c>
      <c r="H30" s="6">
        <v>246</v>
      </c>
    </row>
    <row r="31" spans="1:8">
      <c r="A31" s="6" t="s">
        <v>154</v>
      </c>
      <c r="B31" s="6">
        <v>271</v>
      </c>
      <c r="C31" s="6" t="s">
        <v>158</v>
      </c>
      <c r="D31" s="6">
        <v>1107</v>
      </c>
      <c r="E31" s="6" t="s">
        <v>95</v>
      </c>
      <c r="F31" s="6">
        <v>834</v>
      </c>
      <c r="G31" s="6" t="s">
        <v>137</v>
      </c>
      <c r="H31" s="6">
        <v>247</v>
      </c>
    </row>
    <row r="32" spans="1:8">
      <c r="A32" s="7" t="s">
        <v>155</v>
      </c>
      <c r="B32" s="7">
        <v>294</v>
      </c>
      <c r="C32" s="7" t="s">
        <v>159</v>
      </c>
      <c r="D32" s="7">
        <v>1398</v>
      </c>
      <c r="E32" s="7" t="s">
        <v>96</v>
      </c>
      <c r="F32" s="7">
        <v>973</v>
      </c>
      <c r="G32" s="7" t="s">
        <v>138</v>
      </c>
      <c r="H32" s="7">
        <v>255</v>
      </c>
    </row>
    <row r="33" spans="1:8">
      <c r="A33" s="8">
        <v>4</v>
      </c>
      <c r="B33" s="5"/>
      <c r="C33" s="8">
        <v>8</v>
      </c>
      <c r="D33" s="5"/>
      <c r="E33" s="8">
        <v>12</v>
      </c>
      <c r="F33" s="5"/>
      <c r="G33" s="8">
        <v>16</v>
      </c>
      <c r="H33" s="5"/>
    </row>
    <row r="34" spans="1:8">
      <c r="A34" s="6" t="s">
        <v>21</v>
      </c>
      <c r="B34" s="6">
        <v>235</v>
      </c>
      <c r="C34" s="6" t="s">
        <v>37</v>
      </c>
      <c r="D34" s="6">
        <v>79</v>
      </c>
      <c r="E34" s="6" t="s">
        <v>103</v>
      </c>
      <c r="F34" s="6">
        <v>77</v>
      </c>
      <c r="G34" s="6" t="s">
        <v>119</v>
      </c>
      <c r="H34" s="6">
        <v>73</v>
      </c>
    </row>
    <row r="35" spans="1:8">
      <c r="A35" s="6" t="s">
        <v>22</v>
      </c>
      <c r="B35" s="6">
        <v>253</v>
      </c>
      <c r="C35" s="6" t="s">
        <v>38</v>
      </c>
      <c r="D35" s="6">
        <v>84</v>
      </c>
      <c r="E35" s="6" t="s">
        <v>104</v>
      </c>
      <c r="F35" s="6">
        <v>87</v>
      </c>
      <c r="G35" s="6" t="s">
        <v>120</v>
      </c>
      <c r="H35" s="6">
        <v>65</v>
      </c>
    </row>
    <row r="36" spans="1:8">
      <c r="A36" s="6" t="s">
        <v>23</v>
      </c>
      <c r="B36" s="6">
        <v>255</v>
      </c>
      <c r="C36" s="6" t="s">
        <v>39</v>
      </c>
      <c r="D36" s="6">
        <v>81</v>
      </c>
      <c r="E36" s="6" t="s">
        <v>105</v>
      </c>
      <c r="F36" s="6">
        <v>84</v>
      </c>
      <c r="G36" s="6" t="s">
        <v>121</v>
      </c>
      <c r="H36" s="6">
        <v>65</v>
      </c>
    </row>
    <row r="37" spans="1:8">
      <c r="A37" s="6" t="s">
        <v>24</v>
      </c>
      <c r="B37" s="6">
        <v>214</v>
      </c>
      <c r="C37" s="6" t="s">
        <v>40</v>
      </c>
      <c r="D37" s="6">
        <v>69</v>
      </c>
      <c r="E37" s="6" t="s">
        <v>106</v>
      </c>
      <c r="F37" s="6">
        <v>51</v>
      </c>
      <c r="G37" s="6" t="s">
        <v>122</v>
      </c>
      <c r="H37" s="6">
        <v>66</v>
      </c>
    </row>
    <row r="38" spans="1:8">
      <c r="A38" s="6" t="s">
        <v>65</v>
      </c>
      <c r="B38" s="6">
        <v>939</v>
      </c>
      <c r="C38" s="6" t="s">
        <v>81</v>
      </c>
      <c r="D38" s="6">
        <v>356</v>
      </c>
      <c r="E38" s="6" t="s">
        <v>123</v>
      </c>
      <c r="F38" s="6">
        <v>365</v>
      </c>
      <c r="G38" s="6" t="s">
        <v>139</v>
      </c>
      <c r="H38" s="6">
        <v>358</v>
      </c>
    </row>
    <row r="39" spans="1:8">
      <c r="A39" s="6" t="s">
        <v>66</v>
      </c>
      <c r="B39" s="6">
        <v>1012</v>
      </c>
      <c r="C39" s="6" t="s">
        <v>82</v>
      </c>
      <c r="D39" s="6">
        <v>383</v>
      </c>
      <c r="E39" s="6" t="s">
        <v>124</v>
      </c>
      <c r="F39" s="6">
        <v>349</v>
      </c>
      <c r="G39" s="6" t="s">
        <v>140</v>
      </c>
      <c r="H39" s="6">
        <v>341</v>
      </c>
    </row>
    <row r="40" spans="1:8">
      <c r="A40" s="6" t="s">
        <v>67</v>
      </c>
      <c r="B40" s="6">
        <v>1177</v>
      </c>
      <c r="C40" s="6" t="s">
        <v>83</v>
      </c>
      <c r="D40" s="6">
        <v>385</v>
      </c>
      <c r="E40" s="6" t="s">
        <v>125</v>
      </c>
      <c r="F40" s="6">
        <v>351</v>
      </c>
      <c r="G40" s="6" t="s">
        <v>141</v>
      </c>
      <c r="H40" s="6">
        <v>320</v>
      </c>
    </row>
    <row r="41" spans="1:8">
      <c r="A41" s="7" t="s">
        <v>68</v>
      </c>
      <c r="B41" s="7">
        <v>1043</v>
      </c>
      <c r="C41" s="7" t="s">
        <v>84</v>
      </c>
      <c r="D41" s="7">
        <v>408</v>
      </c>
      <c r="E41" s="7" t="s">
        <v>126</v>
      </c>
      <c r="F41" s="7">
        <v>412</v>
      </c>
      <c r="G41" s="7" t="s">
        <v>142</v>
      </c>
      <c r="H41" s="7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Row</vt:lpstr>
      <vt:lpstr>cells ml</vt:lpstr>
      <vt:lpstr>2 Species</vt:lpstr>
      <vt:lpstr>Sheet1</vt:lpstr>
    </vt:vector>
  </TitlesOfParts>
  <Company>UGent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Elham Ehsani</dc:creator>
  <cp:lastModifiedBy>Tsang</cp:lastModifiedBy>
  <cp:lastPrinted>2014-09-04T13:03:55Z</cp:lastPrinted>
  <dcterms:created xsi:type="dcterms:W3CDTF">2014-09-04T10:29:55Z</dcterms:created>
  <dcterms:modified xsi:type="dcterms:W3CDTF">2014-09-05T20:15:17Z</dcterms:modified>
</cp:coreProperties>
</file>