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as.unrpnet.gov\Users\watsam\My Documents\jupyter_notebooks\"/>
    </mc:Choice>
  </mc:AlternateContent>
  <bookViews>
    <workbookView xWindow="0" yWindow="480" windowWidth="19200" windowHeight="10770"/>
  </bookViews>
  <sheets>
    <sheet name="doge_15second_hour_24_7.2" sheetId="1" r:id="rId1"/>
  </sheets>
  <calcPr calcId="162913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5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M157" i="1" s="1"/>
  <c r="M156" i="1"/>
  <c r="N156" i="1" s="1"/>
  <c r="L156" i="1"/>
  <c r="L155" i="1"/>
  <c r="M155" i="1" s="1"/>
  <c r="M154" i="1"/>
  <c r="N154" i="1" s="1"/>
  <c r="L154" i="1"/>
  <c r="L153" i="1"/>
  <c r="M153" i="1" s="1"/>
  <c r="M152" i="1"/>
  <c r="N152" i="1" s="1"/>
  <c r="L152" i="1"/>
  <c r="L151" i="1"/>
  <c r="M151" i="1" s="1"/>
  <c r="M150" i="1"/>
  <c r="N150" i="1" s="1"/>
  <c r="L150" i="1"/>
  <c r="L149" i="1"/>
  <c r="M149" i="1" s="1"/>
  <c r="M148" i="1"/>
  <c r="N148" i="1" s="1"/>
  <c r="L148" i="1"/>
  <c r="L147" i="1"/>
  <c r="M147" i="1" s="1"/>
  <c r="M146" i="1"/>
  <c r="N146" i="1" s="1"/>
  <c r="L146" i="1"/>
  <c r="L145" i="1"/>
  <c r="M145" i="1" s="1"/>
  <c r="M144" i="1"/>
  <c r="N144" i="1" s="1"/>
  <c r="L144" i="1"/>
  <c r="L143" i="1"/>
  <c r="M143" i="1" s="1"/>
  <c r="M142" i="1"/>
  <c r="N142" i="1" s="1"/>
  <c r="L142" i="1"/>
  <c r="L141" i="1"/>
  <c r="M141" i="1" s="1"/>
  <c r="M140" i="1"/>
  <c r="N140" i="1" s="1"/>
  <c r="L140" i="1"/>
  <c r="L139" i="1"/>
  <c r="M139" i="1" s="1"/>
  <c r="M138" i="1"/>
  <c r="N138" i="1" s="1"/>
  <c r="L138" i="1"/>
  <c r="L137" i="1"/>
  <c r="M137" i="1" s="1"/>
  <c r="M136" i="1"/>
  <c r="N136" i="1" s="1"/>
  <c r="L136" i="1"/>
  <c r="L135" i="1"/>
  <c r="M135" i="1" s="1"/>
  <c r="M134" i="1"/>
  <c r="N134" i="1" s="1"/>
  <c r="L134" i="1"/>
  <c r="L133" i="1"/>
  <c r="M133" i="1" s="1"/>
  <c r="M132" i="1"/>
  <c r="N132" i="1" s="1"/>
  <c r="L132" i="1"/>
  <c r="L131" i="1"/>
  <c r="M131" i="1" s="1"/>
  <c r="M130" i="1"/>
  <c r="N130" i="1" s="1"/>
  <c r="L130" i="1"/>
  <c r="L129" i="1"/>
  <c r="M129" i="1" s="1"/>
  <c r="M128" i="1"/>
  <c r="N128" i="1" s="1"/>
  <c r="L128" i="1"/>
  <c r="L127" i="1"/>
  <c r="M127" i="1" s="1"/>
  <c r="M126" i="1"/>
  <c r="N126" i="1" s="1"/>
  <c r="L126" i="1"/>
  <c r="L125" i="1"/>
  <c r="M125" i="1" s="1"/>
  <c r="M124" i="1"/>
  <c r="N124" i="1" s="1"/>
  <c r="L124" i="1"/>
  <c r="L123" i="1"/>
  <c r="M123" i="1" s="1"/>
  <c r="M122" i="1"/>
  <c r="N122" i="1" s="1"/>
  <c r="L122" i="1"/>
  <c r="L121" i="1"/>
  <c r="M121" i="1" s="1"/>
  <c r="M120" i="1"/>
  <c r="N120" i="1" s="1"/>
  <c r="L120" i="1"/>
  <c r="L119" i="1"/>
  <c r="M119" i="1" s="1"/>
  <c r="M118" i="1"/>
  <c r="N118" i="1" s="1"/>
  <c r="L118" i="1"/>
  <c r="L117" i="1"/>
  <c r="M117" i="1" s="1"/>
  <c r="M116" i="1"/>
  <c r="N116" i="1" s="1"/>
  <c r="L116" i="1"/>
  <c r="L115" i="1"/>
  <c r="M115" i="1" s="1"/>
  <c r="M114" i="1"/>
  <c r="N114" i="1" s="1"/>
  <c r="L114" i="1"/>
  <c r="L113" i="1"/>
  <c r="M113" i="1" s="1"/>
  <c r="M112" i="1"/>
  <c r="N112" i="1" s="1"/>
  <c r="L112" i="1"/>
  <c r="L111" i="1"/>
  <c r="M111" i="1" s="1"/>
  <c r="M110" i="1"/>
  <c r="N110" i="1" s="1"/>
  <c r="L110" i="1"/>
  <c r="L109" i="1"/>
  <c r="M109" i="1" s="1"/>
  <c r="M108" i="1"/>
  <c r="N108" i="1" s="1"/>
  <c r="L108" i="1"/>
  <c r="L107" i="1"/>
  <c r="M107" i="1" s="1"/>
  <c r="M106" i="1"/>
  <c r="N106" i="1" s="1"/>
  <c r="L106" i="1"/>
  <c r="L105" i="1"/>
  <c r="M105" i="1" s="1"/>
  <c r="M104" i="1"/>
  <c r="N104" i="1" s="1"/>
  <c r="L104" i="1"/>
  <c r="L103" i="1"/>
  <c r="M103" i="1" s="1"/>
  <c r="M102" i="1"/>
  <c r="N102" i="1" s="1"/>
  <c r="L102" i="1"/>
  <c r="L101" i="1"/>
  <c r="M101" i="1" s="1"/>
  <c r="M100" i="1"/>
  <c r="N100" i="1" s="1"/>
  <c r="L100" i="1"/>
  <c r="L99" i="1"/>
  <c r="M99" i="1" s="1"/>
  <c r="M98" i="1"/>
  <c r="N98" i="1" s="1"/>
  <c r="L98" i="1"/>
  <c r="L97" i="1"/>
  <c r="M97" i="1" s="1"/>
  <c r="M96" i="1"/>
  <c r="N96" i="1" s="1"/>
  <c r="L96" i="1"/>
  <c r="L95" i="1"/>
  <c r="M95" i="1" s="1"/>
  <c r="M94" i="1"/>
  <c r="N94" i="1" s="1"/>
  <c r="L94" i="1"/>
  <c r="L93" i="1"/>
  <c r="M93" i="1" s="1"/>
  <c r="M92" i="1"/>
  <c r="N92" i="1" s="1"/>
  <c r="L92" i="1"/>
  <c r="L91" i="1"/>
  <c r="M91" i="1" s="1"/>
  <c r="M90" i="1"/>
  <c r="N90" i="1" s="1"/>
  <c r="L90" i="1"/>
  <c r="L89" i="1"/>
  <c r="M89" i="1" s="1"/>
  <c r="M88" i="1"/>
  <c r="N88" i="1" s="1"/>
  <c r="L88" i="1"/>
  <c r="L87" i="1"/>
  <c r="M87" i="1" s="1"/>
  <c r="M86" i="1"/>
  <c r="N86" i="1" s="1"/>
  <c r="L86" i="1"/>
  <c r="L85" i="1"/>
  <c r="M85" i="1" s="1"/>
  <c r="M84" i="1"/>
  <c r="N84" i="1" s="1"/>
  <c r="L84" i="1"/>
  <c r="L83" i="1"/>
  <c r="M83" i="1" s="1"/>
  <c r="M82" i="1"/>
  <c r="N82" i="1" s="1"/>
  <c r="L82" i="1"/>
  <c r="L81" i="1"/>
  <c r="M81" i="1" s="1"/>
  <c r="M80" i="1"/>
  <c r="N80" i="1" s="1"/>
  <c r="L80" i="1"/>
  <c r="L79" i="1"/>
  <c r="M79" i="1" s="1"/>
  <c r="M78" i="1"/>
  <c r="N78" i="1" s="1"/>
  <c r="L78" i="1"/>
  <c r="L77" i="1"/>
  <c r="M77" i="1" s="1"/>
  <c r="M76" i="1"/>
  <c r="N76" i="1" s="1"/>
  <c r="L76" i="1"/>
  <c r="L75" i="1"/>
  <c r="M75" i="1" s="1"/>
  <c r="M74" i="1"/>
  <c r="L74" i="1"/>
  <c r="L73" i="1"/>
  <c r="L72" i="1"/>
  <c r="L71" i="1"/>
  <c r="M71" i="1" s="1"/>
  <c r="L70" i="1"/>
  <c r="L69" i="1"/>
  <c r="M69" i="1" s="1"/>
  <c r="L68" i="1"/>
  <c r="L67" i="1"/>
  <c r="M67" i="1" s="1"/>
  <c r="L66" i="1"/>
  <c r="L65" i="1"/>
  <c r="M65" i="1" s="1"/>
  <c r="L64" i="1"/>
  <c r="L63" i="1"/>
  <c r="M63" i="1" s="1"/>
  <c r="L62" i="1"/>
  <c r="L61" i="1"/>
  <c r="M61" i="1" s="1"/>
  <c r="L60" i="1"/>
  <c r="L59" i="1"/>
  <c r="M59" i="1" s="1"/>
  <c r="L58" i="1"/>
  <c r="L57" i="1"/>
  <c r="M57" i="1" s="1"/>
  <c r="L56" i="1"/>
  <c r="L55" i="1"/>
  <c r="M55" i="1" s="1"/>
  <c r="L54" i="1"/>
  <c r="L53" i="1"/>
  <c r="M53" i="1" s="1"/>
  <c r="L52" i="1"/>
  <c r="L51" i="1"/>
  <c r="M51" i="1" s="1"/>
  <c r="L50" i="1"/>
  <c r="L49" i="1"/>
  <c r="M49" i="1" s="1"/>
  <c r="L48" i="1"/>
  <c r="L47" i="1"/>
  <c r="M47" i="1" s="1"/>
  <c r="L46" i="1"/>
  <c r="L45" i="1"/>
  <c r="M45" i="1" s="1"/>
  <c r="L44" i="1"/>
  <c r="L43" i="1"/>
  <c r="M43" i="1" s="1"/>
  <c r="L42" i="1"/>
  <c r="L41" i="1"/>
  <c r="M41" i="1" s="1"/>
  <c r="L40" i="1"/>
  <c r="L39" i="1"/>
  <c r="M39" i="1" s="1"/>
  <c r="L38" i="1"/>
  <c r="L37" i="1"/>
  <c r="M37" i="1" s="1"/>
  <c r="L36" i="1"/>
  <c r="L35" i="1"/>
  <c r="M35" i="1" s="1"/>
  <c r="L34" i="1"/>
  <c r="L33" i="1"/>
  <c r="M33" i="1" s="1"/>
  <c r="L32" i="1"/>
  <c r="L31" i="1"/>
  <c r="M31" i="1" s="1"/>
  <c r="L30" i="1"/>
  <c r="L29" i="1"/>
  <c r="M29" i="1" s="1"/>
  <c r="L28" i="1"/>
  <c r="L27" i="1"/>
  <c r="M27" i="1" s="1"/>
  <c r="L26" i="1"/>
  <c r="L25" i="1"/>
  <c r="M25" i="1" s="1"/>
  <c r="L24" i="1"/>
  <c r="L23" i="1"/>
  <c r="M23" i="1" s="1"/>
  <c r="L22" i="1"/>
  <c r="L21" i="1"/>
  <c r="M21" i="1" s="1"/>
  <c r="L20" i="1"/>
  <c r="L19" i="1"/>
  <c r="M19" i="1" s="1"/>
  <c r="L18" i="1"/>
  <c r="L17" i="1"/>
  <c r="M17" i="1" s="1"/>
  <c r="L16" i="1"/>
  <c r="L15" i="1"/>
  <c r="M15" i="1" s="1"/>
  <c r="L14" i="1"/>
  <c r="L13" i="1"/>
  <c r="M13" i="1" s="1"/>
  <c r="L12" i="1"/>
  <c r="L11" i="1"/>
  <c r="M11" i="1" s="1"/>
  <c r="L10" i="1"/>
  <c r="L9" i="1"/>
  <c r="M9" i="1" s="1"/>
  <c r="L8" i="1"/>
  <c r="L7" i="1"/>
  <c r="M7" i="1" s="1"/>
  <c r="N7" i="1" s="1"/>
  <c r="M6" i="1"/>
  <c r="N6" i="1" s="1"/>
  <c r="L6" i="1"/>
  <c r="M5" i="1"/>
  <c r="L5" i="1"/>
  <c r="L4" i="1"/>
  <c r="L3" i="1"/>
  <c r="M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R3" i="1"/>
  <c r="S3" i="1"/>
  <c r="P21" i="1"/>
  <c r="P22" i="1"/>
  <c r="P23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  <c r="M8" i="1" l="1"/>
  <c r="N8" i="1" s="1"/>
  <c r="M10" i="1"/>
  <c r="N10" i="1" s="1"/>
  <c r="M12" i="1"/>
  <c r="N12" i="1" s="1"/>
  <c r="M14" i="1"/>
  <c r="N14" i="1" s="1"/>
  <c r="M16" i="1"/>
  <c r="N16" i="1" s="1"/>
  <c r="M18" i="1"/>
  <c r="N18" i="1" s="1"/>
  <c r="M20" i="1"/>
  <c r="N20" i="1" s="1"/>
  <c r="M22" i="1"/>
  <c r="N22" i="1" s="1"/>
  <c r="M24" i="1"/>
  <c r="N24" i="1" s="1"/>
  <c r="M26" i="1"/>
  <c r="N26" i="1" s="1"/>
  <c r="M28" i="1"/>
  <c r="N28" i="1" s="1"/>
  <c r="M30" i="1"/>
  <c r="N30" i="1" s="1"/>
  <c r="M32" i="1"/>
  <c r="N32" i="1" s="1"/>
  <c r="M34" i="1"/>
  <c r="N34" i="1" s="1"/>
  <c r="M36" i="1"/>
  <c r="N36" i="1" s="1"/>
  <c r="M38" i="1"/>
  <c r="N38" i="1" s="1"/>
  <c r="M40" i="1"/>
  <c r="N40" i="1" s="1"/>
  <c r="M42" i="1"/>
  <c r="N42" i="1" s="1"/>
  <c r="M44" i="1"/>
  <c r="N44" i="1" s="1"/>
  <c r="M46" i="1"/>
  <c r="N46" i="1" s="1"/>
  <c r="M48" i="1"/>
  <c r="N48" i="1" s="1"/>
  <c r="M50" i="1"/>
  <c r="N50" i="1" s="1"/>
  <c r="M52" i="1"/>
  <c r="N52" i="1" s="1"/>
  <c r="M54" i="1"/>
  <c r="N54" i="1" s="1"/>
  <c r="M56" i="1"/>
  <c r="N56" i="1" s="1"/>
  <c r="M58" i="1"/>
  <c r="N58" i="1" s="1"/>
  <c r="M60" i="1"/>
  <c r="N60" i="1" s="1"/>
  <c r="M62" i="1"/>
  <c r="N62" i="1" s="1"/>
  <c r="M64" i="1"/>
  <c r="N64" i="1" s="1"/>
  <c r="M66" i="1"/>
  <c r="N66" i="1" s="1"/>
  <c r="M68" i="1"/>
  <c r="N68" i="1" s="1"/>
  <c r="M70" i="1"/>
  <c r="N70" i="1" s="1"/>
  <c r="M72" i="1"/>
  <c r="N72" i="1" s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M158" i="1"/>
  <c r="N158" i="1" s="1"/>
  <c r="M159" i="1"/>
  <c r="M160" i="1"/>
  <c r="N160" i="1" s="1"/>
  <c r="M161" i="1"/>
  <c r="M162" i="1"/>
  <c r="N162" i="1" s="1"/>
  <c r="M163" i="1"/>
  <c r="M164" i="1"/>
  <c r="N164" i="1" s="1"/>
  <c r="M165" i="1"/>
  <c r="M166" i="1"/>
  <c r="N166" i="1" s="1"/>
  <c r="M167" i="1"/>
  <c r="M168" i="1"/>
  <c r="N168" i="1" s="1"/>
  <c r="M169" i="1"/>
  <c r="M170" i="1"/>
  <c r="N170" i="1" s="1"/>
  <c r="M171" i="1"/>
  <c r="M172" i="1"/>
  <c r="N172" i="1" s="1"/>
  <c r="M173" i="1"/>
  <c r="M174" i="1"/>
  <c r="N174" i="1" s="1"/>
  <c r="M175" i="1"/>
  <c r="M176" i="1"/>
  <c r="N176" i="1" s="1"/>
  <c r="M177" i="1"/>
  <c r="M178" i="1"/>
  <c r="N178" i="1" s="1"/>
  <c r="M179" i="1"/>
  <c r="M180" i="1"/>
  <c r="N180" i="1" s="1"/>
  <c r="M181" i="1"/>
  <c r="M182" i="1"/>
  <c r="N182" i="1" s="1"/>
  <c r="M183" i="1"/>
  <c r="M184" i="1"/>
  <c r="N184" i="1" s="1"/>
  <c r="M185" i="1"/>
  <c r="M186" i="1"/>
  <c r="N186" i="1" s="1"/>
  <c r="M187" i="1"/>
  <c r="M188" i="1"/>
  <c r="N188" i="1" s="1"/>
  <c r="M189" i="1"/>
  <c r="M190" i="1"/>
  <c r="N190" i="1" s="1"/>
  <c r="M191" i="1"/>
  <c r="M192" i="1"/>
  <c r="N192" i="1" s="1"/>
  <c r="M193" i="1"/>
  <c r="M194" i="1"/>
  <c r="N194" i="1" s="1"/>
  <c r="M195" i="1"/>
  <c r="M196" i="1"/>
  <c r="N196" i="1" s="1"/>
  <c r="M197" i="1"/>
  <c r="M198" i="1"/>
  <c r="N198" i="1" s="1"/>
  <c r="M199" i="1"/>
  <c r="M200" i="1"/>
  <c r="N200" i="1" s="1"/>
  <c r="M201" i="1"/>
  <c r="M202" i="1"/>
  <c r="N202" i="1" s="1"/>
  <c r="M203" i="1"/>
  <c r="M204" i="1"/>
  <c r="N204" i="1" s="1"/>
  <c r="M205" i="1"/>
  <c r="M206" i="1"/>
  <c r="N206" i="1" s="1"/>
  <c r="M207" i="1"/>
  <c r="M208" i="1"/>
  <c r="N208" i="1" s="1"/>
  <c r="M209" i="1"/>
  <c r="M210" i="1"/>
  <c r="N210" i="1" s="1"/>
  <c r="M211" i="1"/>
  <c r="M212" i="1"/>
  <c r="N212" i="1" s="1"/>
  <c r="M213" i="1"/>
  <c r="M214" i="1"/>
  <c r="N214" i="1" s="1"/>
  <c r="M215" i="1"/>
  <c r="M216" i="1"/>
  <c r="N216" i="1" s="1"/>
  <c r="M217" i="1"/>
  <c r="M218" i="1"/>
  <c r="N218" i="1" s="1"/>
  <c r="M219" i="1"/>
  <c r="M220" i="1"/>
  <c r="N220" i="1" s="1"/>
  <c r="M221" i="1"/>
  <c r="M222" i="1"/>
  <c r="N222" i="1" s="1"/>
  <c r="M223" i="1"/>
  <c r="M224" i="1"/>
  <c r="N224" i="1" s="1"/>
  <c r="M225" i="1"/>
  <c r="M226" i="1"/>
  <c r="N226" i="1" s="1"/>
  <c r="M227" i="1"/>
  <c r="M228" i="1"/>
  <c r="N228" i="1" s="1"/>
  <c r="M229" i="1"/>
  <c r="M230" i="1"/>
  <c r="N230" i="1" s="1"/>
  <c r="M231" i="1"/>
  <c r="M232" i="1"/>
  <c r="N232" i="1" s="1"/>
  <c r="M233" i="1"/>
  <c r="M234" i="1"/>
  <c r="N234" i="1" s="1"/>
  <c r="M235" i="1"/>
  <c r="M236" i="1"/>
  <c r="N236" i="1" s="1"/>
  <c r="M237" i="1"/>
  <c r="M238" i="1"/>
  <c r="N238" i="1" s="1"/>
  <c r="M239" i="1"/>
  <c r="M240" i="1"/>
  <c r="N240" i="1" s="1"/>
  <c r="M241" i="1"/>
  <c r="M73" i="1"/>
  <c r="N73" i="1" s="1"/>
  <c r="N157" i="1"/>
  <c r="N5" i="1"/>
  <c r="AB243" i="1"/>
  <c r="AB242" i="1"/>
  <c r="AC242" i="1" s="1"/>
  <c r="N74" i="1" l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AC243" i="1"/>
  <c r="AB244" i="1"/>
  <c r="W223" i="1" l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22" i="1"/>
  <c r="W243" i="1" l="1"/>
  <c r="W24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Q221" i="1" l="1"/>
  <c r="Q220" i="1"/>
  <c r="Q218" i="1"/>
  <c r="Q216" i="1"/>
  <c r="Q212" i="1"/>
  <c r="Q208" i="1"/>
  <c r="Q206" i="1"/>
  <c r="Q204" i="1"/>
  <c r="Q202" i="1"/>
  <c r="Q200" i="1"/>
  <c r="Q198" i="1"/>
  <c r="Q196" i="1"/>
  <c r="Q192" i="1"/>
  <c r="Q190" i="1"/>
  <c r="Q85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22" i="1"/>
  <c r="Q240" i="1"/>
  <c r="Q237" i="1"/>
  <c r="Q236" i="1"/>
  <c r="Q235" i="1"/>
  <c r="Q233" i="1"/>
  <c r="Q232" i="1"/>
  <c r="Q229" i="1"/>
  <c r="Q228" i="1"/>
  <c r="Q227" i="1"/>
  <c r="Q225" i="1"/>
  <c r="Q224" i="1"/>
  <c r="Q222" i="1"/>
  <c r="Q217" i="1"/>
  <c r="Q213" i="1"/>
  <c r="Q209" i="1"/>
  <c r="Q205" i="1"/>
  <c r="Q201" i="1"/>
  <c r="Q197" i="1"/>
  <c r="Q193" i="1"/>
  <c r="Q189" i="1"/>
  <c r="Q188" i="1"/>
  <c r="Q187" i="1"/>
  <c r="Q185" i="1"/>
  <c r="Q184" i="1"/>
  <c r="Q181" i="1"/>
  <c r="Q180" i="1"/>
  <c r="Q179" i="1"/>
  <c r="Q177" i="1"/>
  <c r="Q176" i="1"/>
  <c r="Q173" i="1"/>
  <c r="Q172" i="1"/>
  <c r="Q171" i="1"/>
  <c r="Q169" i="1"/>
  <c r="Q168" i="1"/>
  <c r="Q165" i="1"/>
  <c r="Q164" i="1"/>
  <c r="Q163" i="1"/>
  <c r="Q161" i="1"/>
  <c r="Q160" i="1"/>
  <c r="Q158" i="1"/>
  <c r="Q157" i="1"/>
  <c r="Q156" i="1"/>
  <c r="Q154" i="1"/>
  <c r="Q153" i="1"/>
  <c r="Q152" i="1"/>
  <c r="Q149" i="1"/>
  <c r="Q148" i="1"/>
  <c r="Q145" i="1"/>
  <c r="Q144" i="1"/>
  <c r="Q142" i="1"/>
  <c r="Q141" i="1"/>
  <c r="Q140" i="1"/>
  <c r="Q139" i="1"/>
  <c r="Q137" i="1"/>
  <c r="Q136" i="1"/>
  <c r="Q133" i="1"/>
  <c r="Q132" i="1"/>
  <c r="Q131" i="1"/>
  <c r="Q129" i="1"/>
  <c r="Q128" i="1"/>
  <c r="Q125" i="1"/>
  <c r="Q124" i="1"/>
  <c r="Q123" i="1"/>
  <c r="Q121" i="1"/>
  <c r="Q120" i="1"/>
  <c r="Q118" i="1"/>
  <c r="Q117" i="1"/>
  <c r="Q116" i="1"/>
  <c r="Q113" i="1"/>
  <c r="Q112" i="1"/>
  <c r="Q110" i="1"/>
  <c r="Q109" i="1"/>
  <c r="Q108" i="1"/>
  <c r="Q106" i="1"/>
  <c r="Q105" i="1"/>
  <c r="Q104" i="1"/>
  <c r="Q102" i="1"/>
  <c r="Q101" i="1"/>
  <c r="Q100" i="1"/>
  <c r="Q97" i="1"/>
  <c r="Q96" i="1"/>
  <c r="Q93" i="1"/>
  <c r="Q92" i="1"/>
  <c r="Q90" i="1"/>
  <c r="Q89" i="1"/>
  <c r="Q88" i="1"/>
  <c r="Q86" i="1"/>
  <c r="Q84" i="1"/>
  <c r="Q82" i="1"/>
  <c r="Q78" i="1"/>
  <c r="Q74" i="1"/>
  <c r="Q70" i="1"/>
  <c r="Q66" i="1"/>
  <c r="Q62" i="1"/>
  <c r="Q58" i="1"/>
  <c r="Q54" i="1"/>
  <c r="Q51" i="1"/>
  <c r="Q50" i="1"/>
  <c r="Q46" i="1"/>
  <c r="Q45" i="1"/>
  <c r="Q44" i="1"/>
  <c r="Q42" i="1"/>
  <c r="Q41" i="1"/>
  <c r="Q40" i="1"/>
  <c r="Q38" i="1"/>
  <c r="Q37" i="1"/>
  <c r="Q36" i="1"/>
  <c r="Q34" i="1"/>
  <c r="Q33" i="1"/>
  <c r="Q32" i="1"/>
  <c r="Q30" i="1"/>
  <c r="Q29" i="1"/>
  <c r="Q28" i="1"/>
  <c r="Q26" i="1"/>
  <c r="Q25" i="1"/>
  <c r="Q24" i="1"/>
  <c r="W244" i="1"/>
  <c r="X242" i="1"/>
  <c r="Q238" i="1"/>
  <c r="Q174" i="1"/>
  <c r="X243" i="1"/>
  <c r="Q230" i="1"/>
  <c r="Q214" i="1"/>
  <c r="Q182" i="1"/>
  <c r="Q166" i="1"/>
  <c r="Q150" i="1"/>
  <c r="Q134" i="1"/>
  <c r="Q126" i="1"/>
  <c r="Q94" i="1"/>
  <c r="Q47" i="1"/>
  <c r="Q234" i="1"/>
  <c r="Q226" i="1"/>
  <c r="Q210" i="1"/>
  <c r="Q194" i="1"/>
  <c r="Q186" i="1"/>
  <c r="Q178" i="1"/>
  <c r="Q170" i="1"/>
  <c r="Q162" i="1"/>
  <c r="Q146" i="1"/>
  <c r="Q138" i="1"/>
  <c r="Q130" i="1"/>
  <c r="Q122" i="1"/>
  <c r="Q114" i="1"/>
  <c r="Q98" i="1"/>
  <c r="Q239" i="1"/>
  <c r="Q231" i="1"/>
  <c r="Q223" i="1"/>
  <c r="Q219" i="1"/>
  <c r="Q215" i="1"/>
  <c r="Q211" i="1"/>
  <c r="Q207" i="1"/>
  <c r="Q203" i="1"/>
  <c r="Q199" i="1"/>
  <c r="Q195" i="1"/>
  <c r="Q191" i="1"/>
  <c r="Q183" i="1"/>
  <c r="Q175" i="1"/>
  <c r="Q167" i="1"/>
  <c r="Q159" i="1"/>
  <c r="Q155" i="1"/>
  <c r="Q80" i="1"/>
  <c r="Q72" i="1"/>
  <c r="Q64" i="1"/>
  <c r="Q56" i="1"/>
  <c r="Q48" i="1"/>
  <c r="Q49" i="1"/>
  <c r="Q39" i="1"/>
  <c r="Q31" i="1"/>
  <c r="Q23" i="1"/>
  <c r="Q151" i="1"/>
  <c r="Q147" i="1"/>
  <c r="Q143" i="1"/>
  <c r="Q135" i="1"/>
  <c r="Q127" i="1"/>
  <c r="Q119" i="1"/>
  <c r="Q115" i="1"/>
  <c r="Q111" i="1"/>
  <c r="Q107" i="1"/>
  <c r="Q103" i="1"/>
  <c r="Q99" i="1"/>
  <c r="Q95" i="1"/>
  <c r="Q91" i="1"/>
  <c r="Q87" i="1"/>
  <c r="Q83" i="1"/>
  <c r="Q76" i="1"/>
  <c r="Q68" i="1"/>
  <c r="Q60" i="1"/>
  <c r="Q52" i="1"/>
  <c r="Q43" i="1"/>
  <c r="Q35" i="1"/>
  <c r="Q27" i="1"/>
  <c r="Q7" i="1"/>
  <c r="Q9" i="1"/>
  <c r="Q13" i="1"/>
  <c r="Q15" i="1"/>
  <c r="Q17" i="1"/>
  <c r="Q19" i="1"/>
  <c r="Q21" i="1"/>
  <c r="Q11" i="1"/>
  <c r="Q12" i="1"/>
  <c r="Q6" i="1"/>
  <c r="Q8" i="1"/>
  <c r="Q10" i="1"/>
  <c r="Q14" i="1"/>
  <c r="Q16" i="1"/>
  <c r="Q18" i="1"/>
  <c r="Q20" i="1"/>
  <c r="R4" i="1" l="1"/>
  <c r="S4" i="1"/>
  <c r="R5" i="1" l="1"/>
  <c r="S5" i="1"/>
  <c r="R6" i="1" l="1"/>
  <c r="S6" i="1"/>
  <c r="R7" i="1" l="1"/>
  <c r="S7" i="1"/>
  <c r="R8" i="1" l="1"/>
  <c r="S8" i="1"/>
  <c r="R9" i="1" l="1"/>
  <c r="S9" i="1"/>
  <c r="R10" i="1" l="1"/>
  <c r="S10" i="1"/>
  <c r="R11" i="1" l="1"/>
  <c r="S11" i="1"/>
  <c r="S12" i="1" l="1"/>
  <c r="R12" i="1"/>
  <c r="S13" i="1" l="1"/>
  <c r="R13" i="1"/>
  <c r="S14" i="1" l="1"/>
  <c r="R14" i="1"/>
  <c r="S15" i="1" l="1"/>
  <c r="R15" i="1"/>
  <c r="S16" i="1" l="1"/>
  <c r="R16" i="1"/>
  <c r="R17" i="1" l="1"/>
  <c r="S17" i="1"/>
  <c r="S18" i="1" l="1"/>
  <c r="R18" i="1"/>
  <c r="R19" i="1" l="1"/>
  <c r="S19" i="1"/>
  <c r="R20" i="1" l="1"/>
  <c r="S20" i="1"/>
  <c r="R21" i="1" l="1"/>
  <c r="S21" i="1"/>
  <c r="R22" i="1" s="1"/>
  <c r="S22" i="1" l="1"/>
  <c r="R23" i="1" s="1"/>
  <c r="S23" i="1" l="1"/>
  <c r="R24" i="1"/>
  <c r="S24" i="1"/>
  <c r="S25" i="1" l="1"/>
  <c r="R25" i="1"/>
  <c r="R26" i="1" l="1"/>
  <c r="S26" i="1"/>
  <c r="R27" i="1" l="1"/>
  <c r="S27" i="1"/>
  <c r="S28" i="1" l="1"/>
  <c r="R28" i="1"/>
  <c r="S29" i="1" l="1"/>
  <c r="R29" i="1"/>
  <c r="S30" i="1" l="1"/>
  <c r="R30" i="1"/>
  <c r="R31" i="1" s="1"/>
  <c r="S31" i="1" l="1"/>
  <c r="S32" i="1" s="1"/>
  <c r="R32" i="1"/>
  <c r="R33" i="1" l="1"/>
  <c r="S33" i="1"/>
  <c r="R34" i="1" s="1"/>
  <c r="S34" i="1" l="1"/>
  <c r="S35" i="1" s="1"/>
  <c r="R35" i="1"/>
  <c r="R36" i="1" l="1"/>
  <c r="S36" i="1"/>
  <c r="R37" i="1" l="1"/>
  <c r="S37" i="1"/>
  <c r="S38" i="1" s="1"/>
  <c r="R38" i="1" l="1"/>
  <c r="S39" i="1" s="1"/>
  <c r="R39" i="1" l="1"/>
  <c r="S40" i="1" s="1"/>
  <c r="R40" i="1" l="1"/>
  <c r="S41" i="1" s="1"/>
  <c r="R41" i="1" l="1"/>
  <c r="S42" i="1" s="1"/>
  <c r="R42" i="1"/>
  <c r="S43" i="1" l="1"/>
  <c r="R43" i="1"/>
  <c r="S44" i="1" l="1"/>
  <c r="R44" i="1"/>
  <c r="S45" i="1" l="1"/>
  <c r="R45" i="1"/>
  <c r="S46" i="1" l="1"/>
  <c r="R46" i="1"/>
  <c r="R47" i="1" l="1"/>
  <c r="S47" i="1"/>
  <c r="R48" i="1" l="1"/>
  <c r="S48" i="1"/>
  <c r="S49" i="1" l="1"/>
  <c r="R49" i="1"/>
  <c r="S50" i="1" s="1"/>
  <c r="R50" i="1" l="1"/>
  <c r="R51" i="1" s="1"/>
  <c r="S51" i="1" l="1"/>
  <c r="R52" i="1" s="1"/>
  <c r="S52" i="1" l="1"/>
  <c r="R53" i="1" s="1"/>
  <c r="S53" i="1"/>
  <c r="R54" i="1" s="1"/>
  <c r="S54" i="1" l="1"/>
  <c r="R55" i="1" s="1"/>
  <c r="S55" i="1" l="1"/>
  <c r="R56" i="1" s="1"/>
  <c r="S56" i="1"/>
  <c r="R57" i="1" l="1"/>
  <c r="S57" i="1"/>
  <c r="R58" i="1" l="1"/>
  <c r="S58" i="1"/>
  <c r="R59" i="1" s="1"/>
  <c r="S59" i="1" l="1"/>
  <c r="S60" i="1" s="1"/>
  <c r="R60" i="1" l="1"/>
  <c r="S61" i="1" s="1"/>
  <c r="R61" i="1" l="1"/>
  <c r="S62" i="1" s="1"/>
  <c r="R62" i="1" l="1"/>
  <c r="S63" i="1" s="1"/>
  <c r="R63" i="1" l="1"/>
  <c r="S64" i="1" s="1"/>
  <c r="R64" i="1" l="1"/>
  <c r="S65" i="1" s="1"/>
  <c r="R65" i="1" l="1"/>
  <c r="S66" i="1" s="1"/>
  <c r="R66" i="1" l="1"/>
  <c r="S67" i="1" s="1"/>
  <c r="R67" i="1" l="1"/>
  <c r="R68" i="1" s="1"/>
  <c r="S68" i="1"/>
  <c r="R69" i="1" l="1"/>
  <c r="S69" i="1"/>
  <c r="R70" i="1" l="1"/>
  <c r="S70" i="1"/>
  <c r="R71" i="1" s="1"/>
  <c r="S71" i="1" l="1"/>
  <c r="R72" i="1" s="1"/>
  <c r="S72" i="1" l="1"/>
  <c r="R73" i="1" s="1"/>
  <c r="S73" i="1" l="1"/>
  <c r="S74" i="1" s="1"/>
  <c r="R74" i="1" l="1"/>
  <c r="S75" i="1" s="1"/>
  <c r="R75" i="1" l="1"/>
  <c r="S76" i="1" s="1"/>
  <c r="R76" i="1"/>
  <c r="S77" i="1" l="1"/>
  <c r="R77" i="1"/>
  <c r="S78" i="1" l="1"/>
  <c r="R78" i="1"/>
  <c r="R79" i="1" s="1"/>
  <c r="S79" i="1" l="1"/>
  <c r="R80" i="1" s="1"/>
  <c r="S80" i="1" l="1"/>
  <c r="R81" i="1" s="1"/>
  <c r="S81" i="1" l="1"/>
  <c r="S82" i="1" l="1"/>
  <c r="R83" i="1" s="1"/>
  <c r="R82" i="1"/>
  <c r="S83" i="1" l="1"/>
  <c r="S84" i="1" l="1"/>
  <c r="R85" i="1" s="1"/>
  <c r="R84" i="1"/>
  <c r="S85" i="1" s="1"/>
  <c r="R86" i="1"/>
  <c r="S86" i="1"/>
  <c r="S87" i="1" l="1"/>
  <c r="R87" i="1"/>
  <c r="S88" i="1" l="1"/>
  <c r="R88" i="1"/>
  <c r="R89" i="1" l="1"/>
  <c r="S89" i="1"/>
  <c r="R90" i="1" l="1"/>
  <c r="S90" i="1"/>
  <c r="R91" i="1" l="1"/>
  <c r="S91" i="1"/>
  <c r="R92" i="1" l="1"/>
  <c r="S92" i="1"/>
  <c r="R93" i="1" l="1"/>
  <c r="S93" i="1"/>
  <c r="S94" i="1" l="1"/>
  <c r="R94" i="1"/>
  <c r="R95" i="1" s="1"/>
  <c r="S95" i="1" l="1"/>
  <c r="S96" i="1" s="1"/>
  <c r="R96" i="1" l="1"/>
  <c r="S97" i="1" s="1"/>
  <c r="R97" i="1" l="1"/>
  <c r="S98" i="1" s="1"/>
  <c r="R98" i="1" l="1"/>
  <c r="S99" i="1" s="1"/>
  <c r="R99" i="1"/>
  <c r="R100" i="1" l="1"/>
  <c r="S100" i="1"/>
  <c r="S101" i="1" l="1"/>
  <c r="R101" i="1"/>
  <c r="R102" i="1" l="1"/>
  <c r="S102" i="1"/>
  <c r="S103" i="1" l="1"/>
  <c r="R103" i="1"/>
  <c r="R104" i="1" l="1"/>
  <c r="S104" i="1"/>
  <c r="R105" i="1" l="1"/>
  <c r="S105" i="1"/>
  <c r="S106" i="1" s="1"/>
  <c r="R106" i="1" l="1"/>
  <c r="R107" i="1" s="1"/>
  <c r="S107" i="1" l="1"/>
  <c r="S108" i="1" s="1"/>
  <c r="R108" i="1" l="1"/>
  <c r="R109" i="1"/>
  <c r="S109" i="1"/>
  <c r="R110" i="1" l="1"/>
  <c r="S110" i="1"/>
  <c r="R111" i="1" l="1"/>
  <c r="S111" i="1"/>
  <c r="R112" i="1" l="1"/>
  <c r="S112" i="1"/>
  <c r="R113" i="1" s="1"/>
  <c r="S113" i="1" l="1"/>
  <c r="R114" i="1" s="1"/>
  <c r="S114" i="1" l="1"/>
  <c r="R115" i="1" s="1"/>
  <c r="S115" i="1" l="1"/>
  <c r="R116" i="1" l="1"/>
  <c r="S116" i="1"/>
  <c r="R117" i="1" l="1"/>
  <c r="S117" i="1"/>
  <c r="S118" i="1" l="1"/>
  <c r="R118" i="1"/>
  <c r="R119" i="1" l="1"/>
  <c r="S119" i="1"/>
  <c r="R120" i="1" l="1"/>
  <c r="S120" i="1"/>
  <c r="R121" i="1" l="1"/>
  <c r="S121" i="1"/>
  <c r="R122" i="1" l="1"/>
  <c r="S122" i="1"/>
  <c r="R123" i="1" s="1"/>
  <c r="S123" i="1" l="1"/>
  <c r="R124" i="1" s="1"/>
  <c r="S124" i="1" l="1"/>
  <c r="R125" i="1" s="1"/>
  <c r="S125" i="1" l="1"/>
  <c r="S126" i="1" s="1"/>
  <c r="R126" i="1" l="1"/>
  <c r="S127" i="1" s="1"/>
  <c r="R127" i="1" l="1"/>
  <c r="S128" i="1" s="1"/>
  <c r="R128" i="1" l="1"/>
  <c r="S129" i="1" s="1"/>
  <c r="R129" i="1" l="1"/>
  <c r="S130" i="1" s="1"/>
  <c r="R130" i="1" l="1"/>
  <c r="S131" i="1" s="1"/>
  <c r="R131" i="1" l="1"/>
  <c r="S132" i="1" s="1"/>
  <c r="R132" i="1" l="1"/>
  <c r="R133" i="1" s="1"/>
  <c r="S133" i="1" l="1"/>
  <c r="R134" i="1" s="1"/>
  <c r="S134" i="1" l="1"/>
  <c r="R135" i="1" s="1"/>
  <c r="S135" i="1" l="1"/>
  <c r="S136" i="1" s="1"/>
  <c r="R136" i="1" l="1"/>
  <c r="S137" i="1" s="1"/>
  <c r="R137" i="1" l="1"/>
  <c r="S138" i="1" s="1"/>
  <c r="R138" i="1" l="1"/>
  <c r="S139" i="1" s="1"/>
  <c r="R139" i="1" l="1"/>
  <c r="S140" i="1" s="1"/>
  <c r="R140" i="1" l="1"/>
  <c r="S141" i="1" s="1"/>
  <c r="R141" i="1" l="1"/>
  <c r="S142" i="1" s="1"/>
  <c r="R142" i="1" l="1"/>
  <c r="S143" i="1" s="1"/>
  <c r="R143" i="1" l="1"/>
  <c r="S144" i="1" s="1"/>
  <c r="R144" i="1" l="1"/>
  <c r="S145" i="1" s="1"/>
  <c r="R145" i="1" l="1"/>
  <c r="S146" i="1" s="1"/>
  <c r="R146" i="1"/>
  <c r="S147" i="1" l="1"/>
  <c r="R147" i="1"/>
  <c r="S148" i="1" s="1"/>
  <c r="R148" i="1"/>
  <c r="S149" i="1" l="1"/>
  <c r="R149" i="1"/>
  <c r="S150" i="1" s="1"/>
  <c r="R150" i="1" l="1"/>
  <c r="R151" i="1" s="1"/>
  <c r="S151" i="1" l="1"/>
  <c r="R152" i="1" s="1"/>
  <c r="S152" i="1"/>
  <c r="S153" i="1" l="1"/>
  <c r="R153" i="1"/>
  <c r="S154" i="1" s="1"/>
  <c r="R154" i="1" l="1"/>
  <c r="R155" i="1" s="1"/>
  <c r="S155" i="1" l="1"/>
  <c r="R156" i="1" s="1"/>
  <c r="S156" i="1"/>
  <c r="S157" i="1" s="1"/>
  <c r="R157" i="1" l="1"/>
  <c r="R158" i="1" s="1"/>
  <c r="S158" i="1" l="1"/>
  <c r="R159" i="1" s="1"/>
  <c r="S159" i="1"/>
  <c r="S160" i="1" l="1"/>
  <c r="R160" i="1"/>
  <c r="R161" i="1" l="1"/>
  <c r="S161" i="1"/>
  <c r="S162" i="1" l="1"/>
  <c r="R162" i="1"/>
  <c r="S163" i="1" s="1"/>
  <c r="R163" i="1" l="1"/>
  <c r="R164" i="1"/>
  <c r="S164" i="1"/>
  <c r="R165" i="1" l="1"/>
  <c r="S165" i="1"/>
  <c r="R166" i="1" s="1"/>
  <c r="S166" i="1" l="1"/>
  <c r="R167" i="1" s="1"/>
  <c r="S167" i="1" l="1"/>
  <c r="R168" i="1" s="1"/>
  <c r="S168" i="1" l="1"/>
  <c r="S169" i="1" s="1"/>
  <c r="R169" i="1" l="1"/>
  <c r="S170" i="1" s="1"/>
  <c r="R170" i="1" l="1"/>
  <c r="S171" i="1" s="1"/>
  <c r="R171" i="1"/>
  <c r="S172" i="1" l="1"/>
  <c r="R172" i="1"/>
  <c r="S173" i="1" l="1"/>
  <c r="R173" i="1"/>
  <c r="S174" i="1" l="1"/>
  <c r="R174" i="1"/>
  <c r="R175" i="1" l="1"/>
  <c r="S175" i="1"/>
  <c r="R176" i="1" l="1"/>
  <c r="S176" i="1"/>
  <c r="R177" i="1" l="1"/>
  <c r="S177" i="1"/>
  <c r="S178" i="1" l="1"/>
  <c r="R178" i="1"/>
  <c r="S179" i="1" l="1"/>
  <c r="R179" i="1"/>
  <c r="R180" i="1" l="1"/>
  <c r="S180" i="1"/>
  <c r="R181" i="1" l="1"/>
  <c r="S181" i="1"/>
  <c r="R182" i="1" l="1"/>
  <c r="S182" i="1"/>
  <c r="S183" i="1" l="1"/>
  <c r="R183" i="1"/>
  <c r="R184" i="1" l="1"/>
  <c r="S184" i="1"/>
  <c r="R185" i="1" s="1"/>
  <c r="S185" i="1" l="1"/>
  <c r="R186" i="1" s="1"/>
  <c r="S186" i="1" l="1"/>
  <c r="S187" i="1"/>
  <c r="R187" i="1"/>
  <c r="S188" i="1" s="1"/>
  <c r="R188" i="1"/>
  <c r="S189" i="1" l="1"/>
  <c r="R189" i="1"/>
  <c r="R190" i="1" l="1"/>
  <c r="S190" i="1"/>
  <c r="R191" i="1" l="1"/>
  <c r="S191" i="1"/>
  <c r="S192" i="1" l="1"/>
  <c r="R192" i="1"/>
  <c r="S193" i="1" l="1"/>
  <c r="R193" i="1"/>
  <c r="S194" i="1" l="1"/>
  <c r="R194" i="1"/>
  <c r="S195" i="1" l="1"/>
  <c r="R195" i="1"/>
  <c r="S196" i="1" l="1"/>
  <c r="R196" i="1"/>
  <c r="R197" i="1" l="1"/>
  <c r="S197" i="1"/>
  <c r="R198" i="1" l="1"/>
  <c r="S198" i="1"/>
  <c r="R199" i="1" l="1"/>
  <c r="S199" i="1"/>
  <c r="R200" i="1" l="1"/>
  <c r="S200" i="1"/>
  <c r="R201" i="1" l="1"/>
  <c r="S201" i="1"/>
  <c r="R202" i="1" l="1"/>
  <c r="S202" i="1"/>
  <c r="R203" i="1" l="1"/>
  <c r="S203" i="1"/>
  <c r="R204" i="1" l="1"/>
  <c r="S204" i="1"/>
  <c r="R205" i="1" l="1"/>
  <c r="S205" i="1"/>
  <c r="R206" i="1" l="1"/>
  <c r="S206" i="1"/>
  <c r="R207" i="1" s="1"/>
  <c r="S207" i="1" l="1"/>
  <c r="R208" i="1" s="1"/>
  <c r="S208" i="1" l="1"/>
  <c r="R209" i="1" s="1"/>
  <c r="S209" i="1" l="1"/>
  <c r="R210" i="1" s="1"/>
  <c r="S210" i="1" l="1"/>
  <c r="S211" i="1" s="1"/>
  <c r="R211" i="1" l="1"/>
  <c r="S212" i="1" s="1"/>
  <c r="R212" i="1" l="1"/>
  <c r="S213" i="1" s="1"/>
  <c r="R213" i="1" l="1"/>
  <c r="S214" i="1" s="1"/>
  <c r="R214" i="1" l="1"/>
  <c r="S215" i="1" s="1"/>
  <c r="R215" i="1" l="1"/>
  <c r="S216" i="1" s="1"/>
  <c r="R216" i="1" l="1"/>
  <c r="R217" i="1" s="1"/>
  <c r="S217" i="1" l="1"/>
  <c r="S218" i="1" s="1"/>
  <c r="R218" i="1" l="1"/>
  <c r="S219" i="1" s="1"/>
  <c r="R219" i="1"/>
  <c r="S220" i="1" l="1"/>
  <c r="R220" i="1"/>
  <c r="S221" i="1" l="1"/>
  <c r="R221" i="1"/>
  <c r="S222" i="1" s="1"/>
  <c r="R222" i="1" l="1"/>
  <c r="S223" i="1"/>
  <c r="R223" i="1"/>
  <c r="S224" i="1" l="1"/>
  <c r="R224" i="1"/>
  <c r="S225" i="1" l="1"/>
  <c r="R225" i="1"/>
  <c r="R226" i="1" l="1"/>
  <c r="S226" i="1"/>
  <c r="R227" i="1" l="1"/>
  <c r="S227" i="1"/>
  <c r="R228" i="1" l="1"/>
  <c r="S228" i="1"/>
  <c r="S229" i="1" l="1"/>
  <c r="R229" i="1"/>
  <c r="S230" i="1" l="1"/>
  <c r="R230" i="1"/>
  <c r="S231" i="1" l="1"/>
  <c r="R231" i="1"/>
  <c r="S232" i="1" l="1"/>
  <c r="R232" i="1"/>
  <c r="S233" i="1" l="1"/>
  <c r="R233" i="1"/>
  <c r="S234" i="1" l="1"/>
  <c r="R234" i="1"/>
  <c r="S235" i="1" l="1"/>
  <c r="R235" i="1"/>
  <c r="R236" i="1" l="1"/>
  <c r="S236" i="1"/>
  <c r="R237" i="1" s="1"/>
  <c r="S237" i="1" l="1"/>
  <c r="R238" i="1" s="1"/>
  <c r="S238" i="1"/>
  <c r="S239" i="1" s="1"/>
  <c r="R239" i="1" l="1"/>
  <c r="S240" i="1"/>
  <c r="R241" i="1" s="1"/>
  <c r="R240" i="1"/>
  <c r="S241" i="1" l="1"/>
</calcChain>
</file>

<file path=xl/sharedStrings.xml><?xml version="1.0" encoding="utf-8"?>
<sst xmlns="http://schemas.openxmlformats.org/spreadsheetml/2006/main" count="746" uniqueCount="267">
  <si>
    <t>begins_at</t>
  </si>
  <si>
    <t>open_price</t>
  </si>
  <si>
    <t>close_price</t>
  </si>
  <si>
    <t>high_price</t>
  </si>
  <si>
    <t>low_price</t>
  </si>
  <si>
    <t>volume</t>
  </si>
  <si>
    <t>session</t>
  </si>
  <si>
    <t>interpolated</t>
  </si>
  <si>
    <t>symbol</t>
  </si>
  <si>
    <t>2021-04-20T22:26:15Z</t>
  </si>
  <si>
    <t>reg</t>
  </si>
  <si>
    <t>DOGEUSD</t>
  </si>
  <si>
    <t>2021-04-20T22:26:30Z</t>
  </si>
  <si>
    <t>2021-04-20T22:26:45Z</t>
  </si>
  <si>
    <t>2021-04-20T22:27:00Z</t>
  </si>
  <si>
    <t>2021-04-20T22:27:15Z</t>
  </si>
  <si>
    <t>2021-04-20T22:27:30Z</t>
  </si>
  <si>
    <t>2021-04-20T22:27:45Z</t>
  </si>
  <si>
    <t>2021-04-20T22:28:00Z</t>
  </si>
  <si>
    <t>2021-04-20T22:28:15Z</t>
  </si>
  <si>
    <t>2021-04-20T22:28:30Z</t>
  </si>
  <si>
    <t>2021-04-20T22:28:45Z</t>
  </si>
  <si>
    <t>2021-04-20T22:29:00Z</t>
  </si>
  <si>
    <t>2021-04-20T22:29:15Z</t>
  </si>
  <si>
    <t>2021-04-20T22:29:30Z</t>
  </si>
  <si>
    <t>2021-04-20T22:29:45Z</t>
  </si>
  <si>
    <t>2021-04-20T22:30:00Z</t>
  </si>
  <si>
    <t>2021-04-20T22:30:15Z</t>
  </si>
  <si>
    <t>2021-04-20T22:30:30Z</t>
  </si>
  <si>
    <t>2021-04-20T22:30:45Z</t>
  </si>
  <si>
    <t>2021-04-20T22:31:00Z</t>
  </si>
  <si>
    <t>2021-04-20T22:31:15Z</t>
  </si>
  <si>
    <t>2021-04-20T22:31:30Z</t>
  </si>
  <si>
    <t>2021-04-20T22:31:45Z</t>
  </si>
  <si>
    <t>2021-04-20T22:32:00Z</t>
  </si>
  <si>
    <t>2021-04-20T22:32:15Z</t>
  </si>
  <si>
    <t>2021-04-20T22:32:30Z</t>
  </si>
  <si>
    <t>2021-04-20T22:32:45Z</t>
  </si>
  <si>
    <t>2021-04-20T22:33:00Z</t>
  </si>
  <si>
    <t>2021-04-20T22:33:15Z</t>
  </si>
  <si>
    <t>2021-04-20T22:33:30Z</t>
  </si>
  <si>
    <t>2021-04-20T22:33:45Z</t>
  </si>
  <si>
    <t>2021-04-20T22:34:00Z</t>
  </si>
  <si>
    <t>2021-04-20T22:34:15Z</t>
  </si>
  <si>
    <t>2021-04-20T22:34:30Z</t>
  </si>
  <si>
    <t>2021-04-20T22:34:45Z</t>
  </si>
  <si>
    <t>2021-04-20T22:35:00Z</t>
  </si>
  <si>
    <t>2021-04-20T22:35:15Z</t>
  </si>
  <si>
    <t>2021-04-20T22:35:30Z</t>
  </si>
  <si>
    <t>2021-04-20T22:35:45Z</t>
  </si>
  <si>
    <t>2021-04-20T22:36:00Z</t>
  </si>
  <si>
    <t>2021-04-20T22:36:15Z</t>
  </si>
  <si>
    <t>2021-04-20T22:36:30Z</t>
  </si>
  <si>
    <t>2021-04-20T22:36:45Z</t>
  </si>
  <si>
    <t>2021-04-20T22:37:00Z</t>
  </si>
  <si>
    <t>2021-04-20T22:37:15Z</t>
  </si>
  <si>
    <t>2021-04-20T22:37:30Z</t>
  </si>
  <si>
    <t>2021-04-20T22:37:45Z</t>
  </si>
  <si>
    <t>2021-04-20T22:38:00Z</t>
  </si>
  <si>
    <t>2021-04-20T22:38:15Z</t>
  </si>
  <si>
    <t>2021-04-20T22:38:30Z</t>
  </si>
  <si>
    <t>2021-04-20T22:38:45Z</t>
  </si>
  <si>
    <t>2021-04-20T22:39:00Z</t>
  </si>
  <si>
    <t>2021-04-20T22:39:15Z</t>
  </si>
  <si>
    <t>2021-04-20T22:39:30Z</t>
  </si>
  <si>
    <t>2021-04-20T22:39:45Z</t>
  </si>
  <si>
    <t>2021-04-20T22:40:00Z</t>
  </si>
  <si>
    <t>2021-04-20T22:40:15Z</t>
  </si>
  <si>
    <t>2021-04-20T22:40:30Z</t>
  </si>
  <si>
    <t>2021-04-20T22:40:45Z</t>
  </si>
  <si>
    <t>2021-04-20T22:41:00Z</t>
  </si>
  <si>
    <t>2021-04-20T22:41:15Z</t>
  </si>
  <si>
    <t>2021-04-20T22:41:30Z</t>
  </si>
  <si>
    <t>2021-04-20T22:41:45Z</t>
  </si>
  <si>
    <t>2021-04-20T22:42:00Z</t>
  </si>
  <si>
    <t>2021-04-20T22:42:15Z</t>
  </si>
  <si>
    <t>2021-04-20T22:42:30Z</t>
  </si>
  <si>
    <t>2021-04-20T22:42:45Z</t>
  </si>
  <si>
    <t>2021-04-20T22:43:00Z</t>
  </si>
  <si>
    <t>2021-04-20T22:43:15Z</t>
  </si>
  <si>
    <t>2021-04-20T22:43:30Z</t>
  </si>
  <si>
    <t>2021-04-20T22:43:45Z</t>
  </si>
  <si>
    <t>2021-04-20T22:44:00Z</t>
  </si>
  <si>
    <t>2021-04-20T22:44:15Z</t>
  </si>
  <si>
    <t>2021-04-20T22:44:30Z</t>
  </si>
  <si>
    <t>2021-04-20T22:44:45Z</t>
  </si>
  <si>
    <t>2021-04-20T22:45:00Z</t>
  </si>
  <si>
    <t>2021-04-20T22:45:15Z</t>
  </si>
  <si>
    <t>2021-04-20T22:45:30Z</t>
  </si>
  <si>
    <t>2021-04-20T22:45:45Z</t>
  </si>
  <si>
    <t>2021-04-20T22:46:00Z</t>
  </si>
  <si>
    <t>2021-04-20T22:46:15Z</t>
  </si>
  <si>
    <t>2021-04-20T22:46:30Z</t>
  </si>
  <si>
    <t>2021-04-20T22:46:45Z</t>
  </si>
  <si>
    <t>2021-04-20T22:47:00Z</t>
  </si>
  <si>
    <t>2021-04-20T22:47:15Z</t>
  </si>
  <si>
    <t>2021-04-20T22:47:30Z</t>
  </si>
  <si>
    <t>2021-04-20T22:47:45Z</t>
  </si>
  <si>
    <t>2021-04-20T22:48:00Z</t>
  </si>
  <si>
    <t>2021-04-20T22:48:15Z</t>
  </si>
  <si>
    <t>2021-04-20T22:48:30Z</t>
  </si>
  <si>
    <t>2021-04-20T22:48:45Z</t>
  </si>
  <si>
    <t>2021-04-20T22:49:00Z</t>
  </si>
  <si>
    <t>2021-04-20T22:49:15Z</t>
  </si>
  <si>
    <t>2021-04-20T22:49:30Z</t>
  </si>
  <si>
    <t>2021-04-20T22:49:45Z</t>
  </si>
  <si>
    <t>2021-04-20T22:50:00Z</t>
  </si>
  <si>
    <t>2021-04-20T22:50:15Z</t>
  </si>
  <si>
    <t>2021-04-20T22:50:30Z</t>
  </si>
  <si>
    <t>2021-04-20T22:50:45Z</t>
  </si>
  <si>
    <t>2021-04-20T22:51:00Z</t>
  </si>
  <si>
    <t>2021-04-20T22:51:15Z</t>
  </si>
  <si>
    <t>2021-04-20T22:51:30Z</t>
  </si>
  <si>
    <t>2021-04-20T22:51:45Z</t>
  </si>
  <si>
    <t>2021-04-20T22:52:00Z</t>
  </si>
  <si>
    <t>2021-04-20T22:52:15Z</t>
  </si>
  <si>
    <t>2021-04-20T22:52:30Z</t>
  </si>
  <si>
    <t>2021-04-20T22:52:45Z</t>
  </si>
  <si>
    <t>2021-04-20T22:53:00Z</t>
  </si>
  <si>
    <t>2021-04-20T22:53:15Z</t>
  </si>
  <si>
    <t>2021-04-20T22:53:30Z</t>
  </si>
  <si>
    <t>2021-04-20T22:53:45Z</t>
  </si>
  <si>
    <t>2021-04-20T22:54:00Z</t>
  </si>
  <si>
    <t>2021-04-20T22:54:15Z</t>
  </si>
  <si>
    <t>2021-04-20T22:54:30Z</t>
  </si>
  <si>
    <t>2021-04-20T22:54:45Z</t>
  </si>
  <si>
    <t>2021-04-20T22:55:00Z</t>
  </si>
  <si>
    <t>2021-04-20T22:55:15Z</t>
  </si>
  <si>
    <t>2021-04-20T22:55:30Z</t>
  </si>
  <si>
    <t>2021-04-20T22:55:45Z</t>
  </si>
  <si>
    <t>2021-04-20T22:56:00Z</t>
  </si>
  <si>
    <t>2021-04-20T22:56:15Z</t>
  </si>
  <si>
    <t>2021-04-20T22:56:30Z</t>
  </si>
  <si>
    <t>2021-04-20T22:56:45Z</t>
  </si>
  <si>
    <t>2021-04-20T22:57:00Z</t>
  </si>
  <si>
    <t>2021-04-20T22:57:15Z</t>
  </si>
  <si>
    <t>2021-04-20T22:57:30Z</t>
  </si>
  <si>
    <t>2021-04-20T22:57:45Z</t>
  </si>
  <si>
    <t>2021-04-20T22:58:00Z</t>
  </si>
  <si>
    <t>2021-04-20T22:58:15Z</t>
  </si>
  <si>
    <t>2021-04-20T22:58:30Z</t>
  </si>
  <si>
    <t>2021-04-20T22:58:45Z</t>
  </si>
  <si>
    <t>2021-04-20T22:59:00Z</t>
  </si>
  <si>
    <t>2021-04-20T22:59:15Z</t>
  </si>
  <si>
    <t>2021-04-20T22:59:30Z</t>
  </si>
  <si>
    <t>2021-04-20T22:59:45Z</t>
  </si>
  <si>
    <t>2021-04-20T23:00:00Z</t>
  </si>
  <si>
    <t>2021-04-20T23:00:15Z</t>
  </si>
  <si>
    <t>2021-04-20T23:00:30Z</t>
  </si>
  <si>
    <t>2021-04-20T23:00:45Z</t>
  </si>
  <si>
    <t>2021-04-20T23:01:00Z</t>
  </si>
  <si>
    <t>2021-04-20T23:01:15Z</t>
  </si>
  <si>
    <t>2021-04-20T23:01:30Z</t>
  </si>
  <si>
    <t>2021-04-20T23:01:45Z</t>
  </si>
  <si>
    <t>2021-04-20T23:02:00Z</t>
  </si>
  <si>
    <t>2021-04-20T23:02:15Z</t>
  </si>
  <si>
    <t>2021-04-20T23:02:30Z</t>
  </si>
  <si>
    <t>2021-04-20T23:02:45Z</t>
  </si>
  <si>
    <t>2021-04-20T23:03:00Z</t>
  </si>
  <si>
    <t>2021-04-20T23:03:15Z</t>
  </si>
  <si>
    <t>2021-04-20T23:03:30Z</t>
  </si>
  <si>
    <t>2021-04-20T23:03:45Z</t>
  </si>
  <si>
    <t>2021-04-20T23:04:00Z</t>
  </si>
  <si>
    <t>2021-04-20T23:04:15Z</t>
  </si>
  <si>
    <t>2021-04-20T23:04:30Z</t>
  </si>
  <si>
    <t>2021-04-20T23:04:45Z</t>
  </si>
  <si>
    <t>2021-04-20T23:05:00Z</t>
  </si>
  <si>
    <t>2021-04-20T23:05:15Z</t>
  </si>
  <si>
    <t>2021-04-20T23:05:30Z</t>
  </si>
  <si>
    <t>2021-04-20T23:05:45Z</t>
  </si>
  <si>
    <t>2021-04-20T23:06:00Z</t>
  </si>
  <si>
    <t>2021-04-20T23:06:15Z</t>
  </si>
  <si>
    <t>2021-04-20T23:06:30Z</t>
  </si>
  <si>
    <t>2021-04-20T23:06:45Z</t>
  </si>
  <si>
    <t>2021-04-20T23:07:00Z</t>
  </si>
  <si>
    <t>2021-04-20T23:07:15Z</t>
  </si>
  <si>
    <t>2021-04-20T23:07:30Z</t>
  </si>
  <si>
    <t>2021-04-20T23:07:45Z</t>
  </si>
  <si>
    <t>2021-04-20T23:08:00Z</t>
  </si>
  <si>
    <t>2021-04-20T23:08:15Z</t>
  </si>
  <si>
    <t>2021-04-20T23:08:30Z</t>
  </si>
  <si>
    <t>2021-04-20T23:08:45Z</t>
  </si>
  <si>
    <t>2021-04-20T23:09:00Z</t>
  </si>
  <si>
    <t>2021-04-20T23:09:15Z</t>
  </si>
  <si>
    <t>2021-04-20T23:09:30Z</t>
  </si>
  <si>
    <t>2021-04-20T23:09:45Z</t>
  </si>
  <si>
    <t>2021-04-20T23:10:00Z</t>
  </si>
  <si>
    <t>2021-04-20T23:10:15Z</t>
  </si>
  <si>
    <t>2021-04-20T23:10:30Z</t>
  </si>
  <si>
    <t>2021-04-20T23:10:45Z</t>
  </si>
  <si>
    <t>2021-04-20T23:11:00Z</t>
  </si>
  <si>
    <t>2021-04-20T23:11:15Z</t>
  </si>
  <si>
    <t>2021-04-20T23:11:30Z</t>
  </si>
  <si>
    <t>2021-04-20T23:11:45Z</t>
  </si>
  <si>
    <t>2021-04-20T23:12:00Z</t>
  </si>
  <si>
    <t>2021-04-20T23:12:15Z</t>
  </si>
  <si>
    <t>2021-04-20T23:12:30Z</t>
  </si>
  <si>
    <t>2021-04-20T23:12:45Z</t>
  </si>
  <si>
    <t>2021-04-20T23:13:00Z</t>
  </si>
  <si>
    <t>2021-04-20T23:13:15Z</t>
  </si>
  <si>
    <t>2021-04-20T23:13:30Z</t>
  </si>
  <si>
    <t>2021-04-20T23:13:45Z</t>
  </si>
  <si>
    <t>2021-04-20T23:14:00Z</t>
  </si>
  <si>
    <t>2021-04-20T23:14:15Z</t>
  </si>
  <si>
    <t>2021-04-20T23:14:30Z</t>
  </si>
  <si>
    <t>2021-04-20T23:14:45Z</t>
  </si>
  <si>
    <t>2021-04-20T23:15:00Z</t>
  </si>
  <si>
    <t>2021-04-20T23:15:15Z</t>
  </si>
  <si>
    <t>2021-04-20T23:15:30Z</t>
  </si>
  <si>
    <t>2021-04-20T23:15:45Z</t>
  </si>
  <si>
    <t>2021-04-20T23:16:00Z</t>
  </si>
  <si>
    <t>2021-04-20T23:16:15Z</t>
  </si>
  <si>
    <t>2021-04-20T23:16:30Z</t>
  </si>
  <si>
    <t>2021-04-20T23:16:45Z</t>
  </si>
  <si>
    <t>2021-04-20T23:17:00Z</t>
  </si>
  <si>
    <t>2021-04-20T23:17:15Z</t>
  </si>
  <si>
    <t>2021-04-20T23:17:30Z</t>
  </si>
  <si>
    <t>2021-04-20T23:17:45Z</t>
  </si>
  <si>
    <t>2021-04-20T23:18:00Z</t>
  </si>
  <si>
    <t>2021-04-20T23:18:15Z</t>
  </si>
  <si>
    <t>2021-04-20T23:18:30Z</t>
  </si>
  <si>
    <t>2021-04-20T23:18:45Z</t>
  </si>
  <si>
    <t>2021-04-20T23:19:00Z</t>
  </si>
  <si>
    <t>2021-04-20T23:19:15Z</t>
  </si>
  <si>
    <t>2021-04-20T23:19:30Z</t>
  </si>
  <si>
    <t>2021-04-20T23:19:45Z</t>
  </si>
  <si>
    <t>2021-04-20T23:20:00Z</t>
  </si>
  <si>
    <t>2021-04-20T23:20:15Z</t>
  </si>
  <si>
    <t>2021-04-20T23:20:30Z</t>
  </si>
  <si>
    <t>2021-04-20T23:20:45Z</t>
  </si>
  <si>
    <t>2021-04-20T23:21:00Z</t>
  </si>
  <si>
    <t>2021-04-20T23:21:15Z</t>
  </si>
  <si>
    <t>2021-04-20T23:21:30Z</t>
  </si>
  <si>
    <t>2021-04-20T23:21:45Z</t>
  </si>
  <si>
    <t>2021-04-20T23:22:00Z</t>
  </si>
  <si>
    <t>2021-04-20T23:22:15Z</t>
  </si>
  <si>
    <t>2021-04-20T23:22:30Z</t>
  </si>
  <si>
    <t>2021-04-20T23:22:45Z</t>
  </si>
  <si>
    <t>2021-04-20T23:23:00Z</t>
  </si>
  <si>
    <t>2021-04-20T23:23:15Z</t>
  </si>
  <si>
    <t>2021-04-20T23:23:30Z</t>
  </si>
  <si>
    <t>2021-04-20T23:23:45Z</t>
  </si>
  <si>
    <t>2021-04-20T23:24:00Z</t>
  </si>
  <si>
    <t>2021-04-20T23:24:15Z</t>
  </si>
  <si>
    <t>2021-04-20T23:24:30Z</t>
  </si>
  <si>
    <t>2021-04-20T23:24:45Z</t>
  </si>
  <si>
    <t>2021-04-20T23:25:00Z</t>
  </si>
  <si>
    <t>2021-04-20T23:25:15Z</t>
  </si>
  <si>
    <t>2021-04-20T23:25:30Z</t>
  </si>
  <si>
    <t>2021-04-20T23:25:45Z</t>
  </si>
  <si>
    <t>2021-04-20T23:26:00Z</t>
  </si>
  <si>
    <t>pp1</t>
  </si>
  <si>
    <t>pp2</t>
  </si>
  <si>
    <t>pp3</t>
  </si>
  <si>
    <t>shares</t>
  </si>
  <si>
    <t>value</t>
  </si>
  <si>
    <t>box</t>
  </si>
  <si>
    <t>rand</t>
  </si>
  <si>
    <t>action?</t>
  </si>
  <si>
    <t>Box</t>
  </si>
  <si>
    <t>Buy</t>
  </si>
  <si>
    <t>Hold</t>
  </si>
  <si>
    <t>Sell</t>
  </si>
  <si>
    <t>sell</t>
  </si>
  <si>
    <t>hold</t>
  </si>
  <si>
    <t>buy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</si>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</sst>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4" fontId="0" fillId="0" borderId="0" xfId="2" applyFont="1"/>
    <xf numFmtId="9" fontId="0" fillId="0" borderId="0" xfId="0" applyNumberFormat="1"/>
    <xf numFmtId="9" fontId="0" fillId="0" borderId="0" xfId="44" applyFont="1"/>
    <xf numFmtId="164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4"/>
  <sheetViews>
    <sheetView tabSelected="1" topLeftCell="J1" workbookViewId="0">
      <selection activeCell="X242" sqref="X242"/>
    </sheetView>
  </sheetViews>
  <sheetFormatPr defaultRowHeight="15" x14ac:dyDescent="0.25"/>
  <sheetData>
    <row r="1" spans="1:24" x14ac:dyDescent="0.25">
      <c r="B1" t="s">
        <v>0</v>
      </c>
      <c r="C1" s="5" t="s">
        <v>266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251</v>
      </c>
      <c r="M1" t="s">
        <v>252</v>
      </c>
      <c r="N1" t="s">
        <v>253</v>
      </c>
      <c r="O1" t="s">
        <v>256</v>
      </c>
      <c r="P1" t="s">
        <v>257</v>
      </c>
      <c r="Q1" t="s">
        <v>258</v>
      </c>
      <c r="R1" s="1" t="s">
        <v>254</v>
      </c>
      <c r="S1" s="2" t="s">
        <v>255</v>
      </c>
      <c r="U1" t="s">
        <v>259</v>
      </c>
      <c r="V1" t="s">
        <v>260</v>
      </c>
      <c r="W1" t="s">
        <v>261</v>
      </c>
      <c r="X1" t="s">
        <v>262</v>
      </c>
    </row>
    <row r="2" spans="1:24" x14ac:dyDescent="0.25">
      <c r="A2">
        <v>0</v>
      </c>
      <c r="B2" t="s">
        <v>9</v>
      </c>
      <c r="C2" s="5" t="str">
        <f>LEFT(B2,10)&amp;" "&amp;MID(B2,12,8)</f>
        <v>2021-04-20 22:26:15</v>
      </c>
      <c r="D2">
        <v>0.33840500000000001</v>
      </c>
      <c r="E2">
        <f ca="1">OFFSET($D$2,239-A2,0)</f>
        <v>0.347501</v>
      </c>
      <c r="F2">
        <v>0.34262799999999999</v>
      </c>
      <c r="G2">
        <v>0.33676299999999998</v>
      </c>
      <c r="H2">
        <v>0</v>
      </c>
      <c r="I2" t="s">
        <v>10</v>
      </c>
      <c r="J2" t="b">
        <v>0</v>
      </c>
      <c r="K2" t="s">
        <v>11</v>
      </c>
      <c r="R2" s="1"/>
      <c r="S2" s="2">
        <v>100</v>
      </c>
      <c r="U2">
        <v>1</v>
      </c>
      <c r="V2" s="3">
        <v>0.50798722044728439</v>
      </c>
      <c r="W2" s="3">
        <v>0.49201277955271566</v>
      </c>
      <c r="X2" s="3">
        <v>0</v>
      </c>
    </row>
    <row r="3" spans="1:24" x14ac:dyDescent="0.25">
      <c r="A3">
        <v>1</v>
      </c>
      <c r="B3" t="s">
        <v>12</v>
      </c>
      <c r="C3" s="5" t="str">
        <f t="shared" ref="C3:C66" si="0">LEFT(B3,10)&amp;" "&amp;MID(B3,12,8)</f>
        <v>2021-04-20 22:26:30</v>
      </c>
      <c r="D3">
        <v>0.34129999999999999</v>
      </c>
      <c r="E3">
        <f t="shared" ref="E3:E66" ca="1" si="1">OFFSET($D$2,239-A3,0)</f>
        <v>0.34836400000000001</v>
      </c>
      <c r="F3">
        <v>0.34267399999999998</v>
      </c>
      <c r="G3">
        <v>0.33526499999999998</v>
      </c>
      <c r="H3">
        <v>0</v>
      </c>
      <c r="I3" t="s">
        <v>10</v>
      </c>
      <c r="J3" t="b">
        <v>0</v>
      </c>
      <c r="K3" t="s">
        <v>11</v>
      </c>
      <c r="L3">
        <f>(D3-D2)/(C3-C2)/D3</f>
        <v>48.857897143479953</v>
      </c>
      <c r="Q3" t="s">
        <v>264</v>
      </c>
      <c r="R3" s="1">
        <f>IF(AND(Q3="buy",S2&lt;&gt;0),S2/$D3,IF(Q3="sell",0,R2))</f>
        <v>0</v>
      </c>
      <c r="S3" s="2">
        <f>IF(AND(Q3="sell",R2&lt;&gt;0),R2*$D3,IF(Q3="buy",0,S2))</f>
        <v>100</v>
      </c>
      <c r="U3">
        <v>2</v>
      </c>
      <c r="V3" s="3">
        <v>0.5821917808219178</v>
      </c>
      <c r="W3" s="3">
        <v>0.4178082191780822</v>
      </c>
      <c r="X3" s="3">
        <v>0</v>
      </c>
    </row>
    <row r="4" spans="1:24" x14ac:dyDescent="0.25">
      <c r="A4">
        <v>2</v>
      </c>
      <c r="B4" t="s">
        <v>13</v>
      </c>
      <c r="C4" s="5" t="str">
        <f t="shared" si="0"/>
        <v>2021-04-20 22:26:45</v>
      </c>
      <c r="D4">
        <v>0.34155099999999999</v>
      </c>
      <c r="E4">
        <f t="shared" ca="1" si="1"/>
        <v>0.34746700000000003</v>
      </c>
      <c r="F4">
        <v>0.342694</v>
      </c>
      <c r="G4">
        <v>0.33347399999999999</v>
      </c>
      <c r="H4">
        <v>0</v>
      </c>
      <c r="I4" t="s">
        <v>10</v>
      </c>
      <c r="J4" t="b">
        <v>0</v>
      </c>
      <c r="K4" t="s">
        <v>11</v>
      </c>
      <c r="L4">
        <f t="shared" ref="L4:L5" si="2">(D4-D3)/(C4-C3)/D4</f>
        <v>4.2329255806360271</v>
      </c>
      <c r="M4">
        <f>L4-L3</f>
        <v>-44.624971562843925</v>
      </c>
      <c r="P4">
        <f t="shared" ref="P4:P20" ca="1" si="3">RAND()</f>
        <v>0.39205373500273732</v>
      </c>
      <c r="Q4" t="s">
        <v>264</v>
      </c>
      <c r="R4" s="1">
        <f t="shared" ref="R4:R21" si="4">IF(AND(Q4="buy",S3&lt;&gt;0),S3/$D4,IF(Q4="sell",0,R3))</f>
        <v>0</v>
      </c>
      <c r="S4" s="2">
        <f t="shared" ref="S4:S21" si="5">IF(AND(Q4="sell",R3&lt;&gt;0),R3*$D4,IF(Q4="buy",0,S3))</f>
        <v>100</v>
      </c>
      <c r="U4">
        <v>3</v>
      </c>
      <c r="V4" s="3">
        <v>0.36956521739130432</v>
      </c>
      <c r="W4" s="3">
        <v>0.63043478260869568</v>
      </c>
      <c r="X4" s="3">
        <v>0</v>
      </c>
    </row>
    <row r="5" spans="1:24" x14ac:dyDescent="0.25">
      <c r="A5">
        <v>3</v>
      </c>
      <c r="B5" t="s">
        <v>14</v>
      </c>
      <c r="C5" s="5" t="str">
        <f t="shared" si="0"/>
        <v>2021-04-20 22:27:00</v>
      </c>
      <c r="D5">
        <v>0.33778399999999997</v>
      </c>
      <c r="E5">
        <f t="shared" ca="1" si="1"/>
        <v>0.34601199999999999</v>
      </c>
      <c r="F5">
        <v>0.34169100000000002</v>
      </c>
      <c r="G5">
        <v>0.33374900000000002</v>
      </c>
      <c r="H5">
        <v>0</v>
      </c>
      <c r="I5" t="s">
        <v>10</v>
      </c>
      <c r="J5" t="b">
        <v>0</v>
      </c>
      <c r="K5" t="s">
        <v>11</v>
      </c>
      <c r="L5">
        <f t="shared" si="2"/>
        <v>-64.236080998352847</v>
      </c>
      <c r="M5">
        <f t="shared" ref="M5:N5" si="6">L5-L4</f>
        <v>-68.469006578988868</v>
      </c>
      <c r="N5">
        <f>M5-M4</f>
        <v>-23.844035016144943</v>
      </c>
      <c r="O5">
        <f>4*IF(L5&lt;0,0,1)+2*IF(M5&lt;0,0,1)+IF(N5&lt;0,0,1)+1</f>
        <v>1</v>
      </c>
      <c r="P5">
        <f t="shared" ca="1" si="3"/>
        <v>3.9965251043660666E-2</v>
      </c>
      <c r="Q5" t="s">
        <v>265</v>
      </c>
      <c r="R5" s="1">
        <f t="shared" si="4"/>
        <v>296.0471780782986</v>
      </c>
      <c r="S5" s="2">
        <f t="shared" si="5"/>
        <v>0</v>
      </c>
      <c r="U5">
        <v>4</v>
      </c>
      <c r="V5" s="3">
        <v>0.54631828978622332</v>
      </c>
      <c r="W5" s="3">
        <v>0.45368171021377673</v>
      </c>
      <c r="X5" s="3">
        <v>0</v>
      </c>
    </row>
    <row r="6" spans="1:24" x14ac:dyDescent="0.25">
      <c r="A6">
        <v>4</v>
      </c>
      <c r="B6" t="s">
        <v>15</v>
      </c>
      <c r="C6" s="5" t="str">
        <f t="shared" si="0"/>
        <v>2021-04-20 22:27:15</v>
      </c>
      <c r="D6">
        <v>0.33848899999999998</v>
      </c>
      <c r="E6">
        <f t="shared" ca="1" si="1"/>
        <v>0.34775499999999998</v>
      </c>
      <c r="F6">
        <v>0.34128399999999998</v>
      </c>
      <c r="G6">
        <v>0.33315499999999998</v>
      </c>
      <c r="H6">
        <v>0</v>
      </c>
      <c r="I6" t="s">
        <v>10</v>
      </c>
      <c r="J6" t="b">
        <v>0</v>
      </c>
      <c r="K6" t="s">
        <v>11</v>
      </c>
      <c r="L6">
        <f t="shared" ref="L6:L69" si="7">(D6-D5)/(C6-C5)/D6</f>
        <v>11.99684501374179</v>
      </c>
      <c r="M6">
        <f t="shared" ref="M6:N6" si="8">L6-L5</f>
        <v>76.232926012094637</v>
      </c>
      <c r="N6">
        <f t="shared" si="8"/>
        <v>144.70193259108351</v>
      </c>
      <c r="O6">
        <f t="shared" ref="O6:O69" si="9">4*IF(L6&lt;0,0,1)+2*IF(M6&lt;0,0,1)+IF(N6&lt;0,0,1)+1</f>
        <v>8</v>
      </c>
      <c r="P6">
        <f t="shared" ca="1" si="3"/>
        <v>0.59060556156880484</v>
      </c>
      <c r="Q6" t="str">
        <f t="shared" ref="Q5:Q68" ca="1" si="10">IF(P6&lt;VLOOKUP(O6,$U$2:$X$10,2),"buy",IF(P6&lt;VLOOKUP(O6,$U$2:$X$10,2)+VLOOKUP(O6,$U$2:$X$10,3),"hold","sell"))</f>
        <v>sell</v>
      </c>
      <c r="R6" s="1">
        <f t="shared" ca="1" si="4"/>
        <v>0</v>
      </c>
      <c r="S6" s="2">
        <f t="shared" ca="1" si="5"/>
        <v>100.20871326054521</v>
      </c>
      <c r="U6">
        <v>5</v>
      </c>
      <c r="V6" s="3">
        <v>0</v>
      </c>
      <c r="W6" s="3">
        <v>0.46516853932584268</v>
      </c>
      <c r="X6" s="3">
        <v>0.53483146067415732</v>
      </c>
    </row>
    <row r="7" spans="1:24" x14ac:dyDescent="0.25">
      <c r="A7">
        <v>5</v>
      </c>
      <c r="B7" t="s">
        <v>16</v>
      </c>
      <c r="C7" s="5" t="str">
        <f t="shared" si="0"/>
        <v>2021-04-20 22:27:30</v>
      </c>
      <c r="D7">
        <v>0.337368</v>
      </c>
      <c r="E7">
        <f t="shared" ca="1" si="1"/>
        <v>0.34595500000000001</v>
      </c>
      <c r="F7">
        <v>0.33951999999999999</v>
      </c>
      <c r="G7">
        <v>0.33379799999999998</v>
      </c>
      <c r="H7">
        <v>0</v>
      </c>
      <c r="I7" t="s">
        <v>10</v>
      </c>
      <c r="J7" t="b">
        <v>0</v>
      </c>
      <c r="K7" t="s">
        <v>11</v>
      </c>
      <c r="L7">
        <f t="shared" si="7"/>
        <v>-19.139218431056232</v>
      </c>
      <c r="M7">
        <f t="shared" ref="M7:N7" si="11">L7-L6</f>
        <v>-31.136063444798022</v>
      </c>
      <c r="N7">
        <f t="shared" si="11"/>
        <v>-107.36898945689266</v>
      </c>
      <c r="O7">
        <f t="shared" si="9"/>
        <v>1</v>
      </c>
      <c r="P7">
        <f t="shared" ca="1" si="3"/>
        <v>0.66896972118581899</v>
      </c>
      <c r="Q7" t="str">
        <f t="shared" ca="1" si="10"/>
        <v>hold</v>
      </c>
      <c r="R7" s="1">
        <f t="shared" ca="1" si="4"/>
        <v>0</v>
      </c>
      <c r="S7" s="2">
        <f t="shared" ca="1" si="5"/>
        <v>100.20871326054521</v>
      </c>
      <c r="U7">
        <v>6</v>
      </c>
      <c r="V7" s="3">
        <v>2.0408163265306121E-2</v>
      </c>
      <c r="W7" s="3">
        <v>0.38775510204081631</v>
      </c>
      <c r="X7" s="3">
        <v>0.59183673469387754</v>
      </c>
    </row>
    <row r="8" spans="1:24" x14ac:dyDescent="0.25">
      <c r="A8">
        <v>6</v>
      </c>
      <c r="B8" t="s">
        <v>17</v>
      </c>
      <c r="C8" s="5" t="str">
        <f t="shared" si="0"/>
        <v>2021-04-20 22:27:45</v>
      </c>
      <c r="D8">
        <v>0.33811400000000003</v>
      </c>
      <c r="E8">
        <f t="shared" ca="1" si="1"/>
        <v>0.347972</v>
      </c>
      <c r="F8">
        <v>0.339478</v>
      </c>
      <c r="G8">
        <v>0.333679</v>
      </c>
      <c r="H8">
        <v>0</v>
      </c>
      <c r="I8" t="s">
        <v>10</v>
      </c>
      <c r="J8" t="b">
        <v>0</v>
      </c>
      <c r="K8" t="s">
        <v>11</v>
      </c>
      <c r="L8">
        <f t="shared" si="7"/>
        <v>12.708613296211936</v>
      </c>
      <c r="M8">
        <f t="shared" ref="M8:N8" si="12">L8-L7</f>
        <v>31.847831727268169</v>
      </c>
      <c r="N8">
        <f t="shared" si="12"/>
        <v>62.983895172066191</v>
      </c>
      <c r="O8">
        <f t="shared" si="9"/>
        <v>8</v>
      </c>
      <c r="P8">
        <f t="shared" ca="1" si="3"/>
        <v>0.56969959280431637</v>
      </c>
      <c r="Q8" t="str">
        <f t="shared" ca="1" si="10"/>
        <v>sell</v>
      </c>
      <c r="R8" s="1">
        <f t="shared" ca="1" si="4"/>
        <v>0</v>
      </c>
      <c r="S8" s="2">
        <f t="shared" ca="1" si="5"/>
        <v>100.20871326054521</v>
      </c>
      <c r="U8">
        <v>7</v>
      </c>
      <c r="V8" s="3">
        <v>0</v>
      </c>
      <c r="W8" s="3">
        <v>0.44839857651245552</v>
      </c>
      <c r="X8" s="3">
        <v>0.55160142348754448</v>
      </c>
    </row>
    <row r="9" spans="1:24" x14ac:dyDescent="0.25">
      <c r="A9">
        <v>7</v>
      </c>
      <c r="B9" t="s">
        <v>18</v>
      </c>
      <c r="C9" s="5" t="str">
        <f t="shared" si="0"/>
        <v>2021-04-20 22:28:00</v>
      </c>
      <c r="D9">
        <v>0.336978</v>
      </c>
      <c r="E9">
        <f t="shared" ca="1" si="1"/>
        <v>0.34705599999999998</v>
      </c>
      <c r="F9">
        <v>0.338787</v>
      </c>
      <c r="G9">
        <v>0.33195999999999998</v>
      </c>
      <c r="H9">
        <v>0</v>
      </c>
      <c r="I9" t="s">
        <v>10</v>
      </c>
      <c r="J9" t="b">
        <v>0</v>
      </c>
      <c r="K9" t="s">
        <v>11</v>
      </c>
      <c r="L9">
        <f t="shared" si="7"/>
        <v>-19.417765674782039</v>
      </c>
      <c r="M9">
        <f t="shared" ref="M9:N9" si="13">L9-L8</f>
        <v>-32.126378970993976</v>
      </c>
      <c r="N9">
        <f t="shared" si="13"/>
        <v>-63.974210698262141</v>
      </c>
      <c r="O9">
        <f t="shared" si="9"/>
        <v>1</v>
      </c>
      <c r="P9">
        <f t="shared" ca="1" si="3"/>
        <v>0.26283368288977149</v>
      </c>
      <c r="Q9" t="str">
        <f t="shared" ca="1" si="10"/>
        <v>buy</v>
      </c>
      <c r="R9" s="1">
        <f t="shared" ca="1" si="4"/>
        <v>297.37464540873651</v>
      </c>
      <c r="S9" s="2">
        <f t="shared" ca="1" si="5"/>
        <v>0</v>
      </c>
      <c r="U9">
        <v>8</v>
      </c>
      <c r="V9" s="3">
        <v>2.4154589371980675E-3</v>
      </c>
      <c r="W9" s="3">
        <v>0.48711755233494364</v>
      </c>
      <c r="X9" s="3">
        <v>0.51046698872785834</v>
      </c>
    </row>
    <row r="10" spans="1:24" x14ac:dyDescent="0.25">
      <c r="A10">
        <v>8</v>
      </c>
      <c r="B10" t="s">
        <v>19</v>
      </c>
      <c r="C10" s="5" t="str">
        <f t="shared" si="0"/>
        <v>2021-04-20 22:28:15</v>
      </c>
      <c r="D10">
        <v>0.33585900000000002</v>
      </c>
      <c r="E10">
        <f t="shared" ca="1" si="1"/>
        <v>0.34389199999999998</v>
      </c>
      <c r="F10">
        <v>0.33777800000000002</v>
      </c>
      <c r="G10">
        <v>0.33214300000000002</v>
      </c>
      <c r="H10">
        <v>0</v>
      </c>
      <c r="I10" t="s">
        <v>10</v>
      </c>
      <c r="J10" t="b">
        <v>0</v>
      </c>
      <c r="K10" t="s">
        <v>11</v>
      </c>
      <c r="L10">
        <f t="shared" si="7"/>
        <v>-19.19091081094383</v>
      </c>
      <c r="M10">
        <f t="shared" ref="M10:N10" si="14">L10-L9</f>
        <v>0.2268548638382093</v>
      </c>
      <c r="N10">
        <f t="shared" si="14"/>
        <v>32.353233834832182</v>
      </c>
      <c r="O10">
        <f t="shared" si="9"/>
        <v>4</v>
      </c>
      <c r="P10">
        <f t="shared" ca="1" si="3"/>
        <v>0.24684057680543059</v>
      </c>
      <c r="Q10" t="str">
        <f t="shared" ca="1" si="10"/>
        <v>buy</v>
      </c>
      <c r="R10" s="1">
        <f t="shared" ca="1" si="4"/>
        <v>297.37464540873651</v>
      </c>
      <c r="S10" s="2">
        <f t="shared" ca="1" si="5"/>
        <v>0</v>
      </c>
      <c r="V10" s="3"/>
      <c r="W10" s="3"/>
      <c r="X10" s="3"/>
    </row>
    <row r="11" spans="1:24" x14ac:dyDescent="0.25">
      <c r="A11">
        <v>9</v>
      </c>
      <c r="B11" t="s">
        <v>20</v>
      </c>
      <c r="C11" s="5" t="str">
        <f t="shared" si="0"/>
        <v>2021-04-20 22:28:30</v>
      </c>
      <c r="D11">
        <v>0.33663399999999999</v>
      </c>
      <c r="E11">
        <f t="shared" ca="1" si="1"/>
        <v>0.34511199999999997</v>
      </c>
      <c r="F11">
        <v>0.33708900000000003</v>
      </c>
      <c r="G11">
        <v>0.33208900000000002</v>
      </c>
      <c r="H11">
        <v>0</v>
      </c>
      <c r="I11" t="s">
        <v>10</v>
      </c>
      <c r="J11" t="b">
        <v>0</v>
      </c>
      <c r="K11" t="s">
        <v>11</v>
      </c>
      <c r="L11">
        <f t="shared" si="7"/>
        <v>13.260692856309481</v>
      </c>
      <c r="M11">
        <f t="shared" ref="M11:N11" si="15">L11-L10</f>
        <v>32.451603667253309</v>
      </c>
      <c r="N11">
        <f t="shared" si="15"/>
        <v>32.224748803415096</v>
      </c>
      <c r="O11">
        <f t="shared" si="9"/>
        <v>8</v>
      </c>
      <c r="P11">
        <f t="shared" ca="1" si="3"/>
        <v>0.41043549610738828</v>
      </c>
      <c r="Q11" t="str">
        <f t="shared" ca="1" si="10"/>
        <v>hold</v>
      </c>
      <c r="R11" s="1">
        <f t="shared" ca="1" si="4"/>
        <v>297.37464540873651</v>
      </c>
      <c r="S11" s="2">
        <f t="shared" ca="1" si="5"/>
        <v>0</v>
      </c>
      <c r="V11" s="3"/>
      <c r="W11" s="3"/>
      <c r="X11" s="3"/>
    </row>
    <row r="12" spans="1:24" x14ac:dyDescent="0.25">
      <c r="A12">
        <v>10</v>
      </c>
      <c r="B12" t="s">
        <v>21</v>
      </c>
      <c r="C12" s="5" t="str">
        <f t="shared" si="0"/>
        <v>2021-04-20 22:28:45</v>
      </c>
      <c r="D12">
        <v>0.33388200000000001</v>
      </c>
      <c r="E12">
        <f t="shared" ca="1" si="1"/>
        <v>0.34536099999999997</v>
      </c>
      <c r="F12">
        <v>0.33995999999999998</v>
      </c>
      <c r="G12">
        <v>0.33224999999999999</v>
      </c>
      <c r="H12">
        <v>0</v>
      </c>
      <c r="I12" t="s">
        <v>10</v>
      </c>
      <c r="J12" t="b">
        <v>0</v>
      </c>
      <c r="K12" t="s">
        <v>11</v>
      </c>
      <c r="L12">
        <f t="shared" si="7"/>
        <v>-47.476412673234961</v>
      </c>
      <c r="M12">
        <f t="shared" ref="M12:N12" si="16">L12-L11</f>
        <v>-60.737105529544444</v>
      </c>
      <c r="N12">
        <f t="shared" si="16"/>
        <v>-93.18870919679776</v>
      </c>
      <c r="O12">
        <f t="shared" si="9"/>
        <v>1</v>
      </c>
      <c r="P12">
        <f t="shared" ca="1" si="3"/>
        <v>0.44736338823667854</v>
      </c>
      <c r="Q12" t="str">
        <f t="shared" ca="1" si="10"/>
        <v>buy</v>
      </c>
      <c r="R12" s="1">
        <f t="shared" ca="1" si="4"/>
        <v>297.37464540873651</v>
      </c>
      <c r="S12" s="2">
        <f t="shared" ca="1" si="5"/>
        <v>0</v>
      </c>
      <c r="V12" s="3"/>
      <c r="W12" s="3"/>
      <c r="X12" s="3"/>
    </row>
    <row r="13" spans="1:24" x14ac:dyDescent="0.25">
      <c r="A13">
        <v>11</v>
      </c>
      <c r="B13" t="s">
        <v>22</v>
      </c>
      <c r="C13" s="5" t="str">
        <f t="shared" si="0"/>
        <v>2021-04-20 22:29:00</v>
      </c>
      <c r="D13">
        <v>0.33747700000000003</v>
      </c>
      <c r="E13">
        <f t="shared" ca="1" si="1"/>
        <v>0.34360800000000002</v>
      </c>
      <c r="F13">
        <v>0.34012300000000001</v>
      </c>
      <c r="G13">
        <v>0.33367400000000003</v>
      </c>
      <c r="H13">
        <v>0</v>
      </c>
      <c r="I13" t="s">
        <v>10</v>
      </c>
      <c r="J13" t="b">
        <v>0</v>
      </c>
      <c r="K13" t="s">
        <v>11</v>
      </c>
      <c r="L13">
        <f t="shared" si="7"/>
        <v>61.35884924429417</v>
      </c>
      <c r="M13">
        <f t="shared" ref="M13:N13" si="17">L13-L12</f>
        <v>108.83526191752912</v>
      </c>
      <c r="N13">
        <f t="shared" si="17"/>
        <v>169.57236744707356</v>
      </c>
      <c r="O13">
        <f t="shared" si="9"/>
        <v>8</v>
      </c>
      <c r="P13">
        <f t="shared" ca="1" si="3"/>
        <v>0.74654418450333648</v>
      </c>
      <c r="Q13" t="str">
        <f t="shared" ca="1" si="10"/>
        <v>sell</v>
      </c>
      <c r="R13" s="1">
        <f t="shared" ca="1" si="4"/>
        <v>0</v>
      </c>
      <c r="S13" s="2">
        <f t="shared" ca="1" si="5"/>
        <v>100.35710320860419</v>
      </c>
      <c r="V13" s="3"/>
      <c r="W13" s="3"/>
      <c r="X13" s="3"/>
    </row>
    <row r="14" spans="1:24" x14ac:dyDescent="0.25">
      <c r="A14">
        <v>12</v>
      </c>
      <c r="B14" t="s">
        <v>23</v>
      </c>
      <c r="C14" s="5" t="str">
        <f t="shared" si="0"/>
        <v>2021-04-20 22:29:15</v>
      </c>
      <c r="D14">
        <v>0.33577099999999999</v>
      </c>
      <c r="E14">
        <f t="shared" ca="1" si="1"/>
        <v>0.34524899999999997</v>
      </c>
      <c r="F14">
        <v>0.34063300000000002</v>
      </c>
      <c r="G14">
        <v>0.33449800000000002</v>
      </c>
      <c r="H14">
        <v>0</v>
      </c>
      <c r="I14" t="s">
        <v>10</v>
      </c>
      <c r="J14" t="b">
        <v>0</v>
      </c>
      <c r="K14" t="s">
        <v>11</v>
      </c>
      <c r="L14">
        <f t="shared" si="7"/>
        <v>-29.265659518112393</v>
      </c>
      <c r="M14">
        <f t="shared" ref="M14:N14" si="18">L14-L13</f>
        <v>-90.624508762406563</v>
      </c>
      <c r="N14">
        <f t="shared" si="18"/>
        <v>-199.45977067993567</v>
      </c>
      <c r="O14">
        <f t="shared" si="9"/>
        <v>1</v>
      </c>
      <c r="P14">
        <f t="shared" ca="1" si="3"/>
        <v>0.71849059279150784</v>
      </c>
      <c r="Q14" t="str">
        <f t="shared" ca="1" si="10"/>
        <v>hold</v>
      </c>
      <c r="R14" s="1">
        <f t="shared" ca="1" si="4"/>
        <v>0</v>
      </c>
      <c r="S14" s="2">
        <f t="shared" ca="1" si="5"/>
        <v>100.35710320860419</v>
      </c>
      <c r="V14" s="3"/>
      <c r="W14" s="3"/>
      <c r="X14" s="3"/>
    </row>
    <row r="15" spans="1:24" x14ac:dyDescent="0.25">
      <c r="A15">
        <v>13</v>
      </c>
      <c r="B15" t="s">
        <v>24</v>
      </c>
      <c r="C15" s="5" t="str">
        <f t="shared" si="0"/>
        <v>2021-04-20 22:29:30</v>
      </c>
      <c r="D15">
        <v>0.33608199999999999</v>
      </c>
      <c r="E15">
        <f t="shared" ca="1" si="1"/>
        <v>0.34415600000000002</v>
      </c>
      <c r="F15">
        <v>0.34004400000000001</v>
      </c>
      <c r="G15">
        <v>0.33457100000000001</v>
      </c>
      <c r="H15">
        <v>0</v>
      </c>
      <c r="I15" t="s">
        <v>10</v>
      </c>
      <c r="J15" t="b">
        <v>0</v>
      </c>
      <c r="K15" t="s">
        <v>11</v>
      </c>
      <c r="L15">
        <f t="shared" si="7"/>
        <v>5.3301278607553497</v>
      </c>
      <c r="M15">
        <f t="shared" ref="M15:N15" si="19">L15-L14</f>
        <v>34.59578737886774</v>
      </c>
      <c r="N15">
        <f t="shared" si="19"/>
        <v>125.2202961412743</v>
      </c>
      <c r="O15">
        <f t="shared" si="9"/>
        <v>8</v>
      </c>
      <c r="P15">
        <f t="shared" ca="1" si="3"/>
        <v>0.59285765023051451</v>
      </c>
      <c r="Q15" t="str">
        <f t="shared" ca="1" si="10"/>
        <v>sell</v>
      </c>
      <c r="R15" s="1">
        <f t="shared" ca="1" si="4"/>
        <v>0</v>
      </c>
      <c r="S15" s="2">
        <f t="shared" ca="1" si="5"/>
        <v>100.35710320860419</v>
      </c>
      <c r="V15" s="3"/>
      <c r="W15" s="3"/>
      <c r="X15" s="3"/>
    </row>
    <row r="16" spans="1:24" x14ac:dyDescent="0.25">
      <c r="A16">
        <v>14</v>
      </c>
      <c r="B16" t="s">
        <v>25</v>
      </c>
      <c r="C16" s="5" t="str">
        <f t="shared" si="0"/>
        <v>2021-04-20 22:29:45</v>
      </c>
      <c r="D16">
        <v>0.33800400000000003</v>
      </c>
      <c r="E16">
        <f t="shared" ca="1" si="1"/>
        <v>0.34502100000000002</v>
      </c>
      <c r="F16">
        <v>0.34002900000000003</v>
      </c>
      <c r="G16">
        <v>0.33460800000000002</v>
      </c>
      <c r="H16">
        <v>0</v>
      </c>
      <c r="I16" t="s">
        <v>10</v>
      </c>
      <c r="J16" t="b">
        <v>0</v>
      </c>
      <c r="K16" t="s">
        <v>11</v>
      </c>
      <c r="L16">
        <f t="shared" si="7"/>
        <v>32.753221062264082</v>
      </c>
      <c r="M16">
        <f t="shared" ref="M16:N16" si="20">L16-L15</f>
        <v>27.423093201508731</v>
      </c>
      <c r="N16">
        <f t="shared" si="20"/>
        <v>-7.1726941773590092</v>
      </c>
      <c r="O16">
        <f t="shared" si="9"/>
        <v>7</v>
      </c>
      <c r="P16">
        <f t="shared" ca="1" si="3"/>
        <v>0.66980439436429151</v>
      </c>
      <c r="Q16" t="str">
        <f t="shared" ca="1" si="10"/>
        <v>sell</v>
      </c>
      <c r="R16" s="1">
        <f t="shared" ca="1" si="4"/>
        <v>0</v>
      </c>
      <c r="S16" s="2">
        <f t="shared" ca="1" si="5"/>
        <v>100.35710320860419</v>
      </c>
      <c r="V16" s="3"/>
      <c r="W16" s="3"/>
      <c r="X16" s="3"/>
    </row>
    <row r="17" spans="1:24" x14ac:dyDescent="0.25">
      <c r="A17">
        <v>15</v>
      </c>
      <c r="B17" t="s">
        <v>26</v>
      </c>
      <c r="C17" s="5" t="str">
        <f t="shared" si="0"/>
        <v>2021-04-20 22:30:00</v>
      </c>
      <c r="D17">
        <v>0.3372</v>
      </c>
      <c r="E17">
        <f t="shared" ca="1" si="1"/>
        <v>0.34726600000000002</v>
      </c>
      <c r="F17">
        <v>0.33944400000000002</v>
      </c>
      <c r="G17">
        <v>0.33419900000000002</v>
      </c>
      <c r="H17">
        <v>0</v>
      </c>
      <c r="I17" t="s">
        <v>10</v>
      </c>
      <c r="J17" t="b">
        <v>0</v>
      </c>
      <c r="K17" t="s">
        <v>11</v>
      </c>
      <c r="L17">
        <f t="shared" si="7"/>
        <v>-13.733808072203459</v>
      </c>
      <c r="M17">
        <f t="shared" ref="M17:N17" si="21">L17-L16</f>
        <v>-46.487029134467541</v>
      </c>
      <c r="N17">
        <f t="shared" si="21"/>
        <v>-73.910122335976268</v>
      </c>
      <c r="O17">
        <f t="shared" si="9"/>
        <v>1</v>
      </c>
      <c r="P17">
        <f t="shared" ca="1" si="3"/>
        <v>0.5536712981011086</v>
      </c>
      <c r="Q17" t="str">
        <f t="shared" ca="1" si="10"/>
        <v>hold</v>
      </c>
      <c r="R17" s="1">
        <f t="shared" ca="1" si="4"/>
        <v>0</v>
      </c>
      <c r="S17" s="2">
        <f t="shared" ca="1" si="5"/>
        <v>100.35710320860419</v>
      </c>
      <c r="V17" s="3"/>
      <c r="W17" s="3"/>
      <c r="X17" s="3"/>
    </row>
    <row r="18" spans="1:24" x14ac:dyDescent="0.25">
      <c r="A18">
        <v>16</v>
      </c>
      <c r="B18" t="s">
        <v>27</v>
      </c>
      <c r="C18" s="5" t="str">
        <f t="shared" si="0"/>
        <v>2021-04-20 22:30:15</v>
      </c>
      <c r="D18">
        <v>0.33675699999999997</v>
      </c>
      <c r="E18">
        <f t="shared" ca="1" si="1"/>
        <v>0.34663500000000003</v>
      </c>
      <c r="F18">
        <v>0.34129399999999999</v>
      </c>
      <c r="G18">
        <v>0.33564500000000003</v>
      </c>
      <c r="H18">
        <v>0</v>
      </c>
      <c r="I18" t="s">
        <v>10</v>
      </c>
      <c r="J18" t="b">
        <v>0</v>
      </c>
      <c r="K18" t="s">
        <v>11</v>
      </c>
      <c r="L18">
        <f t="shared" si="7"/>
        <v>-7.5772145646637226</v>
      </c>
      <c r="M18">
        <f t="shared" ref="M18:N18" si="22">L18-L17</f>
        <v>6.1565935075397364</v>
      </c>
      <c r="N18">
        <f t="shared" si="22"/>
        <v>52.64362264200728</v>
      </c>
      <c r="O18">
        <f t="shared" si="9"/>
        <v>4</v>
      </c>
      <c r="P18">
        <f t="shared" ca="1" si="3"/>
        <v>0.98355172103216582</v>
      </c>
      <c r="Q18" t="str">
        <f t="shared" ca="1" si="10"/>
        <v>hold</v>
      </c>
      <c r="R18" s="1">
        <f t="shared" ca="1" si="4"/>
        <v>0</v>
      </c>
      <c r="S18" s="2">
        <f t="shared" ca="1" si="5"/>
        <v>100.35710320860419</v>
      </c>
      <c r="V18" s="3"/>
      <c r="W18" s="3"/>
      <c r="X18" s="3"/>
    </row>
    <row r="19" spans="1:24" x14ac:dyDescent="0.25">
      <c r="A19">
        <v>17</v>
      </c>
      <c r="B19" t="s">
        <v>28</v>
      </c>
      <c r="C19" s="5" t="str">
        <f t="shared" si="0"/>
        <v>2021-04-20 22:30:30</v>
      </c>
      <c r="D19">
        <v>0.33876000000000001</v>
      </c>
      <c r="E19">
        <f t="shared" ca="1" si="1"/>
        <v>0.345252</v>
      </c>
      <c r="F19">
        <v>0.342972</v>
      </c>
      <c r="G19">
        <v>0.33672400000000002</v>
      </c>
      <c r="H19">
        <v>0</v>
      </c>
      <c r="I19" t="s">
        <v>10</v>
      </c>
      <c r="J19" t="b">
        <v>0</v>
      </c>
      <c r="K19" t="s">
        <v>11</v>
      </c>
      <c r="L19">
        <f t="shared" si="7"/>
        <v>34.057384935151823</v>
      </c>
      <c r="M19">
        <f t="shared" ref="M19:N19" si="23">L19-L18</f>
        <v>41.634599499815543</v>
      </c>
      <c r="N19">
        <f t="shared" si="23"/>
        <v>35.478005992275804</v>
      </c>
      <c r="O19">
        <f t="shared" si="9"/>
        <v>8</v>
      </c>
      <c r="P19">
        <f t="shared" ca="1" si="3"/>
        <v>0.35728429667731687</v>
      </c>
      <c r="Q19" t="str">
        <f t="shared" ca="1" si="10"/>
        <v>hold</v>
      </c>
      <c r="R19" s="1">
        <f t="shared" ca="1" si="4"/>
        <v>0</v>
      </c>
      <c r="S19" s="2">
        <f t="shared" ca="1" si="5"/>
        <v>100.35710320860419</v>
      </c>
      <c r="V19" s="3"/>
      <c r="W19" s="3"/>
      <c r="X19" s="3"/>
    </row>
    <row r="20" spans="1:24" x14ac:dyDescent="0.25">
      <c r="A20">
        <v>18</v>
      </c>
      <c r="B20" t="s">
        <v>29</v>
      </c>
      <c r="C20" s="5" t="str">
        <f t="shared" si="0"/>
        <v>2021-04-20 22:30:45</v>
      </c>
      <c r="D20">
        <v>0.340034</v>
      </c>
      <c r="E20">
        <f t="shared" ca="1" si="1"/>
        <v>0.348472</v>
      </c>
      <c r="F20">
        <v>0.345584</v>
      </c>
      <c r="G20">
        <v>0.33905400000000002</v>
      </c>
      <c r="H20">
        <v>0</v>
      </c>
      <c r="I20" t="s">
        <v>10</v>
      </c>
      <c r="J20" t="b">
        <v>0</v>
      </c>
      <c r="K20" t="s">
        <v>11</v>
      </c>
      <c r="L20">
        <f t="shared" si="7"/>
        <v>21.58090111533285</v>
      </c>
      <c r="M20">
        <f t="shared" ref="M20:N20" si="24">L20-L19</f>
        <v>-12.476483819818974</v>
      </c>
      <c r="N20">
        <f t="shared" si="24"/>
        <v>-54.111083319634517</v>
      </c>
      <c r="O20">
        <f t="shared" si="9"/>
        <v>5</v>
      </c>
      <c r="P20">
        <f t="shared" ca="1" si="3"/>
        <v>0.69747725964794127</v>
      </c>
      <c r="Q20" t="str">
        <f t="shared" ca="1" si="10"/>
        <v>sell</v>
      </c>
      <c r="R20" s="1">
        <f t="shared" ca="1" si="4"/>
        <v>0</v>
      </c>
      <c r="S20" s="2">
        <f t="shared" ca="1" si="5"/>
        <v>100.35710320860419</v>
      </c>
      <c r="V20" s="3"/>
      <c r="W20" s="3"/>
      <c r="X20" s="3"/>
    </row>
    <row r="21" spans="1:24" x14ac:dyDescent="0.25">
      <c r="A21">
        <v>19</v>
      </c>
      <c r="B21" t="s">
        <v>30</v>
      </c>
      <c r="C21" s="5" t="str">
        <f t="shared" si="0"/>
        <v>2021-04-20 22:31:00</v>
      </c>
      <c r="D21">
        <v>0.34441699999999997</v>
      </c>
      <c r="E21">
        <f t="shared" ca="1" si="1"/>
        <v>0.34944599999999998</v>
      </c>
      <c r="F21">
        <v>0.34598200000000001</v>
      </c>
      <c r="G21">
        <v>0.33963900000000002</v>
      </c>
      <c r="H21">
        <v>0</v>
      </c>
      <c r="I21" t="s">
        <v>10</v>
      </c>
      <c r="J21" t="b">
        <v>0</v>
      </c>
      <c r="K21" t="s">
        <v>11</v>
      </c>
      <c r="L21">
        <f t="shared" si="7"/>
        <v>73.30090962026118</v>
      </c>
      <c r="M21">
        <f t="shared" ref="M21:N21" si="25">L21-L20</f>
        <v>51.72000850492833</v>
      </c>
      <c r="N21">
        <f t="shared" si="25"/>
        <v>64.196492324747311</v>
      </c>
      <c r="O21">
        <f t="shared" si="9"/>
        <v>8</v>
      </c>
      <c r="P21">
        <f ca="1">RAND()</f>
        <v>0.33982398360272115</v>
      </c>
      <c r="Q21" t="str">
        <f t="shared" ca="1" si="10"/>
        <v>hold</v>
      </c>
      <c r="R21" s="1">
        <f t="shared" ca="1" si="4"/>
        <v>0</v>
      </c>
      <c r="S21" s="2">
        <f t="shared" ca="1" si="5"/>
        <v>100.35710320860419</v>
      </c>
      <c r="V21" s="3"/>
      <c r="W21" s="3"/>
      <c r="X21" s="3"/>
    </row>
    <row r="22" spans="1:24" x14ac:dyDescent="0.25">
      <c r="A22">
        <v>20</v>
      </c>
      <c r="B22" t="s">
        <v>31</v>
      </c>
      <c r="C22" s="5" t="str">
        <f t="shared" si="0"/>
        <v>2021-04-20 22:31:15</v>
      </c>
      <c r="D22">
        <v>0.34384999999999999</v>
      </c>
      <c r="E22">
        <f t="shared" ca="1" si="1"/>
        <v>0.349329</v>
      </c>
      <c r="F22">
        <v>0.34526200000000001</v>
      </c>
      <c r="G22">
        <v>0.338779</v>
      </c>
      <c r="H22">
        <v>0</v>
      </c>
      <c r="I22" t="s">
        <v>10</v>
      </c>
      <c r="J22" t="b">
        <v>0</v>
      </c>
      <c r="K22" t="s">
        <v>11</v>
      </c>
      <c r="L22">
        <f t="shared" si="7"/>
        <v>-9.498095267677142</v>
      </c>
      <c r="M22">
        <f t="shared" ref="M22:N22" si="26">L22-L21</f>
        <v>-82.799004887938324</v>
      </c>
      <c r="N22">
        <f t="shared" si="26"/>
        <v>-134.51901339286667</v>
      </c>
      <c r="O22">
        <f t="shared" si="9"/>
        <v>1</v>
      </c>
      <c r="P22">
        <f t="shared" ref="P22:P85" ca="1" si="27">RAND()</f>
        <v>0.32618389482010857</v>
      </c>
      <c r="Q22" t="str">
        <f t="shared" ca="1" si="10"/>
        <v>buy</v>
      </c>
      <c r="R22" s="1">
        <f t="shared" ref="R22:R85" ca="1" si="28">IF(AND(Q22="buy",S21&lt;&gt;0),S21/$D22,IF(Q22="sell",0,R21))</f>
        <v>291.863030997831</v>
      </c>
      <c r="S22" s="2">
        <f t="shared" ref="S22:S85" ca="1" si="29">IF(AND(Q22="sell",R21&lt;&gt;0),R21*$D22,IF(Q22="buy",0,S21))</f>
        <v>0</v>
      </c>
      <c r="V22" s="3"/>
      <c r="W22" s="3"/>
      <c r="X22" s="3"/>
    </row>
    <row r="23" spans="1:24" x14ac:dyDescent="0.25">
      <c r="A23">
        <v>21</v>
      </c>
      <c r="B23" t="s">
        <v>32</v>
      </c>
      <c r="C23" s="5" t="str">
        <f t="shared" si="0"/>
        <v>2021-04-20 22:31:30</v>
      </c>
      <c r="D23">
        <v>0.34321200000000002</v>
      </c>
      <c r="E23">
        <f t="shared" ca="1" si="1"/>
        <v>0.349908</v>
      </c>
      <c r="F23">
        <v>0.345752</v>
      </c>
      <c r="G23">
        <v>0.33876699999999998</v>
      </c>
      <c r="H23">
        <v>0</v>
      </c>
      <c r="I23" t="s">
        <v>10</v>
      </c>
      <c r="J23" t="b">
        <v>0</v>
      </c>
      <c r="K23" t="s">
        <v>11</v>
      </c>
      <c r="L23">
        <f t="shared" si="7"/>
        <v>-10.70731766667504</v>
      </c>
      <c r="M23">
        <f t="shared" ref="M23:N23" si="30">L23-L22</f>
        <v>-1.2092223989978983</v>
      </c>
      <c r="N23">
        <f t="shared" si="30"/>
        <v>81.589782488940429</v>
      </c>
      <c r="O23">
        <f t="shared" si="9"/>
        <v>2</v>
      </c>
      <c r="P23">
        <f t="shared" ca="1" si="27"/>
        <v>0.36154580475598264</v>
      </c>
      <c r="Q23" t="str">
        <f t="shared" ca="1" si="10"/>
        <v>buy</v>
      </c>
      <c r="R23" s="1">
        <f t="shared" ca="1" si="28"/>
        <v>291.863030997831</v>
      </c>
      <c r="S23" s="2">
        <f t="shared" ca="1" si="29"/>
        <v>0</v>
      </c>
      <c r="V23" s="3"/>
      <c r="W23" s="3"/>
      <c r="X23" s="3"/>
    </row>
    <row r="24" spans="1:24" x14ac:dyDescent="0.25">
      <c r="A24">
        <v>22</v>
      </c>
      <c r="B24" t="s">
        <v>33</v>
      </c>
      <c r="C24" s="5" t="str">
        <f t="shared" si="0"/>
        <v>2021-04-20 22:31:45</v>
      </c>
      <c r="D24">
        <v>0.343995</v>
      </c>
      <c r="E24">
        <f t="shared" ca="1" si="1"/>
        <v>0.35023399999999999</v>
      </c>
      <c r="F24">
        <v>0.34583900000000001</v>
      </c>
      <c r="G24">
        <v>0.33896799999999999</v>
      </c>
      <c r="H24">
        <v>0</v>
      </c>
      <c r="I24" t="s">
        <v>10</v>
      </c>
      <c r="J24" t="b">
        <v>0</v>
      </c>
      <c r="K24" t="s">
        <v>11</v>
      </c>
      <c r="L24">
        <f t="shared" si="7"/>
        <v>13.110888471653142</v>
      </c>
      <c r="M24">
        <f t="shared" ref="M24:N24" si="31">L24-L23</f>
        <v>23.818206138328183</v>
      </c>
      <c r="N24">
        <f t="shared" si="31"/>
        <v>25.027428537326081</v>
      </c>
      <c r="O24">
        <f t="shared" si="9"/>
        <v>8</v>
      </c>
      <c r="P24">
        <f t="shared" ca="1" si="27"/>
        <v>0.25020564107137711</v>
      </c>
      <c r="Q24" t="str">
        <f t="shared" ca="1" si="10"/>
        <v>hold</v>
      </c>
      <c r="R24" s="1">
        <f t="shared" ca="1" si="28"/>
        <v>291.863030997831</v>
      </c>
      <c r="S24" s="2">
        <f t="shared" ca="1" si="29"/>
        <v>0</v>
      </c>
      <c r="V24" s="3"/>
      <c r="W24" s="3"/>
      <c r="X24" s="3"/>
    </row>
    <row r="25" spans="1:24" x14ac:dyDescent="0.25">
      <c r="A25">
        <v>23</v>
      </c>
      <c r="B25" t="s">
        <v>34</v>
      </c>
      <c r="C25" s="5" t="str">
        <f t="shared" si="0"/>
        <v>2021-04-20 22:32:00</v>
      </c>
      <c r="D25">
        <v>0.34358</v>
      </c>
      <c r="E25">
        <f t="shared" ca="1" si="1"/>
        <v>0.351047</v>
      </c>
      <c r="F25">
        <v>0.34656700000000001</v>
      </c>
      <c r="G25">
        <v>0.34130700000000003</v>
      </c>
      <c r="H25">
        <v>0</v>
      </c>
      <c r="I25" t="s">
        <v>10</v>
      </c>
      <c r="J25" t="b">
        <v>0</v>
      </c>
      <c r="K25" t="s">
        <v>11</v>
      </c>
      <c r="L25">
        <f t="shared" si="7"/>
        <v>-6.9573317489330853</v>
      </c>
      <c r="M25">
        <f t="shared" ref="M25:N25" si="32">L25-L24</f>
        <v>-20.068220220586227</v>
      </c>
      <c r="N25">
        <f t="shared" si="32"/>
        <v>-43.886426358914406</v>
      </c>
      <c r="O25">
        <f t="shared" si="9"/>
        <v>1</v>
      </c>
      <c r="P25">
        <f t="shared" ca="1" si="27"/>
        <v>0.33461300234710034</v>
      </c>
      <c r="Q25" t="str">
        <f t="shared" ca="1" si="10"/>
        <v>buy</v>
      </c>
      <c r="R25" s="1">
        <f t="shared" ca="1" si="28"/>
        <v>291.863030997831</v>
      </c>
      <c r="S25" s="2">
        <f t="shared" ca="1" si="29"/>
        <v>0</v>
      </c>
      <c r="V25" s="3"/>
      <c r="W25" s="3"/>
      <c r="X25" s="3"/>
    </row>
    <row r="26" spans="1:24" x14ac:dyDescent="0.25">
      <c r="A26">
        <v>24</v>
      </c>
      <c r="B26" t="s">
        <v>35</v>
      </c>
      <c r="C26" s="5" t="str">
        <f t="shared" si="0"/>
        <v>2021-04-20 22:32:15</v>
      </c>
      <c r="D26">
        <v>0.34403299999999998</v>
      </c>
      <c r="E26">
        <f t="shared" ca="1" si="1"/>
        <v>0.34998699999999999</v>
      </c>
      <c r="F26">
        <v>0.34736899999999998</v>
      </c>
      <c r="G26">
        <v>0.34232499999999999</v>
      </c>
      <c r="H26">
        <v>0</v>
      </c>
      <c r="I26" t="s">
        <v>10</v>
      </c>
      <c r="J26" t="b">
        <v>0</v>
      </c>
      <c r="K26" t="s">
        <v>11</v>
      </c>
      <c r="L26">
        <f t="shared" si="7"/>
        <v>7.5843885232456705</v>
      </c>
      <c r="M26">
        <f t="shared" ref="M26:N26" si="33">L26-L25</f>
        <v>14.541720272178756</v>
      </c>
      <c r="N26">
        <f t="shared" si="33"/>
        <v>34.609940492764984</v>
      </c>
      <c r="O26">
        <f t="shared" si="9"/>
        <v>8</v>
      </c>
      <c r="P26">
        <f t="shared" ca="1" si="27"/>
        <v>0.62320180505912892</v>
      </c>
      <c r="Q26" t="str">
        <f t="shared" ca="1" si="10"/>
        <v>sell</v>
      </c>
      <c r="R26" s="1">
        <f t="shared" ca="1" si="28"/>
        <v>0</v>
      </c>
      <c r="S26" s="2">
        <f t="shared" ca="1" si="29"/>
        <v>100.41051414327679</v>
      </c>
      <c r="V26" s="3"/>
      <c r="W26" s="3"/>
      <c r="X26" s="3"/>
    </row>
    <row r="27" spans="1:24" x14ac:dyDescent="0.25">
      <c r="A27">
        <v>25</v>
      </c>
      <c r="B27" t="s">
        <v>36</v>
      </c>
      <c r="C27" s="5" t="str">
        <f t="shared" si="0"/>
        <v>2021-04-20 22:32:30</v>
      </c>
      <c r="D27">
        <v>0.344856</v>
      </c>
      <c r="E27">
        <f t="shared" ca="1" si="1"/>
        <v>0.34872599999999998</v>
      </c>
      <c r="F27">
        <v>0.34795799999999999</v>
      </c>
      <c r="G27">
        <v>0.34210699999999999</v>
      </c>
      <c r="H27">
        <v>0</v>
      </c>
      <c r="I27" t="s">
        <v>10</v>
      </c>
      <c r="J27" t="b">
        <v>0</v>
      </c>
      <c r="K27" t="s">
        <v>11</v>
      </c>
      <c r="L27">
        <f t="shared" si="7"/>
        <v>13.74625955147514</v>
      </c>
      <c r="M27">
        <f t="shared" ref="M27:N27" si="34">L27-L26</f>
        <v>6.1618710282294691</v>
      </c>
      <c r="N27">
        <f t="shared" si="34"/>
        <v>-8.3798492439492875</v>
      </c>
      <c r="O27">
        <f t="shared" si="9"/>
        <v>7</v>
      </c>
      <c r="P27">
        <f t="shared" ca="1" si="27"/>
        <v>7.7974616146242681E-2</v>
      </c>
      <c r="Q27" t="str">
        <f t="shared" ca="1" si="10"/>
        <v>hold</v>
      </c>
      <c r="R27" s="1">
        <f t="shared" ca="1" si="28"/>
        <v>0</v>
      </c>
      <c r="S27" s="2">
        <f t="shared" ca="1" si="29"/>
        <v>100.41051414327679</v>
      </c>
      <c r="V27" s="3"/>
      <c r="W27" s="3"/>
      <c r="X27" s="3"/>
    </row>
    <row r="28" spans="1:24" x14ac:dyDescent="0.25">
      <c r="A28">
        <v>26</v>
      </c>
      <c r="B28" t="s">
        <v>37</v>
      </c>
      <c r="C28" s="5" t="str">
        <f t="shared" si="0"/>
        <v>2021-04-20 22:32:45</v>
      </c>
      <c r="D28">
        <v>0.34512199999999998</v>
      </c>
      <c r="E28">
        <f t="shared" ca="1" si="1"/>
        <v>0.34863</v>
      </c>
      <c r="F28">
        <v>0.348914</v>
      </c>
      <c r="G28">
        <v>0.34323399999999998</v>
      </c>
      <c r="H28">
        <v>0</v>
      </c>
      <c r="I28" t="s">
        <v>10</v>
      </c>
      <c r="J28" t="b">
        <v>0</v>
      </c>
      <c r="K28" t="s">
        <v>11</v>
      </c>
      <c r="L28">
        <f t="shared" si="7"/>
        <v>4.4394734699602445</v>
      </c>
      <c r="M28">
        <f t="shared" ref="M28:N28" si="35">L28-L27</f>
        <v>-9.3067860815148951</v>
      </c>
      <c r="N28">
        <f t="shared" si="35"/>
        <v>-15.468657109744363</v>
      </c>
      <c r="O28">
        <f t="shared" si="9"/>
        <v>5</v>
      </c>
      <c r="P28">
        <f t="shared" ca="1" si="27"/>
        <v>0.56192050916539982</v>
      </c>
      <c r="Q28" t="str">
        <f t="shared" ca="1" si="10"/>
        <v>sell</v>
      </c>
      <c r="R28" s="1">
        <f t="shared" ca="1" si="28"/>
        <v>0</v>
      </c>
      <c r="S28" s="2">
        <f t="shared" ca="1" si="29"/>
        <v>100.41051414327679</v>
      </c>
      <c r="V28" s="3"/>
      <c r="W28" s="3"/>
      <c r="X28" s="3"/>
    </row>
    <row r="29" spans="1:24" x14ac:dyDescent="0.25">
      <c r="A29">
        <v>27</v>
      </c>
      <c r="B29" t="s">
        <v>38</v>
      </c>
      <c r="C29" s="5" t="str">
        <f t="shared" si="0"/>
        <v>2021-04-20 22:33:00</v>
      </c>
      <c r="D29">
        <v>0.347468</v>
      </c>
      <c r="E29">
        <f t="shared" ca="1" si="1"/>
        <v>0.34798499999999999</v>
      </c>
      <c r="F29">
        <v>0.350304</v>
      </c>
      <c r="G29">
        <v>0.34397800000000001</v>
      </c>
      <c r="H29">
        <v>0</v>
      </c>
      <c r="I29" t="s">
        <v>10</v>
      </c>
      <c r="J29" t="b">
        <v>0</v>
      </c>
      <c r="K29" t="s">
        <v>11</v>
      </c>
      <c r="L29">
        <f t="shared" si="7"/>
        <v>38.889797734219144</v>
      </c>
      <c r="M29">
        <f t="shared" ref="M29:N29" si="36">L29-L28</f>
        <v>34.450324264258896</v>
      </c>
      <c r="N29">
        <f t="shared" si="36"/>
        <v>43.757110345773789</v>
      </c>
      <c r="O29">
        <f t="shared" si="9"/>
        <v>8</v>
      </c>
      <c r="P29">
        <f t="shared" ca="1" si="27"/>
        <v>0.85075015343280125</v>
      </c>
      <c r="Q29" t="str">
        <f t="shared" ca="1" si="10"/>
        <v>sell</v>
      </c>
      <c r="R29" s="1">
        <f t="shared" ca="1" si="28"/>
        <v>0</v>
      </c>
      <c r="S29" s="2">
        <f t="shared" ca="1" si="29"/>
        <v>100.41051414327679</v>
      </c>
      <c r="V29" s="3"/>
      <c r="W29" s="3"/>
      <c r="X29" s="3"/>
    </row>
    <row r="30" spans="1:24" x14ac:dyDescent="0.25">
      <c r="A30">
        <v>28</v>
      </c>
      <c r="B30" t="s">
        <v>39</v>
      </c>
      <c r="C30" s="5" t="str">
        <f t="shared" si="0"/>
        <v>2021-04-20 22:33:15</v>
      </c>
      <c r="D30">
        <v>0.34935699999999997</v>
      </c>
      <c r="E30">
        <f t="shared" ca="1" si="1"/>
        <v>0.35039799999999999</v>
      </c>
      <c r="F30">
        <v>0.35093999999999997</v>
      </c>
      <c r="G30">
        <v>0.34543699999999999</v>
      </c>
      <c r="H30">
        <v>0</v>
      </c>
      <c r="I30" t="s">
        <v>10</v>
      </c>
      <c r="J30" t="b">
        <v>0</v>
      </c>
      <c r="K30" t="s">
        <v>11</v>
      </c>
      <c r="L30">
        <f t="shared" si="7"/>
        <v>31.144760782048685</v>
      </c>
      <c r="M30">
        <f t="shared" ref="M30:N30" si="37">L30-L29</f>
        <v>-7.7450369521704587</v>
      </c>
      <c r="N30">
        <f t="shared" si="37"/>
        <v>-42.195361216429355</v>
      </c>
      <c r="O30">
        <f t="shared" si="9"/>
        <v>5</v>
      </c>
      <c r="P30">
        <f t="shared" ca="1" si="27"/>
        <v>0.35552093053307765</v>
      </c>
      <c r="Q30" t="str">
        <f t="shared" ca="1" si="10"/>
        <v>hold</v>
      </c>
      <c r="R30" s="1">
        <f t="shared" ca="1" si="28"/>
        <v>0</v>
      </c>
      <c r="S30" s="2">
        <f t="shared" ca="1" si="29"/>
        <v>100.41051414327679</v>
      </c>
      <c r="V30" s="3"/>
      <c r="W30" s="3"/>
      <c r="X30" s="3"/>
    </row>
    <row r="31" spans="1:24" x14ac:dyDescent="0.25">
      <c r="A31">
        <v>29</v>
      </c>
      <c r="B31" t="s">
        <v>40</v>
      </c>
      <c r="C31" s="5" t="str">
        <f t="shared" si="0"/>
        <v>2021-04-20 22:33:30</v>
      </c>
      <c r="D31">
        <v>0.34814000000000001</v>
      </c>
      <c r="E31">
        <f t="shared" ca="1" si="1"/>
        <v>0.34953600000000001</v>
      </c>
      <c r="F31">
        <v>0.35223700000000002</v>
      </c>
      <c r="G31">
        <v>0.34641</v>
      </c>
      <c r="H31">
        <v>0</v>
      </c>
      <c r="I31" t="s">
        <v>10</v>
      </c>
      <c r="J31" t="b">
        <v>0</v>
      </c>
      <c r="K31" t="s">
        <v>11</v>
      </c>
      <c r="L31">
        <f t="shared" si="7"/>
        <v>-20.135347361001049</v>
      </c>
      <c r="M31">
        <f t="shared" ref="M31:N31" si="38">L31-L30</f>
        <v>-51.280108143049731</v>
      </c>
      <c r="N31">
        <f t="shared" si="38"/>
        <v>-43.535071190879272</v>
      </c>
      <c r="O31">
        <f t="shared" si="9"/>
        <v>1</v>
      </c>
      <c r="P31">
        <f t="shared" ca="1" si="27"/>
        <v>0.38390485418230313</v>
      </c>
      <c r="Q31" t="str">
        <f t="shared" ca="1" si="10"/>
        <v>buy</v>
      </c>
      <c r="R31" s="1">
        <f t="shared" ca="1" si="28"/>
        <v>288.41992917583957</v>
      </c>
      <c r="S31" s="2">
        <f t="shared" ca="1" si="29"/>
        <v>0</v>
      </c>
      <c r="V31" s="3"/>
      <c r="W31" s="3"/>
      <c r="X31" s="3"/>
    </row>
    <row r="32" spans="1:24" x14ac:dyDescent="0.25">
      <c r="A32">
        <v>30</v>
      </c>
      <c r="B32" t="s">
        <v>41</v>
      </c>
      <c r="C32" s="5" t="str">
        <f t="shared" si="0"/>
        <v>2021-04-20 22:33:45</v>
      </c>
      <c r="D32">
        <v>0.35041099999999997</v>
      </c>
      <c r="E32">
        <f t="shared" ca="1" si="1"/>
        <v>0.34879599999999999</v>
      </c>
      <c r="F32">
        <v>0.35200599999999999</v>
      </c>
      <c r="G32">
        <v>0.34681600000000001</v>
      </c>
      <c r="H32">
        <v>0</v>
      </c>
      <c r="I32" t="s">
        <v>10</v>
      </c>
      <c r="J32" t="b">
        <v>0</v>
      </c>
      <c r="K32" t="s">
        <v>11</v>
      </c>
      <c r="L32">
        <f t="shared" si="7"/>
        <v>37.330335610095261</v>
      </c>
      <c r="M32">
        <f t="shared" ref="M32:N32" si="39">L32-L31</f>
        <v>57.465682971096314</v>
      </c>
      <c r="N32">
        <f t="shared" si="39"/>
        <v>108.74579111414604</v>
      </c>
      <c r="O32">
        <f t="shared" si="9"/>
        <v>8</v>
      </c>
      <c r="P32">
        <f t="shared" ca="1" si="27"/>
        <v>0.84279890724246376</v>
      </c>
      <c r="Q32" t="str">
        <f t="shared" ca="1" si="10"/>
        <v>sell</v>
      </c>
      <c r="R32" s="1">
        <f t="shared" ca="1" si="28"/>
        <v>0</v>
      </c>
      <c r="S32" s="2">
        <f t="shared" ca="1" si="29"/>
        <v>101.06551580243512</v>
      </c>
      <c r="V32" s="3"/>
      <c r="W32" s="3"/>
      <c r="X32" s="3"/>
    </row>
    <row r="33" spans="1:24" x14ac:dyDescent="0.25">
      <c r="A33">
        <v>31</v>
      </c>
      <c r="B33" t="s">
        <v>42</v>
      </c>
      <c r="C33" s="5" t="str">
        <f t="shared" si="0"/>
        <v>2021-04-20 22:34:00</v>
      </c>
      <c r="D33">
        <v>0.350186</v>
      </c>
      <c r="E33">
        <f t="shared" ca="1" si="1"/>
        <v>0.34769899999999998</v>
      </c>
      <c r="F33">
        <v>0.352435</v>
      </c>
      <c r="G33">
        <v>0.34648499999999999</v>
      </c>
      <c r="H33">
        <v>0</v>
      </c>
      <c r="I33" t="s">
        <v>10</v>
      </c>
      <c r="J33" t="b">
        <v>0</v>
      </c>
      <c r="K33" t="s">
        <v>11</v>
      </c>
      <c r="L33">
        <f t="shared" si="7"/>
        <v>-3.7008902943521802</v>
      </c>
      <c r="M33">
        <f t="shared" ref="M33:N33" si="40">L33-L32</f>
        <v>-41.031225904447439</v>
      </c>
      <c r="N33">
        <f t="shared" si="40"/>
        <v>-98.496908875543753</v>
      </c>
      <c r="O33">
        <f t="shared" si="9"/>
        <v>1</v>
      </c>
      <c r="P33">
        <f t="shared" ca="1" si="27"/>
        <v>0.33194022852202132</v>
      </c>
      <c r="Q33" t="str">
        <f t="shared" ca="1" si="10"/>
        <v>buy</v>
      </c>
      <c r="R33" s="1">
        <f t="shared" ca="1" si="28"/>
        <v>288.6052435061228</v>
      </c>
      <c r="S33" s="2">
        <f t="shared" ca="1" si="29"/>
        <v>0</v>
      </c>
      <c r="V33" s="3"/>
      <c r="W33" s="3"/>
      <c r="X33" s="3"/>
    </row>
    <row r="34" spans="1:24" x14ac:dyDescent="0.25">
      <c r="A34">
        <v>32</v>
      </c>
      <c r="B34" t="s">
        <v>43</v>
      </c>
      <c r="C34" s="5" t="str">
        <f t="shared" si="0"/>
        <v>2021-04-20 22:34:15</v>
      </c>
      <c r="D34">
        <v>0.351711</v>
      </c>
      <c r="E34">
        <f t="shared" ca="1" si="1"/>
        <v>0.34901199999999999</v>
      </c>
      <c r="F34">
        <v>0.352352</v>
      </c>
      <c r="G34">
        <v>0.345968</v>
      </c>
      <c r="H34">
        <v>0</v>
      </c>
      <c r="I34" t="s">
        <v>10</v>
      </c>
      <c r="J34" t="b">
        <v>0</v>
      </c>
      <c r="K34" t="s">
        <v>11</v>
      </c>
      <c r="L34">
        <f t="shared" si="7"/>
        <v>24.975050980589199</v>
      </c>
      <c r="M34">
        <f t="shared" ref="M34:N34" si="41">L34-L33</f>
        <v>28.67594127494138</v>
      </c>
      <c r="N34">
        <f t="shared" si="41"/>
        <v>69.707167179388819</v>
      </c>
      <c r="O34">
        <f t="shared" si="9"/>
        <v>8</v>
      </c>
      <c r="P34">
        <f t="shared" ca="1" si="27"/>
        <v>0.35218350934839149</v>
      </c>
      <c r="Q34" t="str">
        <f t="shared" ca="1" si="10"/>
        <v>hold</v>
      </c>
      <c r="R34" s="1">
        <f t="shared" ca="1" si="28"/>
        <v>288.6052435061228</v>
      </c>
      <c r="S34" s="2">
        <f t="shared" ca="1" si="29"/>
        <v>0</v>
      </c>
      <c r="V34" s="3"/>
      <c r="W34" s="3"/>
      <c r="X34" s="3"/>
    </row>
    <row r="35" spans="1:24" x14ac:dyDescent="0.25">
      <c r="A35">
        <v>33</v>
      </c>
      <c r="B35" t="s">
        <v>44</v>
      </c>
      <c r="C35" s="5" t="str">
        <f t="shared" si="0"/>
        <v>2021-04-20 22:34:30</v>
      </c>
      <c r="D35">
        <v>0.34970600000000002</v>
      </c>
      <c r="E35">
        <f t="shared" ca="1" si="1"/>
        <v>0.350161</v>
      </c>
      <c r="F35">
        <v>0.351219</v>
      </c>
      <c r="G35">
        <v>0.34446599999999999</v>
      </c>
      <c r="H35">
        <v>0</v>
      </c>
      <c r="I35" t="s">
        <v>10</v>
      </c>
      <c r="J35" t="b">
        <v>0</v>
      </c>
      <c r="K35" t="s">
        <v>11</v>
      </c>
      <c r="L35">
        <f t="shared" si="7"/>
        <v>-33.024311050862075</v>
      </c>
      <c r="M35">
        <f t="shared" ref="M35:N35" si="42">L35-L34</f>
        <v>-57.99936203145127</v>
      </c>
      <c r="N35">
        <f t="shared" si="42"/>
        <v>-86.675303306392649</v>
      </c>
      <c r="O35">
        <f t="shared" si="9"/>
        <v>1</v>
      </c>
      <c r="P35">
        <f t="shared" ca="1" si="27"/>
        <v>0.77428107780645794</v>
      </c>
      <c r="Q35" t="str">
        <f t="shared" ca="1" si="10"/>
        <v>hold</v>
      </c>
      <c r="R35" s="1">
        <f t="shared" ca="1" si="28"/>
        <v>288.6052435061228</v>
      </c>
      <c r="S35" s="2">
        <f t="shared" ca="1" si="29"/>
        <v>0</v>
      </c>
      <c r="V35" s="3"/>
      <c r="W35" s="3"/>
      <c r="X35" s="3"/>
    </row>
    <row r="36" spans="1:24" x14ac:dyDescent="0.25">
      <c r="A36">
        <v>34</v>
      </c>
      <c r="B36" t="s">
        <v>45</v>
      </c>
      <c r="C36" s="5" t="str">
        <f t="shared" si="0"/>
        <v>2021-04-20 22:34:45</v>
      </c>
      <c r="D36">
        <v>0.34803899999999999</v>
      </c>
      <c r="E36">
        <f t="shared" ca="1" si="1"/>
        <v>0.34919699999999998</v>
      </c>
      <c r="F36">
        <v>0.35000700000000001</v>
      </c>
      <c r="G36">
        <v>0.34286800000000001</v>
      </c>
      <c r="H36">
        <v>0</v>
      </c>
      <c r="I36" t="s">
        <v>10</v>
      </c>
      <c r="J36" t="b">
        <v>0</v>
      </c>
      <c r="K36" t="s">
        <v>11</v>
      </c>
      <c r="L36">
        <f t="shared" si="7"/>
        <v>-27.588632796633096</v>
      </c>
      <c r="M36">
        <f t="shared" ref="M36:N36" si="43">L36-L35</f>
        <v>5.4356782542289785</v>
      </c>
      <c r="N36">
        <f t="shared" si="43"/>
        <v>63.435040285680245</v>
      </c>
      <c r="O36">
        <f t="shared" si="9"/>
        <v>4</v>
      </c>
      <c r="P36">
        <f t="shared" ca="1" si="27"/>
        <v>0.91612723848524524</v>
      </c>
      <c r="Q36" t="str">
        <f t="shared" ca="1" si="10"/>
        <v>hold</v>
      </c>
      <c r="R36" s="1">
        <f t="shared" ca="1" si="28"/>
        <v>288.6052435061228</v>
      </c>
      <c r="S36" s="2">
        <f t="shared" ca="1" si="29"/>
        <v>0</v>
      </c>
      <c r="V36" s="3"/>
      <c r="W36" s="3"/>
      <c r="X36" s="3"/>
    </row>
    <row r="37" spans="1:24" x14ac:dyDescent="0.25">
      <c r="A37">
        <v>35</v>
      </c>
      <c r="B37" t="s">
        <v>46</v>
      </c>
      <c r="C37" s="5" t="str">
        <f t="shared" si="0"/>
        <v>2021-04-20 22:35:00</v>
      </c>
      <c r="D37">
        <v>0.34736899999999998</v>
      </c>
      <c r="E37">
        <f t="shared" ca="1" si="1"/>
        <v>0.34687099999999998</v>
      </c>
      <c r="F37">
        <v>0.34894700000000001</v>
      </c>
      <c r="G37">
        <v>0.33758899999999997</v>
      </c>
      <c r="H37">
        <v>0</v>
      </c>
      <c r="I37" t="s">
        <v>10</v>
      </c>
      <c r="J37" t="b">
        <v>0</v>
      </c>
      <c r="K37" t="s">
        <v>11</v>
      </c>
      <c r="L37">
        <f t="shared" si="7"/>
        <v>-11.109799862074812</v>
      </c>
      <c r="M37">
        <f t="shared" ref="M37:N37" si="44">L37-L36</f>
        <v>16.478832934558284</v>
      </c>
      <c r="N37">
        <f t="shared" si="44"/>
        <v>11.043154680329305</v>
      </c>
      <c r="O37">
        <f t="shared" si="9"/>
        <v>4</v>
      </c>
      <c r="P37">
        <f t="shared" ca="1" si="27"/>
        <v>0.89453360510863722</v>
      </c>
      <c r="Q37" t="str">
        <f t="shared" ca="1" si="10"/>
        <v>hold</v>
      </c>
      <c r="R37" s="1">
        <f t="shared" ca="1" si="28"/>
        <v>288.6052435061228</v>
      </c>
      <c r="S37" s="2">
        <f t="shared" ca="1" si="29"/>
        <v>0</v>
      </c>
      <c r="V37" s="3"/>
      <c r="W37" s="3"/>
      <c r="X37" s="3"/>
    </row>
    <row r="38" spans="1:24" x14ac:dyDescent="0.25">
      <c r="A38">
        <v>36</v>
      </c>
      <c r="B38" t="s">
        <v>47</v>
      </c>
      <c r="C38" s="5" t="str">
        <f t="shared" si="0"/>
        <v>2021-04-20 22:35:15</v>
      </c>
      <c r="D38">
        <v>0.34086</v>
      </c>
      <c r="E38">
        <f t="shared" ca="1" si="1"/>
        <v>0.34828599999999998</v>
      </c>
      <c r="F38">
        <v>0.34474500000000002</v>
      </c>
      <c r="G38">
        <v>0.33397900000000003</v>
      </c>
      <c r="H38">
        <v>0</v>
      </c>
      <c r="I38" t="s">
        <v>10</v>
      </c>
      <c r="J38" t="b">
        <v>0</v>
      </c>
      <c r="K38" t="s">
        <v>11</v>
      </c>
      <c r="L38">
        <f t="shared" si="7"/>
        <v>-109.99190017062143</v>
      </c>
      <c r="M38">
        <f t="shared" ref="M38:N38" si="45">L38-L37</f>
        <v>-98.882100308546626</v>
      </c>
      <c r="N38">
        <f t="shared" si="45"/>
        <v>-115.36093324310491</v>
      </c>
      <c r="O38">
        <f t="shared" si="9"/>
        <v>1</v>
      </c>
      <c r="P38">
        <f t="shared" ca="1" si="27"/>
        <v>0.12991336292651467</v>
      </c>
      <c r="Q38" t="str">
        <f t="shared" ca="1" si="10"/>
        <v>buy</v>
      </c>
      <c r="R38" s="1">
        <f t="shared" ca="1" si="28"/>
        <v>288.6052435061228</v>
      </c>
      <c r="S38" s="2">
        <f t="shared" ca="1" si="29"/>
        <v>0</v>
      </c>
      <c r="V38" s="3"/>
      <c r="W38" s="3"/>
      <c r="X38" s="3"/>
    </row>
    <row r="39" spans="1:24" x14ac:dyDescent="0.25">
      <c r="A39">
        <v>37</v>
      </c>
      <c r="B39" t="s">
        <v>48</v>
      </c>
      <c r="C39" s="5" t="str">
        <f t="shared" si="0"/>
        <v>2021-04-20 22:35:30</v>
      </c>
      <c r="D39">
        <v>0.336009</v>
      </c>
      <c r="E39">
        <f t="shared" ca="1" si="1"/>
        <v>0.34602100000000002</v>
      </c>
      <c r="F39">
        <v>0.34312300000000001</v>
      </c>
      <c r="G39">
        <v>0.33478400000000003</v>
      </c>
      <c r="H39">
        <v>0</v>
      </c>
      <c r="I39" t="s">
        <v>10</v>
      </c>
      <c r="J39" t="b">
        <v>0</v>
      </c>
      <c r="K39" t="s">
        <v>11</v>
      </c>
      <c r="L39">
        <f t="shared" si="7"/>
        <v>-83.157774031151007</v>
      </c>
      <c r="M39">
        <f t="shared" ref="M39:N39" si="46">L39-L38</f>
        <v>26.834126139470428</v>
      </c>
      <c r="N39">
        <f t="shared" si="46"/>
        <v>125.71622644801705</v>
      </c>
      <c r="O39">
        <f t="shared" si="9"/>
        <v>4</v>
      </c>
      <c r="P39">
        <f t="shared" ca="1" si="27"/>
        <v>0.38384410565477567</v>
      </c>
      <c r="Q39" t="str">
        <f t="shared" ca="1" si="10"/>
        <v>buy</v>
      </c>
      <c r="R39" s="1">
        <f t="shared" ca="1" si="28"/>
        <v>288.6052435061228</v>
      </c>
      <c r="S39" s="2">
        <f t="shared" ca="1" si="29"/>
        <v>0</v>
      </c>
      <c r="V39" s="3"/>
      <c r="W39" s="3"/>
      <c r="X39" s="3"/>
    </row>
    <row r="40" spans="1:24" x14ac:dyDescent="0.25">
      <c r="A40">
        <v>38</v>
      </c>
      <c r="B40" t="s">
        <v>49</v>
      </c>
      <c r="C40" s="5" t="str">
        <f t="shared" si="0"/>
        <v>2021-04-20 22:35:45</v>
      </c>
      <c r="D40">
        <v>0.33908500000000003</v>
      </c>
      <c r="E40">
        <f t="shared" ca="1" si="1"/>
        <v>0.34606500000000001</v>
      </c>
      <c r="F40">
        <v>0.34575600000000001</v>
      </c>
      <c r="G40">
        <v>0.3372</v>
      </c>
      <c r="H40">
        <v>0</v>
      </c>
      <c r="I40" t="s">
        <v>10</v>
      </c>
      <c r="J40" t="b">
        <v>0</v>
      </c>
      <c r="K40" t="s">
        <v>11</v>
      </c>
      <c r="L40">
        <f t="shared" si="7"/>
        <v>52.251676042807695</v>
      </c>
      <c r="M40">
        <f t="shared" ref="M40:N40" si="47">L40-L39</f>
        <v>135.40945007395871</v>
      </c>
      <c r="N40">
        <f t="shared" si="47"/>
        <v>108.57532393448828</v>
      </c>
      <c r="O40">
        <f t="shared" si="9"/>
        <v>8</v>
      </c>
      <c r="P40">
        <f t="shared" ca="1" si="27"/>
        <v>0.54244008691925605</v>
      </c>
      <c r="Q40" t="str">
        <f t="shared" ca="1" si="10"/>
        <v>sell</v>
      </c>
      <c r="R40" s="1">
        <f t="shared" ca="1" si="28"/>
        <v>0</v>
      </c>
      <c r="S40" s="2">
        <f t="shared" ca="1" si="29"/>
        <v>97.861708994273656</v>
      </c>
      <c r="V40" s="3"/>
      <c r="W40" s="3"/>
      <c r="X40" s="3"/>
    </row>
    <row r="41" spans="1:24" x14ac:dyDescent="0.25">
      <c r="A41">
        <v>39</v>
      </c>
      <c r="B41" t="s">
        <v>50</v>
      </c>
      <c r="C41" s="5" t="str">
        <f t="shared" si="0"/>
        <v>2021-04-20 22:36:00</v>
      </c>
      <c r="D41">
        <v>0.34214299999999997</v>
      </c>
      <c r="E41">
        <f t="shared" ca="1" si="1"/>
        <v>0.34603600000000001</v>
      </c>
      <c r="F41">
        <v>0.34581800000000001</v>
      </c>
      <c r="G41">
        <v>0.33889399999999997</v>
      </c>
      <c r="H41">
        <v>0</v>
      </c>
      <c r="I41" t="s">
        <v>10</v>
      </c>
      <c r="J41" t="b">
        <v>0</v>
      </c>
      <c r="K41" t="s">
        <v>11</v>
      </c>
      <c r="L41">
        <f t="shared" si="7"/>
        <v>51.481632860187503</v>
      </c>
      <c r="M41">
        <f t="shared" ref="M41:N41" si="48">L41-L40</f>
        <v>-0.77004318262019211</v>
      </c>
      <c r="N41">
        <f t="shared" si="48"/>
        <v>-136.17949325657889</v>
      </c>
      <c r="O41">
        <f t="shared" si="9"/>
        <v>5</v>
      </c>
      <c r="P41">
        <f t="shared" ca="1" si="27"/>
        <v>0.66894690053527739</v>
      </c>
      <c r="Q41" t="str">
        <f t="shared" ca="1" si="10"/>
        <v>sell</v>
      </c>
      <c r="R41" s="1">
        <f t="shared" ca="1" si="28"/>
        <v>0</v>
      </c>
      <c r="S41" s="2">
        <f t="shared" ca="1" si="29"/>
        <v>97.861708994273656</v>
      </c>
      <c r="V41" s="3"/>
      <c r="W41" s="3"/>
      <c r="X41" s="3"/>
    </row>
    <row r="42" spans="1:24" x14ac:dyDescent="0.25">
      <c r="A42">
        <v>40</v>
      </c>
      <c r="B42" t="s">
        <v>51</v>
      </c>
      <c r="C42" s="5" t="str">
        <f t="shared" si="0"/>
        <v>2021-04-20 22:36:15</v>
      </c>
      <c r="D42">
        <v>0.34400399999999998</v>
      </c>
      <c r="E42">
        <f t="shared" ca="1" si="1"/>
        <v>0.34500900000000001</v>
      </c>
      <c r="F42">
        <v>0.34675899999999998</v>
      </c>
      <c r="G42">
        <v>0.34059600000000001</v>
      </c>
      <c r="H42">
        <v>0</v>
      </c>
      <c r="I42" t="s">
        <v>10</v>
      </c>
      <c r="J42" t="b">
        <v>0</v>
      </c>
      <c r="K42" t="s">
        <v>11</v>
      </c>
      <c r="L42">
        <f t="shared" si="7"/>
        <v>31.160567145839249</v>
      </c>
      <c r="M42">
        <f t="shared" ref="M42:N42" si="49">L42-L41</f>
        <v>-20.321065714348254</v>
      </c>
      <c r="N42">
        <f t="shared" si="49"/>
        <v>-19.551022531728062</v>
      </c>
      <c r="O42">
        <f t="shared" si="9"/>
        <v>5</v>
      </c>
      <c r="P42">
        <f t="shared" ca="1" si="27"/>
        <v>0.57447852299091218</v>
      </c>
      <c r="Q42" t="str">
        <f t="shared" ca="1" si="10"/>
        <v>sell</v>
      </c>
      <c r="R42" s="1">
        <f t="shared" ca="1" si="28"/>
        <v>0</v>
      </c>
      <c r="S42" s="2">
        <f t="shared" ca="1" si="29"/>
        <v>97.861708994273656</v>
      </c>
      <c r="V42" s="3"/>
      <c r="W42" s="3"/>
      <c r="X42" s="3"/>
    </row>
    <row r="43" spans="1:24" x14ac:dyDescent="0.25">
      <c r="A43">
        <v>41</v>
      </c>
      <c r="B43" t="s">
        <v>52</v>
      </c>
      <c r="C43" s="5" t="str">
        <f t="shared" si="0"/>
        <v>2021-04-20 22:36:30</v>
      </c>
      <c r="D43">
        <v>0.34422799999999998</v>
      </c>
      <c r="E43">
        <f t="shared" ca="1" si="1"/>
        <v>0.34415299999999999</v>
      </c>
      <c r="F43">
        <v>0.34606700000000001</v>
      </c>
      <c r="G43">
        <v>0.33795599999999998</v>
      </c>
      <c r="H43">
        <v>0</v>
      </c>
      <c r="I43" t="s">
        <v>10</v>
      </c>
      <c r="J43" t="b">
        <v>0</v>
      </c>
      <c r="K43" t="s">
        <v>11</v>
      </c>
      <c r="L43">
        <f t="shared" si="7"/>
        <v>3.748213459773682</v>
      </c>
      <c r="M43">
        <f t="shared" ref="M43:N43" si="50">L43-L42</f>
        <v>-27.412353686065565</v>
      </c>
      <c r="N43">
        <f t="shared" si="50"/>
        <v>-7.0912879717173105</v>
      </c>
      <c r="O43">
        <f t="shared" si="9"/>
        <v>5</v>
      </c>
      <c r="P43">
        <f t="shared" ca="1" si="27"/>
        <v>0.9682749749200299</v>
      </c>
      <c r="Q43" t="str">
        <f t="shared" ca="1" si="10"/>
        <v>sell</v>
      </c>
      <c r="R43" s="1">
        <f t="shared" ca="1" si="28"/>
        <v>0</v>
      </c>
      <c r="S43" s="2">
        <f t="shared" ca="1" si="29"/>
        <v>97.861708994273656</v>
      </c>
      <c r="V43" s="3"/>
      <c r="W43" s="3"/>
      <c r="X43" s="3"/>
    </row>
    <row r="44" spans="1:24" x14ac:dyDescent="0.25">
      <c r="A44">
        <v>42</v>
      </c>
      <c r="B44" t="s">
        <v>53</v>
      </c>
      <c r="C44" s="5" t="str">
        <f t="shared" si="0"/>
        <v>2021-04-20 22:36:45</v>
      </c>
      <c r="D44">
        <v>0.34289999999999998</v>
      </c>
      <c r="E44">
        <f t="shared" ca="1" si="1"/>
        <v>0.344665</v>
      </c>
      <c r="F44">
        <v>0.34391100000000002</v>
      </c>
      <c r="G44">
        <v>0.33702500000000002</v>
      </c>
      <c r="H44">
        <v>0</v>
      </c>
      <c r="I44" t="s">
        <v>10</v>
      </c>
      <c r="J44" t="b">
        <v>0</v>
      </c>
      <c r="K44" t="s">
        <v>11</v>
      </c>
      <c r="L44">
        <f t="shared" si="7"/>
        <v>-22.307611943292432</v>
      </c>
      <c r="M44">
        <f t="shared" ref="M44:N44" si="51">L44-L43</f>
        <v>-26.055825403066116</v>
      </c>
      <c r="N44">
        <f t="shared" si="51"/>
        <v>1.3565282829994487</v>
      </c>
      <c r="O44">
        <f t="shared" si="9"/>
        <v>2</v>
      </c>
      <c r="P44">
        <f t="shared" ca="1" si="27"/>
        <v>0.84156134602989641</v>
      </c>
      <c r="Q44" t="str">
        <f t="shared" ca="1" si="10"/>
        <v>hold</v>
      </c>
      <c r="R44" s="1">
        <f t="shared" ca="1" si="28"/>
        <v>0</v>
      </c>
      <c r="S44" s="2">
        <f t="shared" ca="1" si="29"/>
        <v>97.861708994273656</v>
      </c>
      <c r="V44" s="3"/>
      <c r="W44" s="3"/>
      <c r="X44" s="3"/>
    </row>
    <row r="45" spans="1:24" x14ac:dyDescent="0.25">
      <c r="A45">
        <v>43</v>
      </c>
      <c r="B45" t="s">
        <v>54</v>
      </c>
      <c r="C45" s="5" t="str">
        <f t="shared" si="0"/>
        <v>2021-04-20 22:37:00</v>
      </c>
      <c r="D45">
        <v>0.34069700000000003</v>
      </c>
      <c r="E45">
        <f t="shared" ca="1" si="1"/>
        <v>0.34401500000000002</v>
      </c>
      <c r="F45">
        <v>0.34379399999999999</v>
      </c>
      <c r="G45">
        <v>0.33728599999999997</v>
      </c>
      <c r="H45">
        <v>0</v>
      </c>
      <c r="I45" t="s">
        <v>10</v>
      </c>
      <c r="J45" t="b">
        <v>0</v>
      </c>
      <c r="K45" t="s">
        <v>11</v>
      </c>
      <c r="L45">
        <f t="shared" si="7"/>
        <v>-37.245058491083313</v>
      </c>
      <c r="M45">
        <f t="shared" ref="M45:N45" si="52">L45-L44</f>
        <v>-14.937446547790881</v>
      </c>
      <c r="N45">
        <f t="shared" si="52"/>
        <v>11.118378855275235</v>
      </c>
      <c r="O45">
        <f t="shared" si="9"/>
        <v>2</v>
      </c>
      <c r="P45">
        <f t="shared" ca="1" si="27"/>
        <v>0.77509234302231467</v>
      </c>
      <c r="Q45" t="str">
        <f t="shared" ca="1" si="10"/>
        <v>hold</v>
      </c>
      <c r="R45" s="1">
        <f t="shared" ca="1" si="28"/>
        <v>0</v>
      </c>
      <c r="S45" s="2">
        <f t="shared" ca="1" si="29"/>
        <v>97.861708994273656</v>
      </c>
      <c r="V45" s="3"/>
      <c r="W45" s="3"/>
      <c r="X45" s="3"/>
    </row>
    <row r="46" spans="1:24" x14ac:dyDescent="0.25">
      <c r="A46">
        <v>44</v>
      </c>
      <c r="B46" t="s">
        <v>55</v>
      </c>
      <c r="C46" s="5" t="str">
        <f t="shared" si="0"/>
        <v>2021-04-20 22:37:15</v>
      </c>
      <c r="D46">
        <v>0.340499</v>
      </c>
      <c r="E46">
        <f t="shared" ca="1" si="1"/>
        <v>0.34331699999999998</v>
      </c>
      <c r="F46">
        <v>0.34295999999999999</v>
      </c>
      <c r="G46">
        <v>0.33515899999999998</v>
      </c>
      <c r="H46">
        <v>0</v>
      </c>
      <c r="I46" t="s">
        <v>10</v>
      </c>
      <c r="J46" t="b">
        <v>0</v>
      </c>
      <c r="K46" t="s">
        <v>11</v>
      </c>
      <c r="L46">
        <f t="shared" si="7"/>
        <v>-3.3494372088644084</v>
      </c>
      <c r="M46">
        <f t="shared" ref="M46:N46" si="53">L46-L45</f>
        <v>33.895621282218904</v>
      </c>
      <c r="N46">
        <f t="shared" si="53"/>
        <v>48.833067830009782</v>
      </c>
      <c r="O46">
        <f t="shared" si="9"/>
        <v>4</v>
      </c>
      <c r="P46">
        <f t="shared" ca="1" si="27"/>
        <v>0.44332818369469917</v>
      </c>
      <c r="Q46" t="str">
        <f t="shared" ca="1" si="10"/>
        <v>buy</v>
      </c>
      <c r="R46" s="1">
        <f t="shared" ca="1" si="28"/>
        <v>287.40674420269562</v>
      </c>
      <c r="S46" s="2">
        <f t="shared" ca="1" si="29"/>
        <v>0</v>
      </c>
      <c r="V46" s="3"/>
      <c r="W46" s="3"/>
      <c r="X46" s="3"/>
    </row>
    <row r="47" spans="1:24" x14ac:dyDescent="0.25">
      <c r="A47">
        <v>45</v>
      </c>
      <c r="B47" t="s">
        <v>56</v>
      </c>
      <c r="C47" s="5" t="str">
        <f t="shared" si="0"/>
        <v>2021-04-20 22:37:30</v>
      </c>
      <c r="D47">
        <v>0.338702</v>
      </c>
      <c r="E47">
        <f t="shared" ca="1" si="1"/>
        <v>0.34501599999999999</v>
      </c>
      <c r="F47">
        <v>0.340835</v>
      </c>
      <c r="G47">
        <v>0.334422</v>
      </c>
      <c r="H47">
        <v>0</v>
      </c>
      <c r="I47" t="s">
        <v>10</v>
      </c>
      <c r="J47" t="b">
        <v>0</v>
      </c>
      <c r="K47" t="s">
        <v>11</v>
      </c>
      <c r="L47">
        <f t="shared" si="7"/>
        <v>-30.559960523893057</v>
      </c>
      <c r="M47">
        <f t="shared" ref="M47:N47" si="54">L47-L46</f>
        <v>-27.210523315028649</v>
      </c>
      <c r="N47">
        <f t="shared" si="54"/>
        <v>-61.10614459724755</v>
      </c>
      <c r="O47">
        <f t="shared" si="9"/>
        <v>1</v>
      </c>
      <c r="P47">
        <f t="shared" ca="1" si="27"/>
        <v>0.50944171199880883</v>
      </c>
      <c r="Q47" t="str">
        <f t="shared" ca="1" si="10"/>
        <v>hold</v>
      </c>
      <c r="R47" s="1">
        <f t="shared" ca="1" si="28"/>
        <v>287.40674420269562</v>
      </c>
      <c r="S47" s="2">
        <f t="shared" ca="1" si="29"/>
        <v>0</v>
      </c>
      <c r="V47" s="3"/>
      <c r="W47" s="3"/>
      <c r="X47" s="3"/>
    </row>
    <row r="48" spans="1:24" x14ac:dyDescent="0.25">
      <c r="A48">
        <v>46</v>
      </c>
      <c r="B48" t="s">
        <v>57</v>
      </c>
      <c r="C48" s="5" t="str">
        <f t="shared" si="0"/>
        <v>2021-04-20 22:37:45</v>
      </c>
      <c r="D48">
        <v>0.33812399999999998</v>
      </c>
      <c r="E48">
        <f t="shared" ca="1" si="1"/>
        <v>0.34391500000000003</v>
      </c>
      <c r="F48">
        <v>0.34064699999999998</v>
      </c>
      <c r="G48">
        <v>0.334675</v>
      </c>
      <c r="H48">
        <v>0</v>
      </c>
      <c r="I48" t="s">
        <v>10</v>
      </c>
      <c r="J48" t="b">
        <v>0</v>
      </c>
      <c r="K48" t="s">
        <v>11</v>
      </c>
      <c r="L48">
        <f t="shared" si="7"/>
        <v>-9.8463287400840276</v>
      </c>
      <c r="M48">
        <f t="shared" ref="M48:N48" si="55">L48-L47</f>
        <v>20.713631783809028</v>
      </c>
      <c r="N48">
        <f t="shared" si="55"/>
        <v>47.924155098837673</v>
      </c>
      <c r="O48">
        <f t="shared" si="9"/>
        <v>4</v>
      </c>
      <c r="P48">
        <f t="shared" ca="1" si="27"/>
        <v>0.52314942977942891</v>
      </c>
      <c r="Q48" t="str">
        <f t="shared" ca="1" si="10"/>
        <v>buy</v>
      </c>
      <c r="R48" s="1">
        <f t="shared" ca="1" si="28"/>
        <v>287.40674420269562</v>
      </c>
      <c r="S48" s="2">
        <f t="shared" ca="1" si="29"/>
        <v>0</v>
      </c>
      <c r="V48" s="3"/>
      <c r="W48" s="3"/>
      <c r="X48" s="3"/>
    </row>
    <row r="49" spans="1:24" x14ac:dyDescent="0.25">
      <c r="A49">
        <v>47</v>
      </c>
      <c r="B49" t="s">
        <v>58</v>
      </c>
      <c r="C49" s="5" t="str">
        <f t="shared" si="0"/>
        <v>2021-04-20 22:38:00</v>
      </c>
      <c r="D49">
        <v>0.33699600000000002</v>
      </c>
      <c r="E49">
        <f t="shared" ca="1" si="1"/>
        <v>0.34326400000000001</v>
      </c>
      <c r="F49">
        <v>0.34342699999999998</v>
      </c>
      <c r="G49">
        <v>0.33549400000000001</v>
      </c>
      <c r="H49">
        <v>0</v>
      </c>
      <c r="I49" t="s">
        <v>10</v>
      </c>
      <c r="J49" t="b">
        <v>0</v>
      </c>
      <c r="K49" t="s">
        <v>11</v>
      </c>
      <c r="L49">
        <f t="shared" si="7"/>
        <v>-19.279990987050692</v>
      </c>
      <c r="M49">
        <f t="shared" ref="M49:N49" si="56">L49-L48</f>
        <v>-9.433662246966664</v>
      </c>
      <c r="N49">
        <f t="shared" si="56"/>
        <v>-30.14729403077569</v>
      </c>
      <c r="O49">
        <f t="shared" si="9"/>
        <v>1</v>
      </c>
      <c r="P49">
        <f t="shared" ca="1" si="27"/>
        <v>0.34658496116627913</v>
      </c>
      <c r="Q49" t="str">
        <f t="shared" ca="1" si="10"/>
        <v>buy</v>
      </c>
      <c r="R49" s="1">
        <f t="shared" ca="1" si="28"/>
        <v>287.40674420269562</v>
      </c>
      <c r="S49" s="2">
        <f t="shared" ca="1" si="29"/>
        <v>0</v>
      </c>
      <c r="V49" s="3"/>
      <c r="W49" s="3"/>
      <c r="X49" s="3"/>
    </row>
    <row r="50" spans="1:24" x14ac:dyDescent="0.25">
      <c r="A50">
        <v>48</v>
      </c>
      <c r="B50" t="s">
        <v>59</v>
      </c>
      <c r="C50" s="5" t="str">
        <f t="shared" si="0"/>
        <v>2021-04-20 22:38:15</v>
      </c>
      <c r="D50">
        <v>0.34002900000000003</v>
      </c>
      <c r="E50">
        <f t="shared" ca="1" si="1"/>
        <v>0.34340999999999999</v>
      </c>
      <c r="F50">
        <v>0.34342600000000001</v>
      </c>
      <c r="G50">
        <v>0.33790700000000001</v>
      </c>
      <c r="H50">
        <v>0</v>
      </c>
      <c r="I50" t="s">
        <v>10</v>
      </c>
      <c r="J50" t="b">
        <v>0</v>
      </c>
      <c r="K50" t="s">
        <v>11</v>
      </c>
      <c r="L50">
        <f t="shared" si="7"/>
        <v>51.378206885693182</v>
      </c>
      <c r="M50">
        <f t="shared" ref="M50:N50" si="57">L50-L49</f>
        <v>70.65819787274387</v>
      </c>
      <c r="N50">
        <f t="shared" si="57"/>
        <v>80.091860119710532</v>
      </c>
      <c r="O50">
        <f t="shared" si="9"/>
        <v>8</v>
      </c>
      <c r="P50">
        <f t="shared" ca="1" si="27"/>
        <v>0.78311394083225361</v>
      </c>
      <c r="Q50" t="str">
        <f t="shared" ca="1" si="10"/>
        <v>sell</v>
      </c>
      <c r="R50" s="1">
        <f t="shared" ca="1" si="28"/>
        <v>0</v>
      </c>
      <c r="S50" s="2">
        <f t="shared" ca="1" si="29"/>
        <v>97.726627824498394</v>
      </c>
      <c r="V50" s="3"/>
      <c r="W50" s="3"/>
      <c r="X50" s="3"/>
    </row>
    <row r="51" spans="1:24" x14ac:dyDescent="0.25">
      <c r="A51">
        <v>49</v>
      </c>
      <c r="B51" t="s">
        <v>60</v>
      </c>
      <c r="C51" s="5" t="str">
        <f t="shared" si="0"/>
        <v>2021-04-20 22:38:30</v>
      </c>
      <c r="D51">
        <v>0.34095199999999998</v>
      </c>
      <c r="E51">
        <f t="shared" ca="1" si="1"/>
        <v>0.34370800000000001</v>
      </c>
      <c r="F51">
        <v>0.34325099999999997</v>
      </c>
      <c r="G51">
        <v>0.33815000000000001</v>
      </c>
      <c r="H51">
        <v>0</v>
      </c>
      <c r="I51" t="s">
        <v>10</v>
      </c>
      <c r="J51" t="b">
        <v>0</v>
      </c>
      <c r="K51" t="s">
        <v>11</v>
      </c>
      <c r="L51">
        <f t="shared" si="7"/>
        <v>15.593045631278075</v>
      </c>
      <c r="M51">
        <f t="shared" ref="M51:N51" si="58">L51-L50</f>
        <v>-35.785161254415108</v>
      </c>
      <c r="N51">
        <f t="shared" si="58"/>
        <v>-106.44335912715897</v>
      </c>
      <c r="O51">
        <f t="shared" si="9"/>
        <v>5</v>
      </c>
      <c r="P51">
        <f t="shared" ca="1" si="27"/>
        <v>0.66571251976837686</v>
      </c>
      <c r="Q51" t="str">
        <f t="shared" ca="1" si="10"/>
        <v>sell</v>
      </c>
      <c r="R51" s="1">
        <f t="shared" ca="1" si="28"/>
        <v>0</v>
      </c>
      <c r="S51" s="2">
        <f t="shared" ca="1" si="29"/>
        <v>97.726627824498394</v>
      </c>
      <c r="V51" s="3"/>
      <c r="W51" s="3"/>
      <c r="X51" s="3"/>
    </row>
    <row r="52" spans="1:24" x14ac:dyDescent="0.25">
      <c r="A52">
        <v>50</v>
      </c>
      <c r="B52" t="s">
        <v>61</v>
      </c>
      <c r="C52" s="5" t="str">
        <f t="shared" si="0"/>
        <v>2021-04-20 22:38:45</v>
      </c>
      <c r="D52">
        <v>0.34263300000000002</v>
      </c>
      <c r="E52">
        <f t="shared" ca="1" si="1"/>
        <v>0.34416000000000002</v>
      </c>
      <c r="F52">
        <v>0.34367999999999999</v>
      </c>
      <c r="G52">
        <v>0.338142</v>
      </c>
      <c r="H52">
        <v>0</v>
      </c>
      <c r="I52" t="s">
        <v>10</v>
      </c>
      <c r="J52" t="b">
        <v>0</v>
      </c>
      <c r="K52" t="s">
        <v>11</v>
      </c>
      <c r="L52">
        <f t="shared" si="7"/>
        <v>28.259273816424578</v>
      </c>
      <c r="M52">
        <f t="shared" ref="M52:N52" si="59">L52-L51</f>
        <v>12.666228185146503</v>
      </c>
      <c r="N52">
        <f t="shared" si="59"/>
        <v>48.451389439561609</v>
      </c>
      <c r="O52">
        <f t="shared" si="9"/>
        <v>8</v>
      </c>
      <c r="P52">
        <f t="shared" ca="1" si="27"/>
        <v>0.25912837971215075</v>
      </c>
      <c r="Q52" t="str">
        <f t="shared" ca="1" si="10"/>
        <v>hold</v>
      </c>
      <c r="R52" s="1">
        <f t="shared" ca="1" si="28"/>
        <v>0</v>
      </c>
      <c r="S52" s="2">
        <f t="shared" ca="1" si="29"/>
        <v>97.726627824498394</v>
      </c>
      <c r="V52" s="3"/>
      <c r="W52" s="3"/>
      <c r="X52" s="3"/>
    </row>
    <row r="53" spans="1:24" x14ac:dyDescent="0.25">
      <c r="A53">
        <v>51</v>
      </c>
      <c r="B53" t="s">
        <v>62</v>
      </c>
      <c r="C53" s="5" t="str">
        <f t="shared" si="0"/>
        <v>2021-04-20 22:39:00</v>
      </c>
      <c r="D53">
        <v>0.34198800000000001</v>
      </c>
      <c r="E53">
        <f t="shared" ca="1" si="1"/>
        <v>0.34422599999999998</v>
      </c>
      <c r="F53">
        <v>0.34603</v>
      </c>
      <c r="G53">
        <v>0.33920800000000001</v>
      </c>
      <c r="H53">
        <v>0</v>
      </c>
      <c r="I53" t="s">
        <v>10</v>
      </c>
      <c r="J53" t="b">
        <v>0</v>
      </c>
      <c r="K53" t="s">
        <v>11</v>
      </c>
      <c r="L53">
        <f t="shared" si="7"/>
        <v>-10.863539263778211</v>
      </c>
      <c r="M53">
        <f t="shared" ref="M53:N53" si="60">L53-L52</f>
        <v>-39.122813080202789</v>
      </c>
      <c r="N53">
        <f t="shared" si="60"/>
        <v>-51.78904126534929</v>
      </c>
      <c r="O53">
        <f t="shared" si="9"/>
        <v>1</v>
      </c>
      <c r="P53">
        <f t="shared" ca="1" si="27"/>
        <v>0.8755701334991578</v>
      </c>
      <c r="Q53" t="str">
        <f t="shared" ca="1" si="10"/>
        <v>hold</v>
      </c>
      <c r="R53" s="1">
        <f t="shared" ca="1" si="28"/>
        <v>0</v>
      </c>
      <c r="S53" s="2">
        <f t="shared" ca="1" si="29"/>
        <v>97.726627824498394</v>
      </c>
      <c r="V53" s="3"/>
      <c r="W53" s="3"/>
      <c r="X53" s="3"/>
    </row>
    <row r="54" spans="1:24" x14ac:dyDescent="0.25">
      <c r="A54">
        <v>52</v>
      </c>
      <c r="B54" t="s">
        <v>63</v>
      </c>
      <c r="C54" s="5" t="str">
        <f t="shared" si="0"/>
        <v>2021-04-20 22:39:15</v>
      </c>
      <c r="D54">
        <v>0.34531899999999999</v>
      </c>
      <c r="E54">
        <f t="shared" ca="1" si="1"/>
        <v>0.34418199999999999</v>
      </c>
      <c r="F54">
        <v>0.34616200000000003</v>
      </c>
      <c r="G54">
        <v>0.34040799999999999</v>
      </c>
      <c r="H54">
        <v>0</v>
      </c>
      <c r="I54" t="s">
        <v>10</v>
      </c>
      <c r="J54" t="b">
        <v>0</v>
      </c>
      <c r="K54" t="s">
        <v>11</v>
      </c>
      <c r="L54">
        <f t="shared" si="7"/>
        <v>55.561841472403977</v>
      </c>
      <c r="M54">
        <f t="shared" ref="M54:N54" si="61">L54-L53</f>
        <v>66.425380736182191</v>
      </c>
      <c r="N54">
        <f t="shared" si="61"/>
        <v>105.54819381638498</v>
      </c>
      <c r="O54">
        <f t="shared" si="9"/>
        <v>8</v>
      </c>
      <c r="P54">
        <f t="shared" ca="1" si="27"/>
        <v>0.57550962604353662</v>
      </c>
      <c r="Q54" t="str">
        <f t="shared" ca="1" si="10"/>
        <v>sell</v>
      </c>
      <c r="R54" s="1">
        <f t="shared" ca="1" si="28"/>
        <v>0</v>
      </c>
      <c r="S54" s="2">
        <f t="shared" ca="1" si="29"/>
        <v>97.726627824498394</v>
      </c>
      <c r="V54" s="3"/>
      <c r="W54" s="3"/>
      <c r="X54" s="3"/>
    </row>
    <row r="55" spans="1:24" x14ac:dyDescent="0.25">
      <c r="A55">
        <v>53</v>
      </c>
      <c r="B55" t="s">
        <v>64</v>
      </c>
      <c r="C55" s="5" t="str">
        <f t="shared" si="0"/>
        <v>2021-04-20 22:39:30</v>
      </c>
      <c r="D55">
        <v>0.342949</v>
      </c>
      <c r="E55">
        <f t="shared" ca="1" si="1"/>
        <v>0.34505799999999998</v>
      </c>
      <c r="F55">
        <v>0.34494200000000003</v>
      </c>
      <c r="G55">
        <v>0.338092</v>
      </c>
      <c r="H55">
        <v>0</v>
      </c>
      <c r="I55" t="s">
        <v>10</v>
      </c>
      <c r="J55" t="b">
        <v>0</v>
      </c>
      <c r="K55" t="s">
        <v>11</v>
      </c>
      <c r="L55">
        <f t="shared" si="7"/>
        <v>-39.805336191560997</v>
      </c>
      <c r="M55">
        <f t="shared" ref="M55:N55" si="62">L55-L54</f>
        <v>-95.367177663964981</v>
      </c>
      <c r="N55">
        <f t="shared" si="62"/>
        <v>-161.79255840014719</v>
      </c>
      <c r="O55">
        <f t="shared" si="9"/>
        <v>1</v>
      </c>
      <c r="P55">
        <f t="shared" ca="1" si="27"/>
        <v>0.14545186649897857</v>
      </c>
      <c r="Q55" t="str">
        <f t="shared" ca="1" si="10"/>
        <v>buy</v>
      </c>
      <c r="R55" s="1">
        <f t="shared" ca="1" si="28"/>
        <v>284.95965238125319</v>
      </c>
      <c r="S55" s="2">
        <f t="shared" ca="1" si="29"/>
        <v>0</v>
      </c>
      <c r="V55" s="3"/>
      <c r="W55" s="3"/>
      <c r="X55" s="3"/>
    </row>
    <row r="56" spans="1:24" x14ac:dyDescent="0.25">
      <c r="A56">
        <v>54</v>
      </c>
      <c r="B56" t="s">
        <v>65</v>
      </c>
      <c r="C56" s="5" t="str">
        <f t="shared" si="0"/>
        <v>2021-04-20 22:39:45</v>
      </c>
      <c r="D56">
        <v>0.34298800000000002</v>
      </c>
      <c r="E56">
        <f t="shared" ca="1" si="1"/>
        <v>0.34507599999999999</v>
      </c>
      <c r="F56">
        <v>0.344443</v>
      </c>
      <c r="G56">
        <v>0.33868599999999999</v>
      </c>
      <c r="H56">
        <v>0</v>
      </c>
      <c r="I56" t="s">
        <v>10</v>
      </c>
      <c r="J56" t="b">
        <v>0</v>
      </c>
      <c r="K56" t="s">
        <v>11</v>
      </c>
      <c r="L56">
        <f t="shared" si="7"/>
        <v>0.65495003899582083</v>
      </c>
      <c r="M56">
        <f t="shared" ref="M56:N56" si="63">L56-L55</f>
        <v>40.460286230556818</v>
      </c>
      <c r="N56">
        <f t="shared" si="63"/>
        <v>135.8274638945218</v>
      </c>
      <c r="O56">
        <f t="shared" si="9"/>
        <v>8</v>
      </c>
      <c r="P56">
        <f t="shared" ca="1" si="27"/>
        <v>0.95726572803353349</v>
      </c>
      <c r="Q56" t="str">
        <f t="shared" ca="1" si="10"/>
        <v>sell</v>
      </c>
      <c r="R56" s="1">
        <f t="shared" ca="1" si="28"/>
        <v>0</v>
      </c>
      <c r="S56" s="2">
        <f t="shared" ca="1" si="29"/>
        <v>97.737741250941269</v>
      </c>
      <c r="V56" s="3"/>
      <c r="W56" s="3"/>
      <c r="X56" s="3"/>
    </row>
    <row r="57" spans="1:24" x14ac:dyDescent="0.25">
      <c r="A57">
        <v>55</v>
      </c>
      <c r="B57" t="s">
        <v>66</v>
      </c>
      <c r="C57" s="5" t="str">
        <f t="shared" si="0"/>
        <v>2021-04-20 22:40:00</v>
      </c>
      <c r="D57">
        <v>0.34245500000000001</v>
      </c>
      <c r="E57">
        <f t="shared" ca="1" si="1"/>
        <v>0.34220299999999998</v>
      </c>
      <c r="F57">
        <v>0.34600900000000001</v>
      </c>
      <c r="G57">
        <v>0.33908300000000002</v>
      </c>
      <c r="H57">
        <v>0</v>
      </c>
      <c r="I57" t="s">
        <v>10</v>
      </c>
      <c r="J57" t="b">
        <v>0</v>
      </c>
      <c r="K57" t="s">
        <v>11</v>
      </c>
      <c r="L57">
        <f t="shared" si="7"/>
        <v>-8.9649148812542645</v>
      </c>
      <c r="M57">
        <f t="shared" ref="M57:N57" si="64">L57-L56</f>
        <v>-9.6198649202500857</v>
      </c>
      <c r="N57">
        <f t="shared" si="64"/>
        <v>-50.080151150806905</v>
      </c>
      <c r="O57">
        <f t="shared" si="9"/>
        <v>1</v>
      </c>
      <c r="P57">
        <f t="shared" ca="1" si="27"/>
        <v>0.59645622731879866</v>
      </c>
      <c r="Q57" t="str">
        <f t="shared" ca="1" si="10"/>
        <v>hold</v>
      </c>
      <c r="R57" s="1">
        <f t="shared" ca="1" si="28"/>
        <v>0</v>
      </c>
      <c r="S57" s="2">
        <f t="shared" ca="1" si="29"/>
        <v>97.737741250941269</v>
      </c>
      <c r="V57" s="3"/>
      <c r="W57" s="3"/>
      <c r="X57" s="3"/>
    </row>
    <row r="58" spans="1:24" x14ac:dyDescent="0.25">
      <c r="A58">
        <v>56</v>
      </c>
      <c r="B58" t="s">
        <v>67</v>
      </c>
      <c r="C58" s="5" t="str">
        <f t="shared" si="0"/>
        <v>2021-04-20 22:40:15</v>
      </c>
      <c r="D58">
        <v>0.34397</v>
      </c>
      <c r="E58">
        <f t="shared" ca="1" si="1"/>
        <v>0.34156700000000001</v>
      </c>
      <c r="F58">
        <v>0.34564800000000001</v>
      </c>
      <c r="G58">
        <v>0.33983999999999998</v>
      </c>
      <c r="H58">
        <v>0</v>
      </c>
      <c r="I58" t="s">
        <v>10</v>
      </c>
      <c r="J58" t="b">
        <v>0</v>
      </c>
      <c r="K58" t="s">
        <v>11</v>
      </c>
      <c r="L58">
        <f t="shared" si="7"/>
        <v>25.369654779238626</v>
      </c>
      <c r="M58">
        <f t="shared" ref="M58:N58" si="65">L58-L57</f>
        <v>34.334569660492889</v>
      </c>
      <c r="N58">
        <f t="shared" si="65"/>
        <v>43.954434580742976</v>
      </c>
      <c r="O58">
        <f t="shared" si="9"/>
        <v>8</v>
      </c>
      <c r="P58">
        <f t="shared" ca="1" si="27"/>
        <v>0.41534521855885875</v>
      </c>
      <c r="Q58" t="str">
        <f t="shared" ca="1" si="10"/>
        <v>hold</v>
      </c>
      <c r="R58" s="1">
        <f t="shared" ca="1" si="28"/>
        <v>0</v>
      </c>
      <c r="S58" s="2">
        <f t="shared" ca="1" si="29"/>
        <v>97.737741250941269</v>
      </c>
      <c r="V58" s="3"/>
      <c r="W58" s="3"/>
      <c r="X58" s="3"/>
    </row>
    <row r="59" spans="1:24" x14ac:dyDescent="0.25">
      <c r="A59">
        <v>57</v>
      </c>
      <c r="B59" t="s">
        <v>68</v>
      </c>
      <c r="C59" s="5" t="str">
        <f t="shared" si="0"/>
        <v>2021-04-20 22:40:30</v>
      </c>
      <c r="D59">
        <v>0.34439399999999998</v>
      </c>
      <c r="E59">
        <f t="shared" ca="1" si="1"/>
        <v>0.341229</v>
      </c>
      <c r="F59">
        <v>0.345302</v>
      </c>
      <c r="G59">
        <v>0.33889900000000001</v>
      </c>
      <c r="H59">
        <v>0</v>
      </c>
      <c r="I59" t="s">
        <v>10</v>
      </c>
      <c r="J59" t="b">
        <v>0</v>
      </c>
      <c r="K59" t="s">
        <v>11</v>
      </c>
      <c r="L59">
        <f t="shared" si="7"/>
        <v>7.0914125706677282</v>
      </c>
      <c r="M59">
        <f t="shared" ref="M59:N59" si="66">L59-L58</f>
        <v>-18.278242208570898</v>
      </c>
      <c r="N59">
        <f t="shared" si="66"/>
        <v>-52.61281186906379</v>
      </c>
      <c r="O59">
        <f t="shared" si="9"/>
        <v>5</v>
      </c>
      <c r="P59">
        <f t="shared" ca="1" si="27"/>
        <v>0.88583495183259353</v>
      </c>
      <c r="Q59" t="str">
        <f t="shared" ca="1" si="10"/>
        <v>sell</v>
      </c>
      <c r="R59" s="1">
        <f t="shared" ca="1" si="28"/>
        <v>0</v>
      </c>
      <c r="S59" s="2">
        <f t="shared" ca="1" si="29"/>
        <v>97.737741250941269</v>
      </c>
      <c r="V59" s="3"/>
      <c r="W59" s="3"/>
      <c r="X59" s="3"/>
    </row>
    <row r="60" spans="1:24" x14ac:dyDescent="0.25">
      <c r="A60">
        <v>58</v>
      </c>
      <c r="B60" t="s">
        <v>69</v>
      </c>
      <c r="C60" s="5" t="str">
        <f t="shared" si="0"/>
        <v>2021-04-20 22:40:45</v>
      </c>
      <c r="D60">
        <v>0.341947</v>
      </c>
      <c r="E60">
        <f t="shared" ca="1" si="1"/>
        <v>0.340306</v>
      </c>
      <c r="F60">
        <v>0.34396700000000002</v>
      </c>
      <c r="G60">
        <v>0.33881600000000001</v>
      </c>
      <c r="H60">
        <v>0</v>
      </c>
      <c r="I60" t="s">
        <v>10</v>
      </c>
      <c r="J60" t="b">
        <v>0</v>
      </c>
      <c r="K60" t="s">
        <v>11</v>
      </c>
      <c r="L60">
        <f t="shared" si="7"/>
        <v>-41.219020051083234</v>
      </c>
      <c r="M60">
        <f t="shared" ref="M60:N60" si="67">L60-L59</f>
        <v>-48.310432621750962</v>
      </c>
      <c r="N60">
        <f t="shared" si="67"/>
        <v>-30.032190413180064</v>
      </c>
      <c r="O60">
        <f t="shared" si="9"/>
        <v>1</v>
      </c>
      <c r="P60">
        <f t="shared" ca="1" si="27"/>
        <v>0.83462515033664064</v>
      </c>
      <c r="Q60" t="str">
        <f t="shared" ca="1" si="10"/>
        <v>hold</v>
      </c>
      <c r="R60" s="1">
        <f t="shared" ca="1" si="28"/>
        <v>0</v>
      </c>
      <c r="S60" s="2">
        <f t="shared" ca="1" si="29"/>
        <v>97.737741250941269</v>
      </c>
      <c r="V60" s="3"/>
      <c r="W60" s="3"/>
      <c r="X60" s="3"/>
    </row>
    <row r="61" spans="1:24" x14ac:dyDescent="0.25">
      <c r="A61">
        <v>59</v>
      </c>
      <c r="B61" t="s">
        <v>70</v>
      </c>
      <c r="C61" s="5" t="str">
        <f t="shared" si="0"/>
        <v>2021-04-20 22:41:00</v>
      </c>
      <c r="D61">
        <v>0.34138499999999999</v>
      </c>
      <c r="E61">
        <f t="shared" ca="1" si="1"/>
        <v>0.34142600000000001</v>
      </c>
      <c r="F61">
        <v>0.34406599999999998</v>
      </c>
      <c r="G61">
        <v>0.33852300000000002</v>
      </c>
      <c r="H61">
        <v>0</v>
      </c>
      <c r="I61" t="s">
        <v>10</v>
      </c>
      <c r="J61" t="b">
        <v>0</v>
      </c>
      <c r="K61" t="s">
        <v>11</v>
      </c>
      <c r="L61">
        <f t="shared" si="7"/>
        <v>-9.4823144590862682</v>
      </c>
      <c r="M61">
        <f t="shared" ref="M61:N61" si="68">L61-L60</f>
        <v>31.736705591996966</v>
      </c>
      <c r="N61">
        <f t="shared" si="68"/>
        <v>80.047138213747928</v>
      </c>
      <c r="O61">
        <f t="shared" si="9"/>
        <v>4</v>
      </c>
      <c r="P61">
        <f t="shared" ca="1" si="27"/>
        <v>0.30513963195381455</v>
      </c>
      <c r="Q61" t="str">
        <f t="shared" ca="1" si="10"/>
        <v>buy</v>
      </c>
      <c r="R61" s="1">
        <f t="shared" ca="1" si="28"/>
        <v>286.29770274306509</v>
      </c>
      <c r="S61" s="2">
        <f t="shared" ca="1" si="29"/>
        <v>0</v>
      </c>
      <c r="V61" s="3"/>
      <c r="W61" s="3"/>
      <c r="X61" s="3"/>
    </row>
    <row r="62" spans="1:24" x14ac:dyDescent="0.25">
      <c r="A62">
        <v>60</v>
      </c>
      <c r="B62" t="s">
        <v>71</v>
      </c>
      <c r="C62" s="5" t="str">
        <f t="shared" si="0"/>
        <v>2021-04-20 22:41:15</v>
      </c>
      <c r="D62">
        <v>0.34067199999999997</v>
      </c>
      <c r="E62">
        <f t="shared" ca="1" si="1"/>
        <v>0.34253699999999998</v>
      </c>
      <c r="F62">
        <v>0.34396100000000002</v>
      </c>
      <c r="G62">
        <v>0.33812700000000001</v>
      </c>
      <c r="H62">
        <v>0</v>
      </c>
      <c r="I62" t="s">
        <v>10</v>
      </c>
      <c r="J62" t="b">
        <v>0</v>
      </c>
      <c r="K62" t="s">
        <v>11</v>
      </c>
      <c r="L62">
        <f t="shared" si="7"/>
        <v>-12.055232225342509</v>
      </c>
      <c r="M62">
        <f t="shared" ref="M62:N62" si="69">L62-L61</f>
        <v>-2.572917766256241</v>
      </c>
      <c r="N62">
        <f t="shared" si="69"/>
        <v>-34.309623358253205</v>
      </c>
      <c r="O62">
        <f t="shared" si="9"/>
        <v>1</v>
      </c>
      <c r="P62">
        <f t="shared" ca="1" si="27"/>
        <v>0.824093425464271</v>
      </c>
      <c r="Q62" t="str">
        <f t="shared" ca="1" si="10"/>
        <v>hold</v>
      </c>
      <c r="R62" s="1">
        <f t="shared" ca="1" si="28"/>
        <v>286.29770274306509</v>
      </c>
      <c r="S62" s="2">
        <f t="shared" ca="1" si="29"/>
        <v>0</v>
      </c>
      <c r="V62" s="3"/>
      <c r="W62" s="3"/>
      <c r="X62" s="3"/>
    </row>
    <row r="63" spans="1:24" x14ac:dyDescent="0.25">
      <c r="A63">
        <v>61</v>
      </c>
      <c r="B63" t="s">
        <v>72</v>
      </c>
      <c r="C63" s="5" t="str">
        <f t="shared" si="0"/>
        <v>2021-04-20 22:41:30</v>
      </c>
      <c r="D63">
        <v>0.34129300000000001</v>
      </c>
      <c r="E63">
        <f t="shared" ca="1" si="1"/>
        <v>0.34177800000000003</v>
      </c>
      <c r="F63">
        <v>0.343227</v>
      </c>
      <c r="G63">
        <v>0.336891</v>
      </c>
      <c r="H63">
        <v>0</v>
      </c>
      <c r="I63" t="s">
        <v>10</v>
      </c>
      <c r="J63" t="b">
        <v>0</v>
      </c>
      <c r="K63" t="s">
        <v>11</v>
      </c>
      <c r="L63">
        <f t="shared" si="7"/>
        <v>10.480613617317054</v>
      </c>
      <c r="M63">
        <f t="shared" ref="M63:N63" si="70">L63-L62</f>
        <v>22.535845842659562</v>
      </c>
      <c r="N63">
        <f t="shared" si="70"/>
        <v>25.108763608915801</v>
      </c>
      <c r="O63">
        <f t="shared" si="9"/>
        <v>8</v>
      </c>
      <c r="P63">
        <f t="shared" ca="1" si="27"/>
        <v>0.59628752058663559</v>
      </c>
      <c r="Q63" t="str">
        <f t="shared" ca="1" si="10"/>
        <v>sell</v>
      </c>
      <c r="R63" s="1">
        <f t="shared" ca="1" si="28"/>
        <v>0</v>
      </c>
      <c r="S63" s="2">
        <f t="shared" ca="1" si="29"/>
        <v>97.711401862288923</v>
      </c>
      <c r="V63" s="3"/>
      <c r="W63" s="3"/>
      <c r="X63" s="3"/>
    </row>
    <row r="64" spans="1:24" x14ac:dyDescent="0.25">
      <c r="A64">
        <v>62</v>
      </c>
      <c r="B64" t="s">
        <v>73</v>
      </c>
      <c r="C64" s="5" t="str">
        <f t="shared" si="0"/>
        <v>2021-04-20 22:41:45</v>
      </c>
      <c r="D64">
        <v>0.34006599999999998</v>
      </c>
      <c r="E64">
        <f t="shared" ca="1" si="1"/>
        <v>0.34331400000000001</v>
      </c>
      <c r="F64">
        <v>0.34078799999999998</v>
      </c>
      <c r="G64">
        <v>0.33484900000000001</v>
      </c>
      <c r="H64">
        <v>0</v>
      </c>
      <c r="I64" t="s">
        <v>10</v>
      </c>
      <c r="J64" t="b">
        <v>0</v>
      </c>
      <c r="K64" t="s">
        <v>11</v>
      </c>
      <c r="L64">
        <f t="shared" si="7"/>
        <v>-20.78278872002651</v>
      </c>
      <c r="M64">
        <f t="shared" ref="M64:N64" si="71">L64-L63</f>
        <v>-31.263402337343564</v>
      </c>
      <c r="N64">
        <f t="shared" si="71"/>
        <v>-53.799248180003126</v>
      </c>
      <c r="O64">
        <f t="shared" si="9"/>
        <v>1</v>
      </c>
      <c r="P64">
        <f t="shared" ca="1" si="27"/>
        <v>0.51097923665545086</v>
      </c>
      <c r="Q64" t="str">
        <f t="shared" ca="1" si="10"/>
        <v>hold</v>
      </c>
      <c r="R64" s="1">
        <f t="shared" ca="1" si="28"/>
        <v>0</v>
      </c>
      <c r="S64" s="2">
        <f t="shared" ca="1" si="29"/>
        <v>97.711401862288923</v>
      </c>
      <c r="V64" s="3"/>
      <c r="W64" s="3"/>
      <c r="X64" s="3"/>
    </row>
    <row r="65" spans="1:24" x14ac:dyDescent="0.25">
      <c r="A65">
        <v>63</v>
      </c>
      <c r="B65" t="s">
        <v>74</v>
      </c>
      <c r="C65" s="5" t="str">
        <f t="shared" si="0"/>
        <v>2021-04-20 22:42:00</v>
      </c>
      <c r="D65">
        <v>0.33837</v>
      </c>
      <c r="E65">
        <f t="shared" ca="1" si="1"/>
        <v>0.342358</v>
      </c>
      <c r="F65">
        <v>0.34113900000000003</v>
      </c>
      <c r="G65">
        <v>0.33539400000000003</v>
      </c>
      <c r="H65">
        <v>0</v>
      </c>
      <c r="I65" t="s">
        <v>10</v>
      </c>
      <c r="J65" t="b">
        <v>0</v>
      </c>
      <c r="K65" t="s">
        <v>11</v>
      </c>
      <c r="L65">
        <f t="shared" si="7"/>
        <v>-28.870645071557369</v>
      </c>
      <c r="M65">
        <f t="shared" ref="M65:N65" si="72">L65-L64</f>
        <v>-8.0878563515308599</v>
      </c>
      <c r="N65">
        <f t="shared" si="72"/>
        <v>23.175545985812704</v>
      </c>
      <c r="O65">
        <f t="shared" si="9"/>
        <v>2</v>
      </c>
      <c r="P65">
        <f t="shared" ca="1" si="27"/>
        <v>0.28592339501960695</v>
      </c>
      <c r="Q65" t="str">
        <f t="shared" ca="1" si="10"/>
        <v>buy</v>
      </c>
      <c r="R65" s="1">
        <f t="shared" ca="1" si="28"/>
        <v>288.77087762593885</v>
      </c>
      <c r="S65" s="2">
        <f t="shared" ca="1" si="29"/>
        <v>0</v>
      </c>
      <c r="V65" s="3"/>
      <c r="W65" s="3"/>
      <c r="X65" s="3"/>
    </row>
    <row r="66" spans="1:24" x14ac:dyDescent="0.25">
      <c r="A66">
        <v>64</v>
      </c>
      <c r="B66" t="s">
        <v>75</v>
      </c>
      <c r="C66" s="5" t="str">
        <f t="shared" si="0"/>
        <v>2021-04-20 22:42:15</v>
      </c>
      <c r="D66">
        <v>0.33939900000000001</v>
      </c>
      <c r="E66">
        <f t="shared" ca="1" si="1"/>
        <v>0.34212700000000001</v>
      </c>
      <c r="F66">
        <v>0.340312</v>
      </c>
      <c r="G66">
        <v>0.33433400000000002</v>
      </c>
      <c r="H66">
        <v>0</v>
      </c>
      <c r="I66" t="s">
        <v>10</v>
      </c>
      <c r="J66" t="b">
        <v>0</v>
      </c>
      <c r="K66" t="s">
        <v>11</v>
      </c>
      <c r="L66">
        <f t="shared" si="7"/>
        <v>17.463339186268598</v>
      </c>
      <c r="M66">
        <f t="shared" ref="M66:N66" si="73">L66-L65</f>
        <v>46.333984257825968</v>
      </c>
      <c r="N66">
        <f t="shared" si="73"/>
        <v>54.421840609356828</v>
      </c>
      <c r="O66">
        <f t="shared" si="9"/>
        <v>8</v>
      </c>
      <c r="P66">
        <f t="shared" ca="1" si="27"/>
        <v>0.56952727750102339</v>
      </c>
      <c r="Q66" t="str">
        <f t="shared" ca="1" si="10"/>
        <v>sell</v>
      </c>
      <c r="R66" s="1">
        <f t="shared" ca="1" si="28"/>
        <v>0</v>
      </c>
      <c r="S66" s="2">
        <f t="shared" ca="1" si="29"/>
        <v>98.008547095366026</v>
      </c>
      <c r="V66" s="3"/>
      <c r="W66" s="3"/>
      <c r="X66" s="3"/>
    </row>
    <row r="67" spans="1:24" x14ac:dyDescent="0.25">
      <c r="A67">
        <v>65</v>
      </c>
      <c r="B67" t="s">
        <v>76</v>
      </c>
      <c r="C67" s="5" t="str">
        <f t="shared" ref="C67:C130" si="74">LEFT(B67,10)&amp;" "&amp;MID(B67,12,8)</f>
        <v>2021-04-20 22:42:30</v>
      </c>
      <c r="D67">
        <v>0.33855800000000003</v>
      </c>
      <c r="E67">
        <f t="shared" ref="E67:E130" ca="1" si="75">OFFSET($D$2,239-A67,0)</f>
        <v>0.34076499999999998</v>
      </c>
      <c r="F67">
        <v>0.338839</v>
      </c>
      <c r="G67">
        <v>0.33366299999999999</v>
      </c>
      <c r="H67">
        <v>0</v>
      </c>
      <c r="I67" t="s">
        <v>10</v>
      </c>
      <c r="J67" t="b">
        <v>0</v>
      </c>
      <c r="K67" t="s">
        <v>11</v>
      </c>
      <c r="L67">
        <f t="shared" si="7"/>
        <v>-14.308213321551774</v>
      </c>
      <c r="M67">
        <f t="shared" ref="M67:N67" si="76">L67-L66</f>
        <v>-31.771552507820374</v>
      </c>
      <c r="N67">
        <f t="shared" si="76"/>
        <v>-78.105536765646349</v>
      </c>
      <c r="O67">
        <f t="shared" si="9"/>
        <v>1</v>
      </c>
      <c r="P67">
        <f t="shared" ca="1" si="27"/>
        <v>0.77675538619766749</v>
      </c>
      <c r="Q67" t="str">
        <f t="shared" ca="1" si="10"/>
        <v>hold</v>
      </c>
      <c r="R67" s="1">
        <f t="shared" ca="1" si="28"/>
        <v>0</v>
      </c>
      <c r="S67" s="2">
        <f t="shared" ca="1" si="29"/>
        <v>98.008547095366026</v>
      </c>
      <c r="V67" s="3"/>
      <c r="W67" s="3"/>
      <c r="X67" s="3"/>
    </row>
    <row r="68" spans="1:24" x14ac:dyDescent="0.25">
      <c r="A68">
        <v>66</v>
      </c>
      <c r="B68" t="s">
        <v>77</v>
      </c>
      <c r="C68" s="5" t="str">
        <f t="shared" si="74"/>
        <v>2021-04-20 22:42:45</v>
      </c>
      <c r="D68">
        <v>0.33803</v>
      </c>
      <c r="E68">
        <f t="shared" ca="1" si="75"/>
        <v>0.33995999999999998</v>
      </c>
      <c r="F68">
        <v>0.33831800000000001</v>
      </c>
      <c r="G68">
        <v>0.33226299999999998</v>
      </c>
      <c r="H68">
        <v>0</v>
      </c>
      <c r="I68" t="s">
        <v>10</v>
      </c>
      <c r="J68" t="b">
        <v>0</v>
      </c>
      <c r="K68" t="s">
        <v>11</v>
      </c>
      <c r="L68">
        <f t="shared" si="7"/>
        <v>-8.9970710480059015</v>
      </c>
      <c r="M68">
        <f t="shared" ref="M68:N68" si="77">L68-L67</f>
        <v>5.3111422735458724</v>
      </c>
      <c r="N68">
        <f t="shared" si="77"/>
        <v>37.082694781366243</v>
      </c>
      <c r="O68">
        <f t="shared" si="9"/>
        <v>4</v>
      </c>
      <c r="P68">
        <f t="shared" ca="1" si="27"/>
        <v>0.96846930362833084</v>
      </c>
      <c r="Q68" t="str">
        <f t="shared" ca="1" si="10"/>
        <v>hold</v>
      </c>
      <c r="R68" s="1">
        <f t="shared" ca="1" si="28"/>
        <v>0</v>
      </c>
      <c r="S68" s="2">
        <f t="shared" ca="1" si="29"/>
        <v>98.008547095366026</v>
      </c>
      <c r="V68" s="3"/>
      <c r="W68" s="3"/>
      <c r="X68" s="3"/>
    </row>
    <row r="69" spans="1:24" x14ac:dyDescent="0.25">
      <c r="A69">
        <v>67</v>
      </c>
      <c r="B69" t="s">
        <v>78</v>
      </c>
      <c r="C69" s="5" t="str">
        <f t="shared" si="74"/>
        <v>2021-04-20 22:43:00</v>
      </c>
      <c r="D69">
        <v>0.336814</v>
      </c>
      <c r="E69">
        <f t="shared" ca="1" si="75"/>
        <v>0.34176800000000002</v>
      </c>
      <c r="F69">
        <v>0.33794000000000002</v>
      </c>
      <c r="G69">
        <v>0.33088699999999999</v>
      </c>
      <c r="H69">
        <v>0</v>
      </c>
      <c r="I69" t="s">
        <v>10</v>
      </c>
      <c r="J69" t="b">
        <v>0</v>
      </c>
      <c r="K69" t="s">
        <v>11</v>
      </c>
      <c r="L69">
        <f t="shared" si="7"/>
        <v>-20.795335478749358</v>
      </c>
      <c r="M69">
        <f t="shared" ref="M69:N69" si="78">L69-L68</f>
        <v>-11.798264430743457</v>
      </c>
      <c r="N69">
        <f t="shared" si="78"/>
        <v>-17.109406704289327</v>
      </c>
      <c r="O69">
        <f t="shared" si="9"/>
        <v>1</v>
      </c>
      <c r="P69">
        <f t="shared" ca="1" si="27"/>
        <v>0.92741973778740827</v>
      </c>
      <c r="Q69" t="str">
        <f t="shared" ref="Q69:Q132" ca="1" si="79">IF(P69&lt;VLOOKUP(O69,$U$2:$X$10,2),"buy",IF(P69&lt;VLOOKUP(O69,$U$2:$X$10,2)+VLOOKUP(O69,$U$2:$X$10,3),"hold","sell"))</f>
        <v>hold</v>
      </c>
      <c r="R69" s="1">
        <f t="shared" ca="1" si="28"/>
        <v>0</v>
      </c>
      <c r="S69" s="2">
        <f t="shared" ca="1" si="29"/>
        <v>98.008547095366026</v>
      </c>
      <c r="V69" s="3"/>
      <c r="W69" s="3"/>
      <c r="X69" s="3"/>
    </row>
    <row r="70" spans="1:24" x14ac:dyDescent="0.25">
      <c r="A70">
        <v>68</v>
      </c>
      <c r="B70" t="s">
        <v>79</v>
      </c>
      <c r="C70" s="5" t="str">
        <f t="shared" si="74"/>
        <v>2021-04-20 22:43:15</v>
      </c>
      <c r="D70">
        <v>0.33337600000000001</v>
      </c>
      <c r="E70">
        <f t="shared" ca="1" si="75"/>
        <v>0.33968700000000002</v>
      </c>
      <c r="F70">
        <v>0.33583499999999999</v>
      </c>
      <c r="G70">
        <v>0.32921400000000001</v>
      </c>
      <c r="H70">
        <v>0</v>
      </c>
      <c r="I70" t="s">
        <v>10</v>
      </c>
      <c r="J70" t="b">
        <v>0</v>
      </c>
      <c r="K70" t="s">
        <v>11</v>
      </c>
      <c r="L70">
        <f t="shared" ref="L70:L133" si="80">(D70-D69)/(C70-C69)/D70</f>
        <v>-59.401037718415544</v>
      </c>
      <c r="M70">
        <f t="shared" ref="M70:N70" si="81">L70-L69</f>
        <v>-38.605702239666186</v>
      </c>
      <c r="N70">
        <f t="shared" si="81"/>
        <v>-26.807437808922728</v>
      </c>
      <c r="O70">
        <f t="shared" ref="O70:O133" si="82">4*IF(L70&lt;0,0,1)+2*IF(M70&lt;0,0,1)+IF(N70&lt;0,0,1)+1</f>
        <v>1</v>
      </c>
      <c r="P70">
        <f t="shared" ca="1" si="27"/>
        <v>0.63845656438200504</v>
      </c>
      <c r="Q70" t="str">
        <f t="shared" ca="1" si="79"/>
        <v>hold</v>
      </c>
      <c r="R70" s="1">
        <f t="shared" ca="1" si="28"/>
        <v>0</v>
      </c>
      <c r="S70" s="2">
        <f t="shared" ca="1" si="29"/>
        <v>98.008547095366026</v>
      </c>
      <c r="V70" s="3"/>
      <c r="W70" s="3"/>
      <c r="X70" s="3"/>
    </row>
    <row r="71" spans="1:24" x14ac:dyDescent="0.25">
      <c r="A71">
        <v>69</v>
      </c>
      <c r="B71" t="s">
        <v>80</v>
      </c>
      <c r="C71" s="5" t="str">
        <f t="shared" si="74"/>
        <v>2021-04-20 22:43:30</v>
      </c>
      <c r="D71">
        <v>0.33338899999999999</v>
      </c>
      <c r="E71">
        <f t="shared" ca="1" si="75"/>
        <v>0.344582</v>
      </c>
      <c r="F71">
        <v>0.33638499999999999</v>
      </c>
      <c r="G71">
        <v>0.32967000000000002</v>
      </c>
      <c r="H71">
        <v>0</v>
      </c>
      <c r="I71" t="s">
        <v>10</v>
      </c>
      <c r="J71" t="b">
        <v>0</v>
      </c>
      <c r="K71" t="s">
        <v>11</v>
      </c>
      <c r="L71">
        <f t="shared" si="80"/>
        <v>0.22460248594507248</v>
      </c>
      <c r="M71">
        <f t="shared" ref="M71:N71" si="83">L71-L70</f>
        <v>59.625640204360614</v>
      </c>
      <c r="N71">
        <f t="shared" si="83"/>
        <v>98.231342444026808</v>
      </c>
      <c r="O71">
        <f t="shared" si="82"/>
        <v>8</v>
      </c>
      <c r="P71">
        <f t="shared" ca="1" si="27"/>
        <v>0.73705287603866287</v>
      </c>
      <c r="Q71" t="str">
        <f t="shared" ca="1" si="79"/>
        <v>sell</v>
      </c>
      <c r="R71" s="1">
        <f t="shared" ca="1" si="28"/>
        <v>0</v>
      </c>
      <c r="S71" s="2">
        <f t="shared" ca="1" si="29"/>
        <v>98.008547095366026</v>
      </c>
      <c r="V71" s="3"/>
      <c r="W71" s="3"/>
      <c r="X71" s="3"/>
    </row>
    <row r="72" spans="1:24" x14ac:dyDescent="0.25">
      <c r="A72">
        <v>70</v>
      </c>
      <c r="B72" t="s">
        <v>81</v>
      </c>
      <c r="C72" s="5" t="str">
        <f t="shared" si="74"/>
        <v>2021-04-20 22:43:45</v>
      </c>
      <c r="D72">
        <v>0.33587600000000001</v>
      </c>
      <c r="E72">
        <f t="shared" ca="1" si="75"/>
        <v>0.34378999999999998</v>
      </c>
      <c r="F72">
        <v>0.33712900000000001</v>
      </c>
      <c r="G72">
        <v>0.33157700000000001</v>
      </c>
      <c r="H72">
        <v>0</v>
      </c>
      <c r="I72" t="s">
        <v>10</v>
      </c>
      <c r="J72" t="b">
        <v>0</v>
      </c>
      <c r="K72" t="s">
        <v>11</v>
      </c>
      <c r="L72">
        <f t="shared" si="80"/>
        <v>42.65002635938545</v>
      </c>
      <c r="M72">
        <f t="shared" ref="M72:N72" si="84">L72-L71</f>
        <v>42.42542387344038</v>
      </c>
      <c r="N72">
        <f t="shared" si="84"/>
        <v>-17.200216330920234</v>
      </c>
      <c r="O72">
        <f t="shared" si="82"/>
        <v>7</v>
      </c>
      <c r="P72">
        <f t="shared" ca="1" si="27"/>
        <v>0.91971803384664519</v>
      </c>
      <c r="Q72" t="str">
        <f t="shared" ca="1" si="79"/>
        <v>sell</v>
      </c>
      <c r="R72" s="1">
        <f t="shared" ca="1" si="28"/>
        <v>0</v>
      </c>
      <c r="S72" s="2">
        <f t="shared" ca="1" si="29"/>
        <v>98.008547095366026</v>
      </c>
      <c r="V72" s="3"/>
      <c r="W72" s="3"/>
      <c r="X72" s="3"/>
    </row>
    <row r="73" spans="1:24" x14ac:dyDescent="0.25">
      <c r="A73">
        <v>71</v>
      </c>
      <c r="B73" t="s">
        <v>82</v>
      </c>
      <c r="C73" s="5" t="str">
        <f t="shared" si="74"/>
        <v>2021-04-20 22:44:00</v>
      </c>
      <c r="D73">
        <v>0.33408700000000002</v>
      </c>
      <c r="E73">
        <f t="shared" ca="1" si="75"/>
        <v>0.34423300000000001</v>
      </c>
      <c r="F73">
        <v>0.33737400000000001</v>
      </c>
      <c r="G73">
        <v>0.33044899999999999</v>
      </c>
      <c r="H73">
        <v>0</v>
      </c>
      <c r="I73" t="s">
        <v>10</v>
      </c>
      <c r="J73" t="b">
        <v>0</v>
      </c>
      <c r="K73" t="s">
        <v>11</v>
      </c>
      <c r="L73">
        <f t="shared" si="80"/>
        <v>-30.844180559193799</v>
      </c>
      <c r="M73">
        <f t="shared" ref="M73:N73" si="85">L73-L72</f>
        <v>-73.494206918579252</v>
      </c>
      <c r="N73">
        <f t="shared" si="85"/>
        <v>-115.91963079201963</v>
      </c>
      <c r="O73">
        <f t="shared" si="82"/>
        <v>1</v>
      </c>
      <c r="P73">
        <f t="shared" ca="1" si="27"/>
        <v>0.50165939455243025</v>
      </c>
      <c r="Q73" t="str">
        <f t="shared" ca="1" si="79"/>
        <v>buy</v>
      </c>
      <c r="R73" s="1">
        <f t="shared" ca="1" si="28"/>
        <v>293.36234901497522</v>
      </c>
      <c r="S73" s="2">
        <f t="shared" ca="1" si="29"/>
        <v>0</v>
      </c>
      <c r="V73" s="3"/>
      <c r="W73" s="3"/>
      <c r="X73" s="3"/>
    </row>
    <row r="74" spans="1:24" x14ac:dyDescent="0.25">
      <c r="A74">
        <v>72</v>
      </c>
      <c r="B74" t="s">
        <v>83</v>
      </c>
      <c r="C74" s="5" t="str">
        <f t="shared" si="74"/>
        <v>2021-04-20 22:44:15</v>
      </c>
      <c r="D74">
        <v>0.335669</v>
      </c>
      <c r="E74">
        <f t="shared" ca="1" si="75"/>
        <v>0.34359200000000001</v>
      </c>
      <c r="F74">
        <v>0.33618500000000001</v>
      </c>
      <c r="G74">
        <v>0.33096700000000001</v>
      </c>
      <c r="H74">
        <v>0</v>
      </c>
      <c r="I74" t="s">
        <v>10</v>
      </c>
      <c r="J74" t="b">
        <v>0</v>
      </c>
      <c r="K74" t="s">
        <v>11</v>
      </c>
      <c r="L74">
        <f t="shared" si="80"/>
        <v>27.146743253751524</v>
      </c>
      <c r="M74">
        <f t="shared" ref="M74:N74" si="86">L74-L73</f>
        <v>57.990923812945326</v>
      </c>
      <c r="N74">
        <f t="shared" si="86"/>
        <v>131.48513073152458</v>
      </c>
      <c r="O74">
        <f t="shared" si="82"/>
        <v>8</v>
      </c>
      <c r="P74">
        <f t="shared" ca="1" si="27"/>
        <v>0.13088230816090718</v>
      </c>
      <c r="Q74" t="str">
        <f t="shared" ca="1" si="79"/>
        <v>hold</v>
      </c>
      <c r="R74" s="1">
        <f t="shared" ca="1" si="28"/>
        <v>293.36234901497522</v>
      </c>
      <c r="S74" s="2">
        <f t="shared" ca="1" si="29"/>
        <v>0</v>
      </c>
      <c r="V74" s="3"/>
      <c r="W74" s="3"/>
      <c r="X74" s="3"/>
    </row>
    <row r="75" spans="1:24" x14ac:dyDescent="0.25">
      <c r="A75">
        <v>73</v>
      </c>
      <c r="B75" t="s">
        <v>84</v>
      </c>
      <c r="C75" s="5" t="str">
        <f t="shared" si="74"/>
        <v>2021-04-20 22:44:30</v>
      </c>
      <c r="D75">
        <v>0.333117</v>
      </c>
      <c r="E75">
        <f t="shared" ca="1" si="75"/>
        <v>0.34429100000000001</v>
      </c>
      <c r="F75">
        <v>0.33497300000000002</v>
      </c>
      <c r="G75">
        <v>0.32958500000000002</v>
      </c>
      <c r="H75">
        <v>0</v>
      </c>
      <c r="I75" t="s">
        <v>10</v>
      </c>
      <c r="J75" t="b">
        <v>0</v>
      </c>
      <c r="K75" t="s">
        <v>11</v>
      </c>
      <c r="L75">
        <f t="shared" si="80"/>
        <v>-44.127199332696613</v>
      </c>
      <c r="M75">
        <f t="shared" ref="M75:N75" si="87">L75-L74</f>
        <v>-71.273942586448129</v>
      </c>
      <c r="N75">
        <f t="shared" si="87"/>
        <v>-129.26486639939344</v>
      </c>
      <c r="O75">
        <f t="shared" si="82"/>
        <v>1</v>
      </c>
      <c r="P75">
        <f t="shared" ca="1" si="27"/>
        <v>0.41103738982961635</v>
      </c>
      <c r="Q75" t="str">
        <f t="shared" ca="1" si="79"/>
        <v>buy</v>
      </c>
      <c r="R75" s="1">
        <f t="shared" ca="1" si="28"/>
        <v>293.36234901497522</v>
      </c>
      <c r="S75" s="2">
        <f t="shared" ca="1" si="29"/>
        <v>0</v>
      </c>
      <c r="V75" s="3"/>
      <c r="W75" s="3"/>
      <c r="X75" s="3"/>
    </row>
    <row r="76" spans="1:24" x14ac:dyDescent="0.25">
      <c r="A76">
        <v>74</v>
      </c>
      <c r="B76" t="s">
        <v>85</v>
      </c>
      <c r="C76" s="5" t="str">
        <f t="shared" si="74"/>
        <v>2021-04-20 22:44:45</v>
      </c>
      <c r="D76">
        <v>0.33286500000000002</v>
      </c>
      <c r="E76">
        <f t="shared" ca="1" si="75"/>
        <v>0.34590700000000002</v>
      </c>
      <c r="F76">
        <v>0.33421299999999998</v>
      </c>
      <c r="G76">
        <v>0.32871499999999998</v>
      </c>
      <c r="H76">
        <v>0</v>
      </c>
      <c r="I76" t="s">
        <v>10</v>
      </c>
      <c r="J76" t="b">
        <v>0</v>
      </c>
      <c r="K76" t="s">
        <v>11</v>
      </c>
      <c r="L76">
        <f t="shared" si="80"/>
        <v>-4.3606866593128943</v>
      </c>
      <c r="M76">
        <f t="shared" ref="M76:N76" si="88">L76-L75</f>
        <v>39.766512673383716</v>
      </c>
      <c r="N76">
        <f t="shared" si="88"/>
        <v>111.04045525983184</v>
      </c>
      <c r="O76">
        <f t="shared" si="82"/>
        <v>4</v>
      </c>
      <c r="P76">
        <f t="shared" ca="1" si="27"/>
        <v>0.92951705268049956</v>
      </c>
      <c r="Q76" t="str">
        <f t="shared" ca="1" si="79"/>
        <v>hold</v>
      </c>
      <c r="R76" s="1">
        <f t="shared" ca="1" si="28"/>
        <v>293.36234901497522</v>
      </c>
      <c r="S76" s="2">
        <f t="shared" ca="1" si="29"/>
        <v>0</v>
      </c>
      <c r="V76" s="3"/>
      <c r="W76" s="3"/>
      <c r="X76" s="3"/>
    </row>
    <row r="77" spans="1:24" x14ac:dyDescent="0.25">
      <c r="A77">
        <v>75</v>
      </c>
      <c r="B77" t="s">
        <v>86</v>
      </c>
      <c r="C77" s="5" t="str">
        <f t="shared" si="74"/>
        <v>2021-04-20 22:45:00</v>
      </c>
      <c r="D77">
        <v>0.33178299999999999</v>
      </c>
      <c r="E77">
        <f t="shared" ca="1" si="75"/>
        <v>0.34506700000000001</v>
      </c>
      <c r="F77">
        <v>0.33476699999999998</v>
      </c>
      <c r="G77">
        <v>0.32901999999999998</v>
      </c>
      <c r="H77">
        <v>0</v>
      </c>
      <c r="I77" t="s">
        <v>10</v>
      </c>
      <c r="J77" t="b">
        <v>0</v>
      </c>
      <c r="K77" t="s">
        <v>11</v>
      </c>
      <c r="L77">
        <f t="shared" si="80"/>
        <v>-18.784326232151333</v>
      </c>
      <c r="M77">
        <f t="shared" ref="M77:N77" si="89">L77-L76</f>
        <v>-14.423639572838439</v>
      </c>
      <c r="N77">
        <f t="shared" si="89"/>
        <v>-54.190152246222155</v>
      </c>
      <c r="O77">
        <f t="shared" si="82"/>
        <v>1</v>
      </c>
      <c r="P77">
        <f t="shared" ca="1" si="27"/>
        <v>2.0964527131306365E-4</v>
      </c>
      <c r="Q77" t="str">
        <f t="shared" ca="1" si="79"/>
        <v>buy</v>
      </c>
      <c r="R77" s="1">
        <f t="shared" ca="1" si="28"/>
        <v>293.36234901497522</v>
      </c>
      <c r="S77" s="2">
        <f t="shared" ca="1" si="29"/>
        <v>0</v>
      </c>
      <c r="V77" s="3"/>
      <c r="W77" s="3"/>
      <c r="X77" s="3"/>
    </row>
    <row r="78" spans="1:24" x14ac:dyDescent="0.25">
      <c r="A78">
        <v>76</v>
      </c>
      <c r="B78" t="s">
        <v>87</v>
      </c>
      <c r="C78" s="5" t="str">
        <f t="shared" si="74"/>
        <v>2021-04-20 22:45:15</v>
      </c>
      <c r="D78">
        <v>0.33255299999999999</v>
      </c>
      <c r="E78">
        <f t="shared" ca="1" si="75"/>
        <v>0.34292800000000001</v>
      </c>
      <c r="F78">
        <v>0.33575100000000002</v>
      </c>
      <c r="G78">
        <v>0.329818</v>
      </c>
      <c r="H78">
        <v>0</v>
      </c>
      <c r="I78" t="s">
        <v>10</v>
      </c>
      <c r="J78" t="b">
        <v>0</v>
      </c>
      <c r="K78" t="s">
        <v>11</v>
      </c>
      <c r="L78">
        <f t="shared" si="80"/>
        <v>13.336821176186392</v>
      </c>
      <c r="M78">
        <f t="shared" ref="M78:N78" si="90">L78-L77</f>
        <v>32.121147408337727</v>
      </c>
      <c r="N78">
        <f t="shared" si="90"/>
        <v>46.544786981176166</v>
      </c>
      <c r="O78">
        <f t="shared" si="82"/>
        <v>8</v>
      </c>
      <c r="P78">
        <f t="shared" ca="1" si="27"/>
        <v>0.29718510763229689</v>
      </c>
      <c r="Q78" t="str">
        <f t="shared" ca="1" si="79"/>
        <v>hold</v>
      </c>
      <c r="R78" s="1">
        <f t="shared" ca="1" si="28"/>
        <v>293.36234901497522</v>
      </c>
      <c r="S78" s="2">
        <f t="shared" ca="1" si="29"/>
        <v>0</v>
      </c>
      <c r="V78" s="3"/>
      <c r="W78" s="3"/>
      <c r="X78" s="3"/>
    </row>
    <row r="79" spans="1:24" x14ac:dyDescent="0.25">
      <c r="A79">
        <v>77</v>
      </c>
      <c r="B79" t="s">
        <v>88</v>
      </c>
      <c r="C79" s="5" t="str">
        <f t="shared" si="74"/>
        <v>2021-04-20 22:45:30</v>
      </c>
      <c r="D79">
        <v>0.33483200000000002</v>
      </c>
      <c r="E79">
        <f t="shared" ca="1" si="75"/>
        <v>0.34350599999999998</v>
      </c>
      <c r="F79">
        <v>0.33631299999999997</v>
      </c>
      <c r="G79">
        <v>0.33057700000000001</v>
      </c>
      <c r="H79">
        <v>0</v>
      </c>
      <c r="I79" t="s">
        <v>10</v>
      </c>
      <c r="J79" t="b">
        <v>0</v>
      </c>
      <c r="K79" t="s">
        <v>11</v>
      </c>
      <c r="L79">
        <f t="shared" si="80"/>
        <v>39.204855665781189</v>
      </c>
      <c r="M79">
        <f t="shared" ref="M79:N79" si="91">L79-L78</f>
        <v>25.868034489594798</v>
      </c>
      <c r="N79">
        <f t="shared" si="91"/>
        <v>-6.2531129187429286</v>
      </c>
      <c r="O79">
        <f t="shared" si="82"/>
        <v>7</v>
      </c>
      <c r="P79">
        <f t="shared" ca="1" si="27"/>
        <v>2.3021198819648814E-2</v>
      </c>
      <c r="Q79" t="str">
        <f t="shared" ca="1" si="79"/>
        <v>hold</v>
      </c>
      <c r="R79" s="1">
        <f t="shared" ca="1" si="28"/>
        <v>293.36234901497522</v>
      </c>
      <c r="S79" s="2">
        <f t="shared" ca="1" si="29"/>
        <v>0</v>
      </c>
      <c r="V79" s="3"/>
      <c r="W79" s="3"/>
      <c r="X79" s="3"/>
    </row>
    <row r="80" spans="1:24" x14ac:dyDescent="0.25">
      <c r="A80">
        <v>78</v>
      </c>
      <c r="B80" t="s">
        <v>89</v>
      </c>
      <c r="C80" s="5" t="str">
        <f t="shared" si="74"/>
        <v>2021-04-20 22:45:45</v>
      </c>
      <c r="D80">
        <v>0.33379199999999998</v>
      </c>
      <c r="E80">
        <f t="shared" ca="1" si="75"/>
        <v>0.34302700000000003</v>
      </c>
      <c r="F80">
        <v>0.33664500000000003</v>
      </c>
      <c r="G80">
        <v>0.33062999999999998</v>
      </c>
      <c r="H80">
        <v>0</v>
      </c>
      <c r="I80" t="s">
        <v>10</v>
      </c>
      <c r="J80" t="b">
        <v>0</v>
      </c>
      <c r="K80" t="s">
        <v>11</v>
      </c>
      <c r="L80">
        <f t="shared" si="80"/>
        <v>-17.946505173720091</v>
      </c>
      <c r="M80">
        <f t="shared" ref="M80:N80" si="92">L80-L79</f>
        <v>-57.15136083950128</v>
      </c>
      <c r="N80">
        <f t="shared" si="92"/>
        <v>-83.019395329096085</v>
      </c>
      <c r="O80">
        <f t="shared" si="82"/>
        <v>1</v>
      </c>
      <c r="P80">
        <f t="shared" ca="1" si="27"/>
        <v>0.79236163218143429</v>
      </c>
      <c r="Q80" t="str">
        <f t="shared" ca="1" si="79"/>
        <v>hold</v>
      </c>
      <c r="R80" s="1">
        <f t="shared" ca="1" si="28"/>
        <v>293.36234901497522</v>
      </c>
      <c r="S80" s="2">
        <f t="shared" ca="1" si="29"/>
        <v>0</v>
      </c>
      <c r="V80" s="3"/>
      <c r="W80" s="3"/>
      <c r="X80" s="3"/>
    </row>
    <row r="81" spans="1:24" x14ac:dyDescent="0.25">
      <c r="A81">
        <v>79</v>
      </c>
      <c r="B81" t="s">
        <v>90</v>
      </c>
      <c r="C81" s="5" t="str">
        <f t="shared" si="74"/>
        <v>2021-04-20 22:46:00</v>
      </c>
      <c r="D81">
        <v>0.33513399999999999</v>
      </c>
      <c r="E81">
        <f t="shared" ca="1" si="75"/>
        <v>0.34370000000000001</v>
      </c>
      <c r="F81">
        <v>0.33889200000000003</v>
      </c>
      <c r="G81">
        <v>0.33070100000000002</v>
      </c>
      <c r="H81">
        <v>0</v>
      </c>
      <c r="I81" t="s">
        <v>10</v>
      </c>
      <c r="J81" t="b">
        <v>0</v>
      </c>
      <c r="K81" t="s">
        <v>11</v>
      </c>
      <c r="L81">
        <f t="shared" si="80"/>
        <v>23.065162403044724</v>
      </c>
      <c r="M81">
        <f t="shared" ref="M81:N81" si="93">L81-L80</f>
        <v>41.011667576764815</v>
      </c>
      <c r="N81">
        <f t="shared" si="93"/>
        <v>98.163028416266087</v>
      </c>
      <c r="O81">
        <f t="shared" si="82"/>
        <v>8</v>
      </c>
      <c r="P81">
        <f t="shared" ca="1" si="27"/>
        <v>0.22362241145351724</v>
      </c>
      <c r="Q81" t="str">
        <f t="shared" ca="1" si="79"/>
        <v>hold</v>
      </c>
      <c r="R81" s="1">
        <f t="shared" ca="1" si="28"/>
        <v>293.36234901497522</v>
      </c>
      <c r="S81" s="2">
        <f t="shared" ca="1" si="29"/>
        <v>0</v>
      </c>
      <c r="V81" s="3"/>
      <c r="W81" s="3"/>
      <c r="X81" s="3"/>
    </row>
    <row r="82" spans="1:24" x14ac:dyDescent="0.25">
      <c r="A82">
        <v>80</v>
      </c>
      <c r="B82" t="s">
        <v>91</v>
      </c>
      <c r="C82" s="5" t="str">
        <f t="shared" si="74"/>
        <v>2021-04-20 22:46:15</v>
      </c>
      <c r="D82">
        <v>0.335951</v>
      </c>
      <c r="E82">
        <f t="shared" ca="1" si="75"/>
        <v>0.34262199999999998</v>
      </c>
      <c r="F82">
        <v>0.34164099999999997</v>
      </c>
      <c r="G82">
        <v>0.33499600000000002</v>
      </c>
      <c r="H82">
        <v>0</v>
      </c>
      <c r="I82" t="s">
        <v>10</v>
      </c>
      <c r="J82" t="b">
        <v>0</v>
      </c>
      <c r="K82" t="s">
        <v>11</v>
      </c>
      <c r="L82">
        <f t="shared" si="80"/>
        <v>14.007757331491593</v>
      </c>
      <c r="M82">
        <f t="shared" ref="M82:N82" si="94">L82-L81</f>
        <v>-9.0574050715531307</v>
      </c>
      <c r="N82">
        <f t="shared" si="94"/>
        <v>-50.069072648317942</v>
      </c>
      <c r="O82">
        <f t="shared" si="82"/>
        <v>5</v>
      </c>
      <c r="P82">
        <f t="shared" ca="1" si="27"/>
        <v>0.68378031946605744</v>
      </c>
      <c r="Q82" t="str">
        <f t="shared" ca="1" si="79"/>
        <v>sell</v>
      </c>
      <c r="R82" s="1">
        <f t="shared" ca="1" si="28"/>
        <v>0</v>
      </c>
      <c r="S82" s="2">
        <f t="shared" ca="1" si="29"/>
        <v>98.555374513929948</v>
      </c>
      <c r="V82" s="3"/>
      <c r="W82" s="3"/>
      <c r="X82" s="3"/>
    </row>
    <row r="83" spans="1:24" x14ac:dyDescent="0.25">
      <c r="A83">
        <v>81</v>
      </c>
      <c r="B83" t="s">
        <v>92</v>
      </c>
      <c r="C83" s="5" t="str">
        <f t="shared" si="74"/>
        <v>2021-04-20 22:46:30</v>
      </c>
      <c r="D83">
        <v>0.33982600000000002</v>
      </c>
      <c r="E83">
        <f t="shared" ca="1" si="75"/>
        <v>0.342302</v>
      </c>
      <c r="F83">
        <v>0.34212999999999999</v>
      </c>
      <c r="G83">
        <v>0.33637299999999998</v>
      </c>
      <c r="H83">
        <v>0</v>
      </c>
      <c r="I83" t="s">
        <v>10</v>
      </c>
      <c r="J83" t="b">
        <v>0</v>
      </c>
      <c r="K83" t="s">
        <v>11</v>
      </c>
      <c r="L83">
        <f t="shared" si="80"/>
        <v>65.680670282835905</v>
      </c>
      <c r="M83">
        <f t="shared" ref="M83:N83" si="95">L83-L82</f>
        <v>51.672912951344316</v>
      </c>
      <c r="N83">
        <f t="shared" si="95"/>
        <v>60.73031802289745</v>
      </c>
      <c r="O83">
        <f t="shared" si="82"/>
        <v>8</v>
      </c>
      <c r="P83">
        <f t="shared" ca="1" si="27"/>
        <v>0.63446610552937188</v>
      </c>
      <c r="Q83" t="str">
        <f t="shared" ca="1" si="79"/>
        <v>sell</v>
      </c>
      <c r="R83" s="1">
        <f t="shared" ca="1" si="28"/>
        <v>0</v>
      </c>
      <c r="S83" s="2">
        <f t="shared" ca="1" si="29"/>
        <v>98.555374513929948</v>
      </c>
    </row>
    <row r="84" spans="1:24" x14ac:dyDescent="0.25">
      <c r="A84">
        <v>82</v>
      </c>
      <c r="B84" t="s">
        <v>93</v>
      </c>
      <c r="C84" s="5" t="str">
        <f t="shared" si="74"/>
        <v>2021-04-20 22:46:45</v>
      </c>
      <c r="D84">
        <v>0.33999299999999999</v>
      </c>
      <c r="E84">
        <f t="shared" ca="1" si="75"/>
        <v>0.34267599999999998</v>
      </c>
      <c r="F84">
        <v>0.34240799999999999</v>
      </c>
      <c r="G84">
        <v>0.33636100000000002</v>
      </c>
      <c r="H84">
        <v>0</v>
      </c>
      <c r="I84" t="s">
        <v>10</v>
      </c>
      <c r="J84" t="b">
        <v>0</v>
      </c>
      <c r="K84" t="s">
        <v>11</v>
      </c>
      <c r="L84">
        <f t="shared" si="80"/>
        <v>2.8292347696015554</v>
      </c>
      <c r="M84">
        <f t="shared" ref="M84:N84" si="96">L84-L83</f>
        <v>-62.85143551323435</v>
      </c>
      <c r="N84">
        <f t="shared" si="96"/>
        <v>-114.52434846457867</v>
      </c>
      <c r="O84">
        <f t="shared" si="82"/>
        <v>5</v>
      </c>
      <c r="P84">
        <f t="shared" ca="1" si="27"/>
        <v>0.82951953939060552</v>
      </c>
      <c r="Q84" t="str">
        <f t="shared" ca="1" si="79"/>
        <v>sell</v>
      </c>
      <c r="R84" s="1">
        <f t="shared" ca="1" si="28"/>
        <v>0</v>
      </c>
      <c r="S84" s="2">
        <f t="shared" ca="1" si="29"/>
        <v>98.555374513929948</v>
      </c>
    </row>
    <row r="85" spans="1:24" x14ac:dyDescent="0.25">
      <c r="A85">
        <v>83</v>
      </c>
      <c r="B85" t="s">
        <v>94</v>
      </c>
      <c r="C85" s="5" t="str">
        <f t="shared" si="74"/>
        <v>2021-04-20 22:47:00</v>
      </c>
      <c r="D85">
        <v>0.33959099999999998</v>
      </c>
      <c r="E85">
        <f t="shared" ca="1" si="75"/>
        <v>0.34151199999999998</v>
      </c>
      <c r="F85">
        <v>0.342472</v>
      </c>
      <c r="G85">
        <v>0.33551799999999998</v>
      </c>
      <c r="H85">
        <v>0</v>
      </c>
      <c r="I85" t="s">
        <v>10</v>
      </c>
      <c r="J85" t="b">
        <v>0</v>
      </c>
      <c r="K85" t="s">
        <v>11</v>
      </c>
      <c r="L85">
        <f t="shared" si="80"/>
        <v>-6.8185550969583471</v>
      </c>
      <c r="M85">
        <f t="shared" ref="M85:N85" si="97">L85-L84</f>
        <v>-9.6477898665599024</v>
      </c>
      <c r="N85">
        <f t="shared" si="97"/>
        <v>53.203645646674445</v>
      </c>
      <c r="O85">
        <f t="shared" si="82"/>
        <v>2</v>
      </c>
      <c r="P85">
        <f t="shared" ca="1" si="27"/>
        <v>0.23358521875706351</v>
      </c>
      <c r="Q85" t="str">
        <f t="shared" ca="1" si="79"/>
        <v>buy</v>
      </c>
      <c r="R85" s="1">
        <f t="shared" ca="1" si="28"/>
        <v>290.21786358864034</v>
      </c>
      <c r="S85" s="2">
        <f t="shared" ca="1" si="29"/>
        <v>0</v>
      </c>
    </row>
    <row r="86" spans="1:24" x14ac:dyDescent="0.25">
      <c r="A86">
        <v>84</v>
      </c>
      <c r="B86" t="s">
        <v>95</v>
      </c>
      <c r="C86" s="5" t="str">
        <f t="shared" si="74"/>
        <v>2021-04-20 22:47:15</v>
      </c>
      <c r="D86">
        <v>0.337673</v>
      </c>
      <c r="E86">
        <f t="shared" ca="1" si="75"/>
        <v>0.34005400000000002</v>
      </c>
      <c r="F86">
        <v>0.34228199999999998</v>
      </c>
      <c r="G86">
        <v>0.33621200000000001</v>
      </c>
      <c r="H86">
        <v>0</v>
      </c>
      <c r="I86" t="s">
        <v>10</v>
      </c>
      <c r="J86" t="b">
        <v>0</v>
      </c>
      <c r="K86" t="s">
        <v>11</v>
      </c>
      <c r="L86">
        <f t="shared" si="80"/>
        <v>-32.7170967044744</v>
      </c>
      <c r="M86">
        <f t="shared" ref="M86:N86" si="98">L86-L85</f>
        <v>-25.898541607516051</v>
      </c>
      <c r="N86">
        <f t="shared" si="98"/>
        <v>-16.250751740956147</v>
      </c>
      <c r="O86">
        <f t="shared" si="82"/>
        <v>1</v>
      </c>
      <c r="P86">
        <f t="shared" ref="P86:P149" ca="1" si="99">RAND()</f>
        <v>0.23540971778204367</v>
      </c>
      <c r="Q86" t="str">
        <f t="shared" ca="1" si="79"/>
        <v>buy</v>
      </c>
      <c r="R86" s="1">
        <f t="shared" ref="R86:R149" ca="1" si="100">IF(AND(Q86="buy",S85&lt;&gt;0),S85/$D86,IF(Q86="sell",0,R85))</f>
        <v>290.21786358864034</v>
      </c>
      <c r="S86" s="2">
        <f t="shared" ref="S86:S149" ca="1" si="101">IF(AND(Q86="sell",R85&lt;&gt;0),R85*$D86,IF(Q86="buy",0,S85))</f>
        <v>0</v>
      </c>
    </row>
    <row r="87" spans="1:24" x14ac:dyDescent="0.25">
      <c r="A87">
        <v>85</v>
      </c>
      <c r="B87" t="s">
        <v>96</v>
      </c>
      <c r="C87" s="5" t="str">
        <f t="shared" si="74"/>
        <v>2021-04-20 22:47:30</v>
      </c>
      <c r="D87">
        <v>0.33958500000000003</v>
      </c>
      <c r="E87">
        <f t="shared" ca="1" si="75"/>
        <v>0.33859400000000001</v>
      </c>
      <c r="F87">
        <v>0.34208499999999997</v>
      </c>
      <c r="G87">
        <v>0.33679199999999998</v>
      </c>
      <c r="H87">
        <v>0</v>
      </c>
      <c r="I87" t="s">
        <v>10</v>
      </c>
      <c r="J87" t="b">
        <v>0</v>
      </c>
      <c r="K87" t="s">
        <v>11</v>
      </c>
      <c r="L87">
        <f t="shared" si="80"/>
        <v>32.43111366321893</v>
      </c>
      <c r="M87">
        <f t="shared" ref="M87:N87" si="102">L87-L86</f>
        <v>65.148210367693338</v>
      </c>
      <c r="N87">
        <f t="shared" si="102"/>
        <v>91.046751975209389</v>
      </c>
      <c r="O87">
        <f t="shared" si="82"/>
        <v>8</v>
      </c>
      <c r="P87">
        <f t="shared" ca="1" si="99"/>
        <v>0.29334575484238179</v>
      </c>
      <c r="Q87" t="str">
        <f t="shared" ca="1" si="79"/>
        <v>hold</v>
      </c>
      <c r="R87" s="1">
        <f t="shared" ca="1" si="100"/>
        <v>290.21786358864034</v>
      </c>
      <c r="S87" s="2">
        <f t="shared" ca="1" si="101"/>
        <v>0</v>
      </c>
    </row>
    <row r="88" spans="1:24" x14ac:dyDescent="0.25">
      <c r="A88">
        <v>86</v>
      </c>
      <c r="B88" t="s">
        <v>97</v>
      </c>
      <c r="C88" s="5" t="str">
        <f t="shared" si="74"/>
        <v>2021-04-20 22:47:45</v>
      </c>
      <c r="D88">
        <v>0.34084199999999998</v>
      </c>
      <c r="E88">
        <f t="shared" ca="1" si="75"/>
        <v>0.33908199999999999</v>
      </c>
      <c r="F88">
        <v>0.34118100000000001</v>
      </c>
      <c r="G88">
        <v>0.33549000000000001</v>
      </c>
      <c r="H88">
        <v>0</v>
      </c>
      <c r="I88" t="s">
        <v>10</v>
      </c>
      <c r="J88" t="b">
        <v>0</v>
      </c>
      <c r="K88" t="s">
        <v>11</v>
      </c>
      <c r="L88">
        <f t="shared" si="80"/>
        <v>21.242452890542026</v>
      </c>
      <c r="M88">
        <f t="shared" ref="M88:N88" si="103">L88-L87</f>
        <v>-11.188660772676904</v>
      </c>
      <c r="N88">
        <f t="shared" si="103"/>
        <v>-76.336871140370249</v>
      </c>
      <c r="O88">
        <f t="shared" si="82"/>
        <v>5</v>
      </c>
      <c r="P88">
        <f t="shared" ca="1" si="99"/>
        <v>3.5909838260758553E-2</v>
      </c>
      <c r="Q88" t="str">
        <f t="shared" ca="1" si="79"/>
        <v>hold</v>
      </c>
      <c r="R88" s="1">
        <f t="shared" ca="1" si="100"/>
        <v>290.21786358864034</v>
      </c>
      <c r="S88" s="2">
        <f t="shared" ca="1" si="101"/>
        <v>0</v>
      </c>
    </row>
    <row r="89" spans="1:24" x14ac:dyDescent="0.25">
      <c r="A89">
        <v>87</v>
      </c>
      <c r="B89" t="s">
        <v>98</v>
      </c>
      <c r="C89" s="5" t="str">
        <f t="shared" si="74"/>
        <v>2021-04-20 22:48:00</v>
      </c>
      <c r="D89">
        <v>0.33893099999999998</v>
      </c>
      <c r="E89">
        <f t="shared" ca="1" si="75"/>
        <v>0.338005</v>
      </c>
      <c r="F89">
        <v>0.34118500000000002</v>
      </c>
      <c r="G89">
        <v>0.33547100000000002</v>
      </c>
      <c r="H89">
        <v>0</v>
      </c>
      <c r="I89" t="s">
        <v>10</v>
      </c>
      <c r="J89" t="b">
        <v>0</v>
      </c>
      <c r="K89" t="s">
        <v>11</v>
      </c>
      <c r="L89">
        <f t="shared" si="80"/>
        <v>-32.47669937177961</v>
      </c>
      <c r="M89">
        <f t="shared" ref="M89:N89" si="104">L89-L88</f>
        <v>-53.719152262321636</v>
      </c>
      <c r="N89">
        <f t="shared" si="104"/>
        <v>-42.530491489644731</v>
      </c>
      <c r="O89">
        <f t="shared" si="82"/>
        <v>1</v>
      </c>
      <c r="P89">
        <f t="shared" ca="1" si="99"/>
        <v>0.57315381249541919</v>
      </c>
      <c r="Q89" t="str">
        <f t="shared" ca="1" si="79"/>
        <v>hold</v>
      </c>
      <c r="R89" s="1">
        <f t="shared" ca="1" si="100"/>
        <v>290.21786358864034</v>
      </c>
      <c r="S89" s="2">
        <f t="shared" ca="1" si="101"/>
        <v>0</v>
      </c>
    </row>
    <row r="90" spans="1:24" x14ac:dyDescent="0.25">
      <c r="A90">
        <v>88</v>
      </c>
      <c r="B90" t="s">
        <v>99</v>
      </c>
      <c r="C90" s="5" t="str">
        <f t="shared" si="74"/>
        <v>2021-04-20 22:48:15</v>
      </c>
      <c r="D90">
        <v>0.33775899999999998</v>
      </c>
      <c r="E90">
        <f t="shared" ca="1" si="75"/>
        <v>0.33920400000000001</v>
      </c>
      <c r="F90">
        <v>0.33966299999999999</v>
      </c>
      <c r="G90">
        <v>0.33277600000000002</v>
      </c>
      <c r="H90">
        <v>0</v>
      </c>
      <c r="I90" t="s">
        <v>10</v>
      </c>
      <c r="J90" t="b">
        <v>0</v>
      </c>
      <c r="K90" t="s">
        <v>11</v>
      </c>
      <c r="L90">
        <f t="shared" si="80"/>
        <v>-19.986794834587663</v>
      </c>
      <c r="M90">
        <f t="shared" ref="M90:N90" si="105">L90-L89</f>
        <v>12.489904537191947</v>
      </c>
      <c r="N90">
        <f t="shared" si="105"/>
        <v>66.209056799513576</v>
      </c>
      <c r="O90">
        <f t="shared" si="82"/>
        <v>4</v>
      </c>
      <c r="P90">
        <f t="shared" ca="1" si="99"/>
        <v>0.28201471339214901</v>
      </c>
      <c r="Q90" t="str">
        <f t="shared" ca="1" si="79"/>
        <v>buy</v>
      </c>
      <c r="R90" s="1">
        <f t="shared" ca="1" si="100"/>
        <v>290.21786358864034</v>
      </c>
      <c r="S90" s="2">
        <f t="shared" ca="1" si="101"/>
        <v>0</v>
      </c>
    </row>
    <row r="91" spans="1:24" x14ac:dyDescent="0.25">
      <c r="A91">
        <v>89</v>
      </c>
      <c r="B91" t="s">
        <v>100</v>
      </c>
      <c r="C91" s="5" t="str">
        <f t="shared" si="74"/>
        <v>2021-04-20 22:48:30</v>
      </c>
      <c r="D91">
        <v>0.33629300000000001</v>
      </c>
      <c r="E91">
        <f t="shared" ca="1" si="75"/>
        <v>0.33960000000000001</v>
      </c>
      <c r="F91">
        <v>0.33772799999999997</v>
      </c>
      <c r="G91">
        <v>0.33177099999999998</v>
      </c>
      <c r="H91">
        <v>0</v>
      </c>
      <c r="I91" t="s">
        <v>10</v>
      </c>
      <c r="J91" t="b">
        <v>0</v>
      </c>
      <c r="K91" t="s">
        <v>11</v>
      </c>
      <c r="L91">
        <f t="shared" si="80"/>
        <v>-25.109532905592189</v>
      </c>
      <c r="M91">
        <f t="shared" ref="M91:N91" si="106">L91-L90</f>
        <v>-5.1227380710045267</v>
      </c>
      <c r="N91">
        <f t="shared" si="106"/>
        <v>-17.612642608196474</v>
      </c>
      <c r="O91">
        <f t="shared" si="82"/>
        <v>1</v>
      </c>
      <c r="P91">
        <f t="shared" ca="1" si="99"/>
        <v>0.35819712235431633</v>
      </c>
      <c r="Q91" t="str">
        <f t="shared" ca="1" si="79"/>
        <v>buy</v>
      </c>
      <c r="R91" s="1">
        <f t="shared" ca="1" si="100"/>
        <v>290.21786358864034</v>
      </c>
      <c r="S91" s="2">
        <f t="shared" ca="1" si="101"/>
        <v>0</v>
      </c>
    </row>
    <row r="92" spans="1:24" x14ac:dyDescent="0.25">
      <c r="A92">
        <v>90</v>
      </c>
      <c r="B92" t="s">
        <v>101</v>
      </c>
      <c r="C92" s="5" t="str">
        <f t="shared" si="74"/>
        <v>2021-04-20 22:48:45</v>
      </c>
      <c r="D92">
        <v>0.33607599999999999</v>
      </c>
      <c r="E92">
        <f t="shared" ca="1" si="75"/>
        <v>0.33960800000000002</v>
      </c>
      <c r="F92">
        <v>0.33674900000000002</v>
      </c>
      <c r="G92">
        <v>0.33156400000000003</v>
      </c>
      <c r="H92">
        <v>0</v>
      </c>
      <c r="I92" t="s">
        <v>10</v>
      </c>
      <c r="J92" t="b">
        <v>0</v>
      </c>
      <c r="K92" t="s">
        <v>11</v>
      </c>
      <c r="L92">
        <f t="shared" si="80"/>
        <v>-3.7191586716519036</v>
      </c>
      <c r="M92">
        <f t="shared" ref="M92:N92" si="107">L92-L91</f>
        <v>21.390374233940285</v>
      </c>
      <c r="N92">
        <f t="shared" si="107"/>
        <v>26.513112304944812</v>
      </c>
      <c r="O92">
        <f t="shared" si="82"/>
        <v>4</v>
      </c>
      <c r="P92">
        <f t="shared" ca="1" si="99"/>
        <v>0.7171751918321837</v>
      </c>
      <c r="Q92" t="str">
        <f t="shared" ca="1" si="79"/>
        <v>hold</v>
      </c>
      <c r="R92" s="1">
        <f t="shared" ca="1" si="100"/>
        <v>290.21786358864034</v>
      </c>
      <c r="S92" s="2">
        <f t="shared" ca="1" si="101"/>
        <v>0</v>
      </c>
    </row>
    <row r="93" spans="1:24" x14ac:dyDescent="0.25">
      <c r="A93">
        <v>91</v>
      </c>
      <c r="B93" t="s">
        <v>102</v>
      </c>
      <c r="C93" s="5" t="str">
        <f t="shared" si="74"/>
        <v>2021-04-20 22:49:00</v>
      </c>
      <c r="D93">
        <v>0.33305699999999999</v>
      </c>
      <c r="E93">
        <f t="shared" ca="1" si="75"/>
        <v>0.33823799999999998</v>
      </c>
      <c r="F93">
        <v>0.335009</v>
      </c>
      <c r="G93">
        <v>0.32928600000000002</v>
      </c>
      <c r="H93">
        <v>0</v>
      </c>
      <c r="I93" t="s">
        <v>10</v>
      </c>
      <c r="J93" t="b">
        <v>0</v>
      </c>
      <c r="K93" t="s">
        <v>11</v>
      </c>
      <c r="L93">
        <f t="shared" si="80"/>
        <v>-52.211604343125508</v>
      </c>
      <c r="M93">
        <f t="shared" ref="M93:N93" si="108">L93-L92</f>
        <v>-48.492445671473604</v>
      </c>
      <c r="N93">
        <f t="shared" si="108"/>
        <v>-69.882819905413896</v>
      </c>
      <c r="O93">
        <f t="shared" si="82"/>
        <v>1</v>
      </c>
      <c r="P93">
        <f t="shared" ca="1" si="99"/>
        <v>0.18536614819180564</v>
      </c>
      <c r="Q93" t="str">
        <f t="shared" ca="1" si="79"/>
        <v>buy</v>
      </c>
      <c r="R93" s="1">
        <f t="shared" ca="1" si="100"/>
        <v>290.21786358864034</v>
      </c>
      <c r="S93" s="2">
        <f t="shared" ca="1" si="101"/>
        <v>0</v>
      </c>
    </row>
    <row r="94" spans="1:24" x14ac:dyDescent="0.25">
      <c r="A94">
        <v>92</v>
      </c>
      <c r="B94" t="s">
        <v>103</v>
      </c>
      <c r="C94" s="5" t="str">
        <f t="shared" si="74"/>
        <v>2021-04-20 22:49:15</v>
      </c>
      <c r="D94">
        <v>0.33209899999999998</v>
      </c>
      <c r="E94">
        <f t="shared" ca="1" si="75"/>
        <v>0.337588</v>
      </c>
      <c r="F94">
        <v>0.33391999999999999</v>
      </c>
      <c r="G94">
        <v>0.32456000000000002</v>
      </c>
      <c r="H94">
        <v>0</v>
      </c>
      <c r="I94" t="s">
        <v>10</v>
      </c>
      <c r="J94" t="b">
        <v>0</v>
      </c>
      <c r="K94" t="s">
        <v>11</v>
      </c>
      <c r="L94">
        <f t="shared" si="80"/>
        <v>-16.615767787265732</v>
      </c>
      <c r="M94">
        <f t="shared" ref="M94:N94" si="109">L94-L93</f>
        <v>35.595836555859776</v>
      </c>
      <c r="N94">
        <f t="shared" si="109"/>
        <v>84.08828222733338</v>
      </c>
      <c r="O94">
        <f t="shared" si="82"/>
        <v>4</v>
      </c>
      <c r="P94">
        <f t="shared" ca="1" si="99"/>
        <v>2.7573817693689051E-2</v>
      </c>
      <c r="Q94" t="str">
        <f t="shared" ca="1" si="79"/>
        <v>buy</v>
      </c>
      <c r="R94" s="1">
        <f t="shared" ca="1" si="100"/>
        <v>290.21786358864034</v>
      </c>
      <c r="S94" s="2">
        <f t="shared" ca="1" si="101"/>
        <v>0</v>
      </c>
    </row>
    <row r="95" spans="1:24" x14ac:dyDescent="0.25">
      <c r="A95">
        <v>93</v>
      </c>
      <c r="B95" t="s">
        <v>104</v>
      </c>
      <c r="C95" s="5" t="str">
        <f t="shared" si="74"/>
        <v>2021-04-20 22:49:30</v>
      </c>
      <c r="D95">
        <v>0.32690799999999998</v>
      </c>
      <c r="E95">
        <f t="shared" ca="1" si="75"/>
        <v>0.33816099999999999</v>
      </c>
      <c r="F95">
        <v>0.33066699999999999</v>
      </c>
      <c r="G95">
        <v>0.32472699999999999</v>
      </c>
      <c r="H95">
        <v>0</v>
      </c>
      <c r="I95" t="s">
        <v>10</v>
      </c>
      <c r="J95" t="b">
        <v>0</v>
      </c>
      <c r="K95" t="s">
        <v>11</v>
      </c>
      <c r="L95">
        <f t="shared" si="80"/>
        <v>-91.463532642478015</v>
      </c>
      <c r="M95">
        <f t="shared" ref="M95:N95" si="110">L95-L94</f>
        <v>-74.84776485521229</v>
      </c>
      <c r="N95">
        <f t="shared" si="110"/>
        <v>-110.44360141107207</v>
      </c>
      <c r="O95">
        <f t="shared" si="82"/>
        <v>1</v>
      </c>
      <c r="P95">
        <f t="shared" ca="1" si="99"/>
        <v>0.74262222525457833</v>
      </c>
      <c r="Q95" t="str">
        <f t="shared" ca="1" si="79"/>
        <v>hold</v>
      </c>
      <c r="R95" s="1">
        <f t="shared" ca="1" si="100"/>
        <v>290.21786358864034</v>
      </c>
      <c r="S95" s="2">
        <f t="shared" ca="1" si="101"/>
        <v>0</v>
      </c>
    </row>
    <row r="96" spans="1:24" x14ac:dyDescent="0.25">
      <c r="A96">
        <v>94</v>
      </c>
      <c r="B96" t="s">
        <v>105</v>
      </c>
      <c r="C96" s="5" t="str">
        <f t="shared" si="74"/>
        <v>2021-04-20 22:49:45</v>
      </c>
      <c r="D96">
        <v>0.32765499999999997</v>
      </c>
      <c r="E96">
        <f t="shared" ca="1" si="75"/>
        <v>0.33876699999999998</v>
      </c>
      <c r="F96">
        <v>0.32964100000000002</v>
      </c>
      <c r="G96">
        <v>0.32475100000000001</v>
      </c>
      <c r="H96">
        <v>0</v>
      </c>
      <c r="I96" t="s">
        <v>10</v>
      </c>
      <c r="J96" t="b">
        <v>0</v>
      </c>
      <c r="K96" t="s">
        <v>11</v>
      </c>
      <c r="L96">
        <f t="shared" si="80"/>
        <v>13.131861488874497</v>
      </c>
      <c r="M96">
        <f t="shared" ref="M96:N96" si="111">L96-L95</f>
        <v>104.59539413135251</v>
      </c>
      <c r="N96">
        <f t="shared" si="111"/>
        <v>179.44315898656481</v>
      </c>
      <c r="O96">
        <f t="shared" si="82"/>
        <v>8</v>
      </c>
      <c r="P96">
        <f t="shared" ca="1" si="99"/>
        <v>0.15908916598679868</v>
      </c>
      <c r="Q96" t="str">
        <f t="shared" ca="1" si="79"/>
        <v>hold</v>
      </c>
      <c r="R96" s="1">
        <f t="shared" ca="1" si="100"/>
        <v>290.21786358864034</v>
      </c>
      <c r="S96" s="2">
        <f t="shared" ca="1" si="101"/>
        <v>0</v>
      </c>
    </row>
    <row r="97" spans="1:19" x14ac:dyDescent="0.25">
      <c r="A97">
        <v>95</v>
      </c>
      <c r="B97" t="s">
        <v>106</v>
      </c>
      <c r="C97" s="5" t="str">
        <f t="shared" si="74"/>
        <v>2021-04-20 22:50:00</v>
      </c>
      <c r="D97">
        <v>0.328177</v>
      </c>
      <c r="E97">
        <f t="shared" ca="1" si="75"/>
        <v>0.33719700000000002</v>
      </c>
      <c r="F97">
        <v>0.33355099999999999</v>
      </c>
      <c r="G97">
        <v>0.32567000000000002</v>
      </c>
      <c r="H97">
        <v>0</v>
      </c>
      <c r="I97" t="s">
        <v>10</v>
      </c>
      <c r="J97" t="b">
        <v>0</v>
      </c>
      <c r="K97" t="s">
        <v>11</v>
      </c>
      <c r="L97">
        <f t="shared" si="80"/>
        <v>9.1618849803436859</v>
      </c>
      <c r="M97">
        <f t="shared" ref="M97:N97" si="112">L97-L96</f>
        <v>-3.9699765085308112</v>
      </c>
      <c r="N97">
        <f t="shared" si="112"/>
        <v>-108.56537063988331</v>
      </c>
      <c r="O97">
        <f t="shared" si="82"/>
        <v>5</v>
      </c>
      <c r="P97">
        <f t="shared" ca="1" si="99"/>
        <v>0.58894588641583301</v>
      </c>
      <c r="Q97" t="str">
        <f t="shared" ca="1" si="79"/>
        <v>sell</v>
      </c>
      <c r="R97" s="1">
        <f t="shared" ca="1" si="100"/>
        <v>0</v>
      </c>
      <c r="S97" s="2">
        <f t="shared" ca="1" si="101"/>
        <v>95.242827818929214</v>
      </c>
    </row>
    <row r="98" spans="1:19" x14ac:dyDescent="0.25">
      <c r="A98">
        <v>96</v>
      </c>
      <c r="B98" t="s">
        <v>107</v>
      </c>
      <c r="C98" s="5" t="str">
        <f t="shared" si="74"/>
        <v>2021-04-20 22:50:15</v>
      </c>
      <c r="D98">
        <v>0.33132</v>
      </c>
      <c r="E98">
        <f t="shared" ca="1" si="75"/>
        <v>0.33717000000000003</v>
      </c>
      <c r="F98">
        <v>0.33280300000000002</v>
      </c>
      <c r="G98">
        <v>0.32834999999999998</v>
      </c>
      <c r="H98">
        <v>0</v>
      </c>
      <c r="I98" t="s">
        <v>10</v>
      </c>
      <c r="J98" t="b">
        <v>0</v>
      </c>
      <c r="K98" t="s">
        <v>11</v>
      </c>
      <c r="L98">
        <f t="shared" si="80"/>
        <v>54.641073042215972</v>
      </c>
      <c r="M98">
        <f t="shared" ref="M98:N98" si="113">L98-L97</f>
        <v>45.479188061872286</v>
      </c>
      <c r="N98">
        <f t="shared" si="113"/>
        <v>49.449164570403099</v>
      </c>
      <c r="O98">
        <f t="shared" si="82"/>
        <v>8</v>
      </c>
      <c r="P98">
        <f t="shared" ca="1" si="99"/>
        <v>0.78462484546403599</v>
      </c>
      <c r="Q98" t="str">
        <f t="shared" ca="1" si="79"/>
        <v>sell</v>
      </c>
      <c r="R98" s="1">
        <f t="shared" ca="1" si="100"/>
        <v>0</v>
      </c>
      <c r="S98" s="2">
        <f t="shared" ca="1" si="101"/>
        <v>95.242827818929214</v>
      </c>
    </row>
    <row r="99" spans="1:19" x14ac:dyDescent="0.25">
      <c r="A99">
        <v>97</v>
      </c>
      <c r="B99" t="s">
        <v>108</v>
      </c>
      <c r="C99" s="5" t="str">
        <f t="shared" si="74"/>
        <v>2021-04-20 22:50:30</v>
      </c>
      <c r="D99">
        <v>0.33101900000000001</v>
      </c>
      <c r="E99">
        <f t="shared" ca="1" si="75"/>
        <v>0.339472</v>
      </c>
      <c r="F99">
        <v>0.332206</v>
      </c>
      <c r="G99">
        <v>0.32674199999999998</v>
      </c>
      <c r="H99">
        <v>0</v>
      </c>
      <c r="I99" t="s">
        <v>10</v>
      </c>
      <c r="J99" t="b">
        <v>0</v>
      </c>
      <c r="K99" t="s">
        <v>11</v>
      </c>
      <c r="L99">
        <f t="shared" si="80"/>
        <v>-5.2376448421934709</v>
      </c>
      <c r="M99">
        <f t="shared" ref="M99:N99" si="114">L99-L98</f>
        <v>-59.87871788440944</v>
      </c>
      <c r="N99">
        <f t="shared" si="114"/>
        <v>-105.35790594628173</v>
      </c>
      <c r="O99">
        <f t="shared" si="82"/>
        <v>1</v>
      </c>
      <c r="P99">
        <f t="shared" ca="1" si="99"/>
        <v>0.99585308130406747</v>
      </c>
      <c r="Q99" t="str">
        <f t="shared" ca="1" si="79"/>
        <v>hold</v>
      </c>
      <c r="R99" s="1">
        <f t="shared" ca="1" si="100"/>
        <v>0</v>
      </c>
      <c r="S99" s="2">
        <f t="shared" ca="1" si="101"/>
        <v>95.242827818929214</v>
      </c>
    </row>
    <row r="100" spans="1:19" x14ac:dyDescent="0.25">
      <c r="A100">
        <v>98</v>
      </c>
      <c r="B100" t="s">
        <v>109</v>
      </c>
      <c r="C100" s="5" t="str">
        <f t="shared" si="74"/>
        <v>2021-04-20 22:50:45</v>
      </c>
      <c r="D100">
        <v>0.32825300000000002</v>
      </c>
      <c r="E100">
        <f t="shared" ca="1" si="75"/>
        <v>0.33806999999999998</v>
      </c>
      <c r="F100">
        <v>0.33026100000000003</v>
      </c>
      <c r="G100">
        <v>0.32471299999999997</v>
      </c>
      <c r="H100">
        <v>0</v>
      </c>
      <c r="I100" t="s">
        <v>10</v>
      </c>
      <c r="J100" t="b">
        <v>0</v>
      </c>
      <c r="K100" t="s">
        <v>11</v>
      </c>
      <c r="L100">
        <f t="shared" si="80"/>
        <v>-48.536221396062111</v>
      </c>
      <c r="M100">
        <f t="shared" ref="M100:N100" si="115">L100-L99</f>
        <v>-43.298576553868642</v>
      </c>
      <c r="N100">
        <f t="shared" si="115"/>
        <v>16.580141330540798</v>
      </c>
      <c r="O100">
        <f t="shared" si="82"/>
        <v>2</v>
      </c>
      <c r="P100">
        <f t="shared" ca="1" si="99"/>
        <v>0.41054243644859467</v>
      </c>
      <c r="Q100" t="str">
        <f t="shared" ca="1" si="79"/>
        <v>buy</v>
      </c>
      <c r="R100" s="1">
        <f t="shared" ca="1" si="100"/>
        <v>290.15066981544481</v>
      </c>
      <c r="S100" s="2">
        <f t="shared" ca="1" si="101"/>
        <v>0</v>
      </c>
    </row>
    <row r="101" spans="1:19" x14ac:dyDescent="0.25">
      <c r="A101">
        <v>99</v>
      </c>
      <c r="B101" t="s">
        <v>110</v>
      </c>
      <c r="C101" s="5" t="str">
        <f t="shared" si="74"/>
        <v>2021-04-20 22:51:00</v>
      </c>
      <c r="D101">
        <v>0.32771699999999998</v>
      </c>
      <c r="E101">
        <f t="shared" ca="1" si="75"/>
        <v>0.33805600000000002</v>
      </c>
      <c r="F101">
        <v>0.33017200000000002</v>
      </c>
      <c r="G101">
        <v>0.32462200000000002</v>
      </c>
      <c r="H101">
        <v>0</v>
      </c>
      <c r="I101" t="s">
        <v>10</v>
      </c>
      <c r="J101" t="b">
        <v>0</v>
      </c>
      <c r="K101" t="s">
        <v>11</v>
      </c>
      <c r="L101">
        <f t="shared" si="80"/>
        <v>-9.4208114154329632</v>
      </c>
      <c r="M101">
        <f t="shared" ref="M101:N101" si="116">L101-L100</f>
        <v>39.115409980629146</v>
      </c>
      <c r="N101">
        <f t="shared" si="116"/>
        <v>82.413986534497781</v>
      </c>
      <c r="O101">
        <f t="shared" si="82"/>
        <v>4</v>
      </c>
      <c r="P101">
        <f t="shared" ca="1" si="99"/>
        <v>0.48846104869499696</v>
      </c>
      <c r="Q101" t="str">
        <f t="shared" ca="1" si="79"/>
        <v>buy</v>
      </c>
      <c r="R101" s="1">
        <f t="shared" ca="1" si="100"/>
        <v>290.15066981544481</v>
      </c>
      <c r="S101" s="2">
        <f t="shared" ca="1" si="101"/>
        <v>0</v>
      </c>
    </row>
    <row r="102" spans="1:19" x14ac:dyDescent="0.25">
      <c r="A102">
        <v>100</v>
      </c>
      <c r="B102" t="s">
        <v>111</v>
      </c>
      <c r="C102" s="5" t="str">
        <f t="shared" si="74"/>
        <v>2021-04-20 22:51:15</v>
      </c>
      <c r="D102">
        <v>0.32861299999999999</v>
      </c>
      <c r="E102">
        <f t="shared" ca="1" si="75"/>
        <v>0.33873300000000001</v>
      </c>
      <c r="F102">
        <v>0.33161000000000002</v>
      </c>
      <c r="G102">
        <v>0.32644099999999998</v>
      </c>
      <c r="H102">
        <v>0</v>
      </c>
      <c r="I102" t="s">
        <v>10</v>
      </c>
      <c r="J102" t="b">
        <v>0</v>
      </c>
      <c r="K102" t="s">
        <v>11</v>
      </c>
      <c r="L102">
        <f t="shared" si="80"/>
        <v>15.705282125267614</v>
      </c>
      <c r="M102">
        <f t="shared" ref="M102:N102" si="117">L102-L101</f>
        <v>25.126093540700577</v>
      </c>
      <c r="N102">
        <f t="shared" si="117"/>
        <v>-13.989316439928569</v>
      </c>
      <c r="O102">
        <f t="shared" si="82"/>
        <v>7</v>
      </c>
      <c r="P102">
        <f t="shared" ca="1" si="99"/>
        <v>0.24516182024467215</v>
      </c>
      <c r="Q102" t="str">
        <f t="shared" ca="1" si="79"/>
        <v>hold</v>
      </c>
      <c r="R102" s="1">
        <f t="shared" ca="1" si="100"/>
        <v>290.15066981544481</v>
      </c>
      <c r="S102" s="2">
        <f t="shared" ca="1" si="101"/>
        <v>0</v>
      </c>
    </row>
    <row r="103" spans="1:19" x14ac:dyDescent="0.25">
      <c r="A103">
        <v>101</v>
      </c>
      <c r="B103" t="s">
        <v>112</v>
      </c>
      <c r="C103" s="5" t="str">
        <f t="shared" si="74"/>
        <v>2021-04-20 22:51:30</v>
      </c>
      <c r="D103">
        <v>0.32875199999999999</v>
      </c>
      <c r="E103">
        <f t="shared" ca="1" si="75"/>
        <v>0.33897899999999997</v>
      </c>
      <c r="F103">
        <v>0.33275300000000002</v>
      </c>
      <c r="G103">
        <v>0.32744400000000001</v>
      </c>
      <c r="H103">
        <v>0</v>
      </c>
      <c r="I103" t="s">
        <v>10</v>
      </c>
      <c r="J103" t="b">
        <v>0</v>
      </c>
      <c r="K103" t="s">
        <v>11</v>
      </c>
      <c r="L103">
        <f t="shared" si="80"/>
        <v>2.4353920711278705</v>
      </c>
      <c r="M103">
        <f t="shared" ref="M103:N103" si="118">L103-L102</f>
        <v>-13.269890054139744</v>
      </c>
      <c r="N103">
        <f t="shared" si="118"/>
        <v>-38.395983594840317</v>
      </c>
      <c r="O103">
        <f t="shared" si="82"/>
        <v>5</v>
      </c>
      <c r="P103">
        <f t="shared" ca="1" si="99"/>
        <v>0.73113641927848727</v>
      </c>
      <c r="Q103" t="str">
        <f t="shared" ca="1" si="79"/>
        <v>sell</v>
      </c>
      <c r="R103" s="1">
        <f t="shared" ca="1" si="100"/>
        <v>0</v>
      </c>
      <c r="S103" s="2">
        <f t="shared" ca="1" si="101"/>
        <v>95.387613003167104</v>
      </c>
    </row>
    <row r="104" spans="1:19" x14ac:dyDescent="0.25">
      <c r="A104">
        <v>102</v>
      </c>
      <c r="B104" t="s">
        <v>113</v>
      </c>
      <c r="C104" s="5" t="str">
        <f t="shared" si="74"/>
        <v>2021-04-20 22:51:45</v>
      </c>
      <c r="D104">
        <v>0.331121</v>
      </c>
      <c r="E104">
        <f t="shared" ca="1" si="75"/>
        <v>0.33981</v>
      </c>
      <c r="F104">
        <v>0.33355299999999999</v>
      </c>
      <c r="G104">
        <v>0.328264</v>
      </c>
      <c r="H104">
        <v>0</v>
      </c>
      <c r="I104" t="s">
        <v>10</v>
      </c>
      <c r="J104" t="b">
        <v>0</v>
      </c>
      <c r="K104" t="s">
        <v>11</v>
      </c>
      <c r="L104">
        <f t="shared" si="80"/>
        <v>41.209828641445583</v>
      </c>
      <c r="M104">
        <f t="shared" ref="M104:N104" si="119">L104-L103</f>
        <v>38.774436570317711</v>
      </c>
      <c r="N104">
        <f t="shared" si="119"/>
        <v>52.044326624457454</v>
      </c>
      <c r="O104">
        <f t="shared" si="82"/>
        <v>8</v>
      </c>
      <c r="P104">
        <f t="shared" ca="1" si="99"/>
        <v>0.12504030071878958</v>
      </c>
      <c r="Q104" t="str">
        <f t="shared" ca="1" si="79"/>
        <v>hold</v>
      </c>
      <c r="R104" s="1">
        <f t="shared" ca="1" si="100"/>
        <v>0</v>
      </c>
      <c r="S104" s="2">
        <f t="shared" ca="1" si="101"/>
        <v>95.387613003167104</v>
      </c>
    </row>
    <row r="105" spans="1:19" x14ac:dyDescent="0.25">
      <c r="A105">
        <v>103</v>
      </c>
      <c r="B105" t="s">
        <v>114</v>
      </c>
      <c r="C105" s="5" t="str">
        <f t="shared" si="74"/>
        <v>2021-04-20 22:52:00</v>
      </c>
      <c r="D105">
        <v>0.33197399999999999</v>
      </c>
      <c r="E105">
        <f t="shared" ca="1" si="75"/>
        <v>0.33574799999999999</v>
      </c>
      <c r="F105">
        <v>0.33471200000000001</v>
      </c>
      <c r="G105">
        <v>0.32981199999999999</v>
      </c>
      <c r="H105">
        <v>0</v>
      </c>
      <c r="I105" t="s">
        <v>10</v>
      </c>
      <c r="J105" t="b">
        <v>0</v>
      </c>
      <c r="K105" t="s">
        <v>11</v>
      </c>
      <c r="L105">
        <f t="shared" si="80"/>
        <v>14.800195457900566</v>
      </c>
      <c r="M105">
        <f t="shared" ref="M105:N105" si="120">L105-L104</f>
        <v>-26.409633183545019</v>
      </c>
      <c r="N105">
        <f t="shared" si="120"/>
        <v>-65.18406975386273</v>
      </c>
      <c r="O105">
        <f t="shared" si="82"/>
        <v>5</v>
      </c>
      <c r="P105">
        <f t="shared" ca="1" si="99"/>
        <v>0.3768247647489269</v>
      </c>
      <c r="Q105" t="str">
        <f t="shared" ca="1" si="79"/>
        <v>hold</v>
      </c>
      <c r="R105" s="1">
        <f t="shared" ca="1" si="100"/>
        <v>0</v>
      </c>
      <c r="S105" s="2">
        <f t="shared" ca="1" si="101"/>
        <v>95.387613003167104</v>
      </c>
    </row>
    <row r="106" spans="1:19" x14ac:dyDescent="0.25">
      <c r="A106">
        <v>104</v>
      </c>
      <c r="B106" t="s">
        <v>115</v>
      </c>
      <c r="C106" s="5" t="str">
        <f t="shared" si="74"/>
        <v>2021-04-20 22:52:15</v>
      </c>
      <c r="D106">
        <v>0.33478999999999998</v>
      </c>
      <c r="E106">
        <f t="shared" ca="1" si="75"/>
        <v>0.333312</v>
      </c>
      <c r="F106">
        <v>0.33555000000000001</v>
      </c>
      <c r="G106">
        <v>0.32996199999999998</v>
      </c>
      <c r="H106">
        <v>0</v>
      </c>
      <c r="I106" t="s">
        <v>10</v>
      </c>
      <c r="J106" t="b">
        <v>0</v>
      </c>
      <c r="K106" t="s">
        <v>11</v>
      </c>
      <c r="L106">
        <f t="shared" si="80"/>
        <v>48.448757750347063</v>
      </c>
      <c r="M106">
        <f t="shared" ref="M106:N106" si="121">L106-L105</f>
        <v>33.648562292446499</v>
      </c>
      <c r="N106">
        <f t="shared" si="121"/>
        <v>60.058195475991518</v>
      </c>
      <c r="O106">
        <f t="shared" si="82"/>
        <v>8</v>
      </c>
      <c r="P106">
        <f t="shared" ca="1" si="99"/>
        <v>0.26044273548432517</v>
      </c>
      <c r="Q106" t="str">
        <f t="shared" ca="1" si="79"/>
        <v>hold</v>
      </c>
      <c r="R106" s="1">
        <f t="shared" ca="1" si="100"/>
        <v>0</v>
      </c>
      <c r="S106" s="2">
        <f t="shared" ca="1" si="101"/>
        <v>95.387613003167104</v>
      </c>
    </row>
    <row r="107" spans="1:19" x14ac:dyDescent="0.25">
      <c r="A107">
        <v>105</v>
      </c>
      <c r="B107" t="s">
        <v>116</v>
      </c>
      <c r="C107" s="5" t="str">
        <f t="shared" si="74"/>
        <v>2021-04-20 22:52:30</v>
      </c>
      <c r="D107">
        <v>0.33351500000000001</v>
      </c>
      <c r="E107">
        <f t="shared" ca="1" si="75"/>
        <v>0.33510299999999998</v>
      </c>
      <c r="F107">
        <v>0.33561200000000002</v>
      </c>
      <c r="G107">
        <v>0.33140399999999998</v>
      </c>
      <c r="H107">
        <v>0</v>
      </c>
      <c r="I107" t="s">
        <v>10</v>
      </c>
      <c r="J107" t="b">
        <v>0</v>
      </c>
      <c r="K107" t="s">
        <v>11</v>
      </c>
      <c r="L107">
        <f t="shared" si="80"/>
        <v>-22.019999490136453</v>
      </c>
      <c r="M107">
        <f t="shared" ref="M107:N107" si="122">L107-L106</f>
        <v>-70.468757240483512</v>
      </c>
      <c r="N107">
        <f t="shared" si="122"/>
        <v>-104.11731953293001</v>
      </c>
      <c r="O107">
        <f t="shared" si="82"/>
        <v>1</v>
      </c>
      <c r="P107">
        <f t="shared" ca="1" si="99"/>
        <v>0.59884658195067131</v>
      </c>
      <c r="Q107" t="str">
        <f t="shared" ca="1" si="79"/>
        <v>hold</v>
      </c>
      <c r="R107" s="1">
        <f t="shared" ca="1" si="100"/>
        <v>0</v>
      </c>
      <c r="S107" s="2">
        <f t="shared" ca="1" si="101"/>
        <v>95.387613003167104</v>
      </c>
    </row>
    <row r="108" spans="1:19" x14ac:dyDescent="0.25">
      <c r="A108">
        <v>106</v>
      </c>
      <c r="B108" t="s">
        <v>117</v>
      </c>
      <c r="C108" s="5" t="str">
        <f t="shared" si="74"/>
        <v>2021-04-20 22:52:45</v>
      </c>
      <c r="D108">
        <v>0.33424300000000001</v>
      </c>
      <c r="E108">
        <f t="shared" ca="1" si="75"/>
        <v>0.33712399999999998</v>
      </c>
      <c r="F108">
        <v>0.33581499999999997</v>
      </c>
      <c r="G108">
        <v>0.33132200000000001</v>
      </c>
      <c r="H108">
        <v>0</v>
      </c>
      <c r="I108" t="s">
        <v>10</v>
      </c>
      <c r="J108" t="b">
        <v>0</v>
      </c>
      <c r="K108" t="s">
        <v>11</v>
      </c>
      <c r="L108">
        <f t="shared" si="80"/>
        <v>12.545603271274697</v>
      </c>
      <c r="M108">
        <f t="shared" ref="M108:N108" si="123">L108-L107</f>
        <v>34.565602761411149</v>
      </c>
      <c r="N108">
        <f t="shared" si="123"/>
        <v>105.03436000189467</v>
      </c>
      <c r="O108">
        <f t="shared" si="82"/>
        <v>8</v>
      </c>
      <c r="P108">
        <f t="shared" ca="1" si="99"/>
        <v>0.87265628339616941</v>
      </c>
      <c r="Q108" t="str">
        <f t="shared" ca="1" si="79"/>
        <v>sell</v>
      </c>
      <c r="R108" s="1">
        <f t="shared" ca="1" si="100"/>
        <v>0</v>
      </c>
      <c r="S108" s="2">
        <f t="shared" ca="1" si="101"/>
        <v>95.387613003167104</v>
      </c>
    </row>
    <row r="109" spans="1:19" x14ac:dyDescent="0.25">
      <c r="A109">
        <v>107</v>
      </c>
      <c r="B109" t="s">
        <v>118</v>
      </c>
      <c r="C109" s="5" t="str">
        <f t="shared" si="74"/>
        <v>2021-04-20 22:53:00</v>
      </c>
      <c r="D109">
        <v>0.334339</v>
      </c>
      <c r="E109">
        <f t="shared" ca="1" si="75"/>
        <v>0.33532400000000001</v>
      </c>
      <c r="F109">
        <v>0.33633600000000002</v>
      </c>
      <c r="G109">
        <v>0.33162700000000001</v>
      </c>
      <c r="H109">
        <v>0</v>
      </c>
      <c r="I109" t="s">
        <v>10</v>
      </c>
      <c r="J109" t="b">
        <v>0</v>
      </c>
      <c r="K109" t="s">
        <v>11</v>
      </c>
      <c r="L109">
        <f t="shared" si="80"/>
        <v>1.6538901731784996</v>
      </c>
      <c r="M109">
        <f t="shared" ref="M109:N109" si="124">L109-L108</f>
        <v>-10.891713098096197</v>
      </c>
      <c r="N109">
        <f t="shared" si="124"/>
        <v>-45.457315859507347</v>
      </c>
      <c r="O109">
        <f t="shared" si="82"/>
        <v>5</v>
      </c>
      <c r="P109">
        <f t="shared" ca="1" si="99"/>
        <v>0.38853966628707803</v>
      </c>
      <c r="Q109" t="str">
        <f t="shared" ca="1" si="79"/>
        <v>hold</v>
      </c>
      <c r="R109" s="1">
        <f t="shared" ca="1" si="100"/>
        <v>0</v>
      </c>
      <c r="S109" s="2">
        <f t="shared" ca="1" si="101"/>
        <v>95.387613003167104</v>
      </c>
    </row>
    <row r="110" spans="1:19" x14ac:dyDescent="0.25">
      <c r="A110">
        <v>108</v>
      </c>
      <c r="B110" t="s">
        <v>119</v>
      </c>
      <c r="C110" s="5" t="str">
        <f t="shared" si="74"/>
        <v>2021-04-20 22:53:15</v>
      </c>
      <c r="D110">
        <v>0.33441100000000001</v>
      </c>
      <c r="E110">
        <f t="shared" ca="1" si="75"/>
        <v>0.33418399999999998</v>
      </c>
      <c r="F110">
        <v>0.336287</v>
      </c>
      <c r="G110">
        <v>0.32969999999999999</v>
      </c>
      <c r="H110">
        <v>0</v>
      </c>
      <c r="I110" t="s">
        <v>10</v>
      </c>
      <c r="J110" t="b">
        <v>0</v>
      </c>
      <c r="K110" t="s">
        <v>11</v>
      </c>
      <c r="L110">
        <f t="shared" si="80"/>
        <v>1.2401506150773121</v>
      </c>
      <c r="M110">
        <f t="shared" ref="M110:N110" si="125">L110-L109</f>
        <v>-0.41373955810118757</v>
      </c>
      <c r="N110">
        <f t="shared" si="125"/>
        <v>10.477973539995009</v>
      </c>
      <c r="O110">
        <f t="shared" si="82"/>
        <v>6</v>
      </c>
      <c r="P110">
        <f t="shared" ca="1" si="99"/>
        <v>2.4302760969511894E-2</v>
      </c>
      <c r="Q110" t="str">
        <f t="shared" ca="1" si="79"/>
        <v>hold</v>
      </c>
      <c r="R110" s="1">
        <f t="shared" ca="1" si="100"/>
        <v>0</v>
      </c>
      <c r="S110" s="2">
        <f t="shared" ca="1" si="101"/>
        <v>95.387613003167104</v>
      </c>
    </row>
    <row r="111" spans="1:19" x14ac:dyDescent="0.25">
      <c r="A111">
        <v>109</v>
      </c>
      <c r="B111" t="s">
        <v>120</v>
      </c>
      <c r="C111" s="5" t="str">
        <f t="shared" si="74"/>
        <v>2021-04-20 22:53:30</v>
      </c>
      <c r="D111">
        <v>0.33277899999999999</v>
      </c>
      <c r="E111">
        <f t="shared" ca="1" si="75"/>
        <v>0.33475899999999997</v>
      </c>
      <c r="F111">
        <v>0.33453500000000003</v>
      </c>
      <c r="G111">
        <v>0.328266</v>
      </c>
      <c r="H111">
        <v>0</v>
      </c>
      <c r="I111" t="s">
        <v>10</v>
      </c>
      <c r="J111" t="b">
        <v>0</v>
      </c>
      <c r="K111" t="s">
        <v>11</v>
      </c>
      <c r="L111">
        <f t="shared" si="80"/>
        <v>-28.24793563409094</v>
      </c>
      <c r="M111">
        <f t="shared" ref="M111:N111" si="126">L111-L110</f>
        <v>-29.488086249168251</v>
      </c>
      <c r="N111">
        <f t="shared" si="126"/>
        <v>-29.074346691067063</v>
      </c>
      <c r="O111">
        <f t="shared" si="82"/>
        <v>1</v>
      </c>
      <c r="P111">
        <f t="shared" ca="1" si="99"/>
        <v>0.5409905732108139</v>
      </c>
      <c r="Q111" t="str">
        <f t="shared" ca="1" si="79"/>
        <v>hold</v>
      </c>
      <c r="R111" s="1">
        <f t="shared" ca="1" si="100"/>
        <v>0</v>
      </c>
      <c r="S111" s="2">
        <f t="shared" ca="1" si="101"/>
        <v>95.387613003167104</v>
      </c>
    </row>
    <row r="112" spans="1:19" x14ac:dyDescent="0.25">
      <c r="A112">
        <v>110</v>
      </c>
      <c r="B112" t="s">
        <v>121</v>
      </c>
      <c r="C112" s="5" t="str">
        <f t="shared" si="74"/>
        <v>2021-04-20 22:53:45</v>
      </c>
      <c r="D112">
        <v>0.32973000000000002</v>
      </c>
      <c r="E112">
        <f t="shared" ca="1" si="75"/>
        <v>0.33477800000000002</v>
      </c>
      <c r="F112">
        <v>0.33354400000000001</v>
      </c>
      <c r="G112">
        <v>0.32665100000000002</v>
      </c>
      <c r="H112">
        <v>0</v>
      </c>
      <c r="I112" t="s">
        <v>10</v>
      </c>
      <c r="J112" t="b">
        <v>0</v>
      </c>
      <c r="K112" t="s">
        <v>11</v>
      </c>
      <c r="L112">
        <f t="shared" si="80"/>
        <v>-53.2624884322504</v>
      </c>
      <c r="M112">
        <f t="shared" ref="M112:N112" si="127">L112-L111</f>
        <v>-25.01455279815946</v>
      </c>
      <c r="N112">
        <f t="shared" si="127"/>
        <v>4.473533451008791</v>
      </c>
      <c r="O112">
        <f t="shared" si="82"/>
        <v>2</v>
      </c>
      <c r="P112">
        <f t="shared" ca="1" si="99"/>
        <v>0.73086711233856227</v>
      </c>
      <c r="Q112" t="str">
        <f t="shared" ca="1" si="79"/>
        <v>hold</v>
      </c>
      <c r="R112" s="1">
        <f t="shared" ca="1" si="100"/>
        <v>0</v>
      </c>
      <c r="S112" s="2">
        <f t="shared" ca="1" si="101"/>
        <v>95.387613003167104</v>
      </c>
    </row>
    <row r="113" spans="1:19" x14ac:dyDescent="0.25">
      <c r="A113">
        <v>111</v>
      </c>
      <c r="B113" t="s">
        <v>122</v>
      </c>
      <c r="C113" s="5" t="str">
        <f t="shared" si="74"/>
        <v>2021-04-20 22:54:00</v>
      </c>
      <c r="D113">
        <v>0.32992899999999997</v>
      </c>
      <c r="E113">
        <f t="shared" ca="1" si="75"/>
        <v>0.33550799999999997</v>
      </c>
      <c r="F113">
        <v>0.33356999999999998</v>
      </c>
      <c r="G113">
        <v>0.32670199999999999</v>
      </c>
      <c r="H113">
        <v>0</v>
      </c>
      <c r="I113" t="s">
        <v>10</v>
      </c>
      <c r="J113" t="b">
        <v>0</v>
      </c>
      <c r="K113" t="s">
        <v>11</v>
      </c>
      <c r="L113">
        <f t="shared" si="80"/>
        <v>3.4742019411576717</v>
      </c>
      <c r="M113">
        <f t="shared" ref="M113:N113" si="128">L113-L112</f>
        <v>56.736690373408074</v>
      </c>
      <c r="N113">
        <f t="shared" si="128"/>
        <v>81.751243171567538</v>
      </c>
      <c r="O113">
        <f t="shared" si="82"/>
        <v>8</v>
      </c>
      <c r="P113">
        <f t="shared" ca="1" si="99"/>
        <v>0.55784154392895757</v>
      </c>
      <c r="Q113" t="str">
        <f t="shared" ca="1" si="79"/>
        <v>sell</v>
      </c>
      <c r="R113" s="1">
        <f t="shared" ca="1" si="100"/>
        <v>0</v>
      </c>
      <c r="S113" s="2">
        <f t="shared" ca="1" si="101"/>
        <v>95.387613003167104</v>
      </c>
    </row>
    <row r="114" spans="1:19" x14ac:dyDescent="0.25">
      <c r="A114">
        <v>112</v>
      </c>
      <c r="B114" t="s">
        <v>123</v>
      </c>
      <c r="C114" s="5" t="str">
        <f t="shared" si="74"/>
        <v>2021-04-20 22:54:15</v>
      </c>
      <c r="D114">
        <v>0.33213700000000002</v>
      </c>
      <c r="E114">
        <f t="shared" ca="1" si="75"/>
        <v>0.337121</v>
      </c>
      <c r="F114">
        <v>0.334013</v>
      </c>
      <c r="G114">
        <v>0.33028299999999999</v>
      </c>
      <c r="H114">
        <v>0</v>
      </c>
      <c r="I114" t="s">
        <v>10</v>
      </c>
      <c r="J114" t="b">
        <v>0</v>
      </c>
      <c r="K114" t="s">
        <v>11</v>
      </c>
      <c r="L114">
        <f t="shared" si="80"/>
        <v>38.291669476897539</v>
      </c>
      <c r="M114">
        <f t="shared" ref="M114:N114" si="129">L114-L113</f>
        <v>34.817467535739866</v>
      </c>
      <c r="N114">
        <f t="shared" si="129"/>
        <v>-21.919222837668208</v>
      </c>
      <c r="O114">
        <f t="shared" si="82"/>
        <v>7</v>
      </c>
      <c r="P114">
        <f t="shared" ca="1" si="99"/>
        <v>0.23975527236497507</v>
      </c>
      <c r="Q114" t="str">
        <f t="shared" ca="1" si="79"/>
        <v>hold</v>
      </c>
      <c r="R114" s="1">
        <f t="shared" ca="1" si="100"/>
        <v>0</v>
      </c>
      <c r="S114" s="2">
        <f t="shared" ca="1" si="101"/>
        <v>95.387613003167104</v>
      </c>
    </row>
    <row r="115" spans="1:19" x14ac:dyDescent="0.25">
      <c r="A115">
        <v>113</v>
      </c>
      <c r="B115" t="s">
        <v>124</v>
      </c>
      <c r="C115" s="5" t="str">
        <f t="shared" si="74"/>
        <v>2021-04-20 22:54:30</v>
      </c>
      <c r="D115">
        <v>0.33094299999999999</v>
      </c>
      <c r="E115">
        <f t="shared" ca="1" si="75"/>
        <v>0.337835</v>
      </c>
      <c r="F115">
        <v>0.33428999999999998</v>
      </c>
      <c r="G115">
        <v>0.32911600000000002</v>
      </c>
      <c r="H115">
        <v>0</v>
      </c>
      <c r="I115" t="s">
        <v>10</v>
      </c>
      <c r="J115" t="b">
        <v>0</v>
      </c>
      <c r="K115" t="s">
        <v>11</v>
      </c>
      <c r="L115">
        <f t="shared" si="80"/>
        <v>-20.781343378458988</v>
      </c>
      <c r="M115">
        <f t="shared" ref="M115:N115" si="130">L115-L114</f>
        <v>-59.073012855356524</v>
      </c>
      <c r="N115">
        <f t="shared" si="130"/>
        <v>-93.890480391096389</v>
      </c>
      <c r="O115">
        <f t="shared" si="82"/>
        <v>1</v>
      </c>
      <c r="P115">
        <f t="shared" ca="1" si="99"/>
        <v>0.41813964897044875</v>
      </c>
      <c r="Q115" t="str">
        <f t="shared" ca="1" si="79"/>
        <v>buy</v>
      </c>
      <c r="R115" s="1">
        <f t="shared" ca="1" si="100"/>
        <v>288.2297344351357</v>
      </c>
      <c r="S115" s="2">
        <f t="shared" ca="1" si="101"/>
        <v>0</v>
      </c>
    </row>
    <row r="116" spans="1:19" x14ac:dyDescent="0.25">
      <c r="A116">
        <v>114</v>
      </c>
      <c r="B116" t="s">
        <v>125</v>
      </c>
      <c r="C116" s="5" t="str">
        <f t="shared" si="74"/>
        <v>2021-04-20 22:54:45</v>
      </c>
      <c r="D116">
        <v>0.33202500000000001</v>
      </c>
      <c r="E116">
        <f t="shared" ca="1" si="75"/>
        <v>0.33896700000000002</v>
      </c>
      <c r="F116">
        <v>0.334258</v>
      </c>
      <c r="G116">
        <v>0.329154</v>
      </c>
      <c r="H116">
        <v>0</v>
      </c>
      <c r="I116" t="s">
        <v>10</v>
      </c>
      <c r="J116" t="b">
        <v>0</v>
      </c>
      <c r="K116" t="s">
        <v>11</v>
      </c>
      <c r="L116">
        <f t="shared" si="80"/>
        <v>18.77063428684091</v>
      </c>
      <c r="M116">
        <f t="shared" ref="M116:N116" si="131">L116-L115</f>
        <v>39.551977665299901</v>
      </c>
      <c r="N116">
        <f t="shared" si="131"/>
        <v>98.624990520656425</v>
      </c>
      <c r="O116">
        <f t="shared" si="82"/>
        <v>8</v>
      </c>
      <c r="P116">
        <f t="shared" ca="1" si="99"/>
        <v>0.73316101107290355</v>
      </c>
      <c r="Q116" t="str">
        <f t="shared" ca="1" si="79"/>
        <v>sell</v>
      </c>
      <c r="R116" s="1">
        <f t="shared" ca="1" si="100"/>
        <v>0</v>
      </c>
      <c r="S116" s="2">
        <f t="shared" ca="1" si="101"/>
        <v>95.699477575825938</v>
      </c>
    </row>
    <row r="117" spans="1:19" x14ac:dyDescent="0.25">
      <c r="A117">
        <v>115</v>
      </c>
      <c r="B117" t="s">
        <v>126</v>
      </c>
      <c r="C117" s="5" t="str">
        <f t="shared" si="74"/>
        <v>2021-04-20 22:55:00</v>
      </c>
      <c r="D117">
        <v>0.332621</v>
      </c>
      <c r="E117">
        <f t="shared" ca="1" si="75"/>
        <v>0.33564699999999997</v>
      </c>
      <c r="F117">
        <v>0.33543400000000001</v>
      </c>
      <c r="G117">
        <v>0.32974900000000001</v>
      </c>
      <c r="H117">
        <v>0</v>
      </c>
      <c r="I117" t="s">
        <v>10</v>
      </c>
      <c r="J117" t="b">
        <v>0</v>
      </c>
      <c r="K117" t="s">
        <v>11</v>
      </c>
      <c r="L117">
        <f t="shared" si="80"/>
        <v>10.320936022519886</v>
      </c>
      <c r="M117">
        <f t="shared" ref="M117:N117" si="132">L117-L116</f>
        <v>-8.4496982643210234</v>
      </c>
      <c r="N117">
        <f t="shared" si="132"/>
        <v>-48.001675929620923</v>
      </c>
      <c r="O117">
        <f t="shared" si="82"/>
        <v>5</v>
      </c>
      <c r="P117">
        <f t="shared" ca="1" si="99"/>
        <v>0.56399894901488845</v>
      </c>
      <c r="Q117" t="str">
        <f t="shared" ca="1" si="79"/>
        <v>sell</v>
      </c>
      <c r="R117" s="1">
        <f t="shared" ca="1" si="100"/>
        <v>0</v>
      </c>
      <c r="S117" s="2">
        <f t="shared" ca="1" si="101"/>
        <v>95.699477575825938</v>
      </c>
    </row>
    <row r="118" spans="1:19" x14ac:dyDescent="0.25">
      <c r="A118">
        <v>116</v>
      </c>
      <c r="B118" t="s">
        <v>127</v>
      </c>
      <c r="C118" s="5" t="str">
        <f t="shared" si="74"/>
        <v>2021-04-20 22:55:15</v>
      </c>
      <c r="D118">
        <v>0.33388899999999999</v>
      </c>
      <c r="E118">
        <f t="shared" ca="1" si="75"/>
        <v>0.338281</v>
      </c>
      <c r="F118">
        <v>0.33803</v>
      </c>
      <c r="G118">
        <v>0.33082499999999998</v>
      </c>
      <c r="H118">
        <v>0</v>
      </c>
      <c r="I118" t="s">
        <v>10</v>
      </c>
      <c r="J118" t="b">
        <v>0</v>
      </c>
      <c r="K118" t="s">
        <v>11</v>
      </c>
      <c r="L118">
        <f t="shared" si="80"/>
        <v>21.874574553656519</v>
      </c>
      <c r="M118">
        <f t="shared" ref="M118:N118" si="133">L118-L117</f>
        <v>11.553638531136633</v>
      </c>
      <c r="N118">
        <f t="shared" si="133"/>
        <v>20.003336795457656</v>
      </c>
      <c r="O118">
        <f t="shared" si="82"/>
        <v>8</v>
      </c>
      <c r="P118">
        <f t="shared" ca="1" si="99"/>
        <v>0.99698066577838873</v>
      </c>
      <c r="Q118" t="str">
        <f t="shared" ca="1" si="79"/>
        <v>sell</v>
      </c>
      <c r="R118" s="1">
        <f t="shared" ca="1" si="100"/>
        <v>0</v>
      </c>
      <c r="S118" s="2">
        <f t="shared" ca="1" si="101"/>
        <v>95.699477575825938</v>
      </c>
    </row>
    <row r="119" spans="1:19" x14ac:dyDescent="0.25">
      <c r="A119">
        <v>117</v>
      </c>
      <c r="B119" t="s">
        <v>128</v>
      </c>
      <c r="C119" s="5" t="str">
        <f t="shared" si="74"/>
        <v>2021-04-20 22:55:30</v>
      </c>
      <c r="D119">
        <v>0.33535700000000002</v>
      </c>
      <c r="E119">
        <f t="shared" ca="1" si="75"/>
        <v>0.33943499999999999</v>
      </c>
      <c r="F119">
        <v>0.33995199999999998</v>
      </c>
      <c r="G119">
        <v>0.334256</v>
      </c>
      <c r="H119">
        <v>0</v>
      </c>
      <c r="I119" t="s">
        <v>10</v>
      </c>
      <c r="J119" t="b">
        <v>0</v>
      </c>
      <c r="K119" t="s">
        <v>11</v>
      </c>
      <c r="L119">
        <f t="shared" si="80"/>
        <v>25.213966458503901</v>
      </c>
      <c r="M119">
        <f t="shared" ref="M119:N119" si="134">L119-L118</f>
        <v>3.3393919048473819</v>
      </c>
      <c r="N119">
        <f t="shared" si="134"/>
        <v>-8.2142466262892508</v>
      </c>
      <c r="O119">
        <f t="shared" si="82"/>
        <v>7</v>
      </c>
      <c r="P119">
        <f t="shared" ca="1" si="99"/>
        <v>0.18947166573830432</v>
      </c>
      <c r="Q119" t="str">
        <f t="shared" ca="1" si="79"/>
        <v>hold</v>
      </c>
      <c r="R119" s="1">
        <f t="shared" ca="1" si="100"/>
        <v>0</v>
      </c>
      <c r="S119" s="2">
        <f t="shared" ca="1" si="101"/>
        <v>95.699477575825938</v>
      </c>
    </row>
    <row r="120" spans="1:19" x14ac:dyDescent="0.25">
      <c r="A120">
        <v>118</v>
      </c>
      <c r="B120" t="s">
        <v>129</v>
      </c>
      <c r="C120" s="5" t="str">
        <f t="shared" si="74"/>
        <v>2021-04-20 22:55:45</v>
      </c>
      <c r="D120">
        <v>0.33838600000000002</v>
      </c>
      <c r="E120">
        <f t="shared" ca="1" si="75"/>
        <v>0.33894600000000003</v>
      </c>
      <c r="F120">
        <v>0.34032400000000002</v>
      </c>
      <c r="G120">
        <v>0.333899</v>
      </c>
      <c r="H120">
        <v>0</v>
      </c>
      <c r="I120" t="s">
        <v>10</v>
      </c>
      <c r="J120" t="b">
        <v>0</v>
      </c>
      <c r="K120" t="s">
        <v>11</v>
      </c>
      <c r="L120">
        <f t="shared" si="80"/>
        <v>51.55958080041033</v>
      </c>
      <c r="M120">
        <f t="shared" ref="M120:N120" si="135">L120-L119</f>
        <v>26.34561434190643</v>
      </c>
      <c r="N120">
        <f t="shared" si="135"/>
        <v>23.006222437059048</v>
      </c>
      <c r="O120">
        <f t="shared" si="82"/>
        <v>8</v>
      </c>
      <c r="P120">
        <f t="shared" ca="1" si="99"/>
        <v>0.65462843150800398</v>
      </c>
      <c r="Q120" t="str">
        <f t="shared" ca="1" si="79"/>
        <v>sell</v>
      </c>
      <c r="R120" s="1">
        <f t="shared" ca="1" si="100"/>
        <v>0</v>
      </c>
      <c r="S120" s="2">
        <f t="shared" ca="1" si="101"/>
        <v>95.699477575825938</v>
      </c>
    </row>
    <row r="121" spans="1:19" x14ac:dyDescent="0.25">
      <c r="A121">
        <v>119</v>
      </c>
      <c r="B121" t="s">
        <v>130</v>
      </c>
      <c r="C121" s="5" t="str">
        <f t="shared" si="74"/>
        <v>2021-04-20 22:56:00</v>
      </c>
      <c r="D121">
        <v>0.33727099999999999</v>
      </c>
      <c r="E121">
        <f t="shared" ca="1" si="75"/>
        <v>0.33690100000000001</v>
      </c>
      <c r="F121">
        <v>0.33904800000000002</v>
      </c>
      <c r="G121">
        <v>0.33382499999999998</v>
      </c>
      <c r="H121">
        <v>0</v>
      </c>
      <c r="I121" t="s">
        <v>10</v>
      </c>
      <c r="J121" t="b">
        <v>0</v>
      </c>
      <c r="K121" t="s">
        <v>11</v>
      </c>
      <c r="L121">
        <f t="shared" si="80"/>
        <v>-19.042253394112489</v>
      </c>
      <c r="M121">
        <f t="shared" ref="M121:N121" si="136">L121-L120</f>
        <v>-70.601834194522823</v>
      </c>
      <c r="N121">
        <f t="shared" si="136"/>
        <v>-96.947448536429249</v>
      </c>
      <c r="O121">
        <f t="shared" si="82"/>
        <v>1</v>
      </c>
      <c r="P121">
        <f t="shared" ca="1" si="99"/>
        <v>0.21202707161829892</v>
      </c>
      <c r="Q121" t="str">
        <f t="shared" ca="1" si="79"/>
        <v>buy</v>
      </c>
      <c r="R121" s="1">
        <f t="shared" ca="1" si="100"/>
        <v>283.74653491057916</v>
      </c>
      <c r="S121" s="2">
        <f t="shared" ca="1" si="101"/>
        <v>0</v>
      </c>
    </row>
    <row r="122" spans="1:19" x14ac:dyDescent="0.25">
      <c r="A122">
        <v>120</v>
      </c>
      <c r="B122" t="s">
        <v>131</v>
      </c>
      <c r="C122" s="5" t="str">
        <f t="shared" si="74"/>
        <v>2021-04-20 22:56:15</v>
      </c>
      <c r="D122">
        <v>0.33690100000000001</v>
      </c>
      <c r="E122">
        <f t="shared" ca="1" si="75"/>
        <v>0.33727099999999999</v>
      </c>
      <c r="F122">
        <v>0.34062399999999998</v>
      </c>
      <c r="G122">
        <v>0.33402300000000001</v>
      </c>
      <c r="H122">
        <v>0</v>
      </c>
      <c r="I122" t="s">
        <v>10</v>
      </c>
      <c r="J122" t="b">
        <v>0</v>
      </c>
      <c r="K122" t="s">
        <v>11</v>
      </c>
      <c r="L122">
        <f t="shared" si="80"/>
        <v>-6.3258940689156535</v>
      </c>
      <c r="M122">
        <f t="shared" ref="M122:N122" si="137">L122-L121</f>
        <v>12.716359325196835</v>
      </c>
      <c r="N122">
        <f t="shared" si="137"/>
        <v>83.318193519719657</v>
      </c>
      <c r="O122">
        <f t="shared" si="82"/>
        <v>4</v>
      </c>
      <c r="P122">
        <f t="shared" ca="1" si="99"/>
        <v>0.83152311939519641</v>
      </c>
      <c r="Q122" t="str">
        <f t="shared" ca="1" si="79"/>
        <v>hold</v>
      </c>
      <c r="R122" s="1">
        <f t="shared" ca="1" si="100"/>
        <v>283.74653491057916</v>
      </c>
      <c r="S122" s="2">
        <f t="shared" ca="1" si="101"/>
        <v>0</v>
      </c>
    </row>
    <row r="123" spans="1:19" x14ac:dyDescent="0.25">
      <c r="A123">
        <v>121</v>
      </c>
      <c r="B123" t="s">
        <v>132</v>
      </c>
      <c r="C123" s="5" t="str">
        <f t="shared" si="74"/>
        <v>2021-04-20 22:56:30</v>
      </c>
      <c r="D123">
        <v>0.33894600000000003</v>
      </c>
      <c r="E123">
        <f t="shared" ca="1" si="75"/>
        <v>0.33838600000000002</v>
      </c>
      <c r="F123">
        <v>0.34062900000000002</v>
      </c>
      <c r="G123">
        <v>0.33579199999999998</v>
      </c>
      <c r="H123">
        <v>0</v>
      </c>
      <c r="I123" t="s">
        <v>10</v>
      </c>
      <c r="J123" t="b">
        <v>0</v>
      </c>
      <c r="K123" t="s">
        <v>11</v>
      </c>
      <c r="L123">
        <f t="shared" si="80"/>
        <v>34.752437600013003</v>
      </c>
      <c r="M123">
        <f t="shared" ref="M123:N123" si="138">L123-L122</f>
        <v>41.078331668928655</v>
      </c>
      <c r="N123">
        <f t="shared" si="138"/>
        <v>28.361972343731821</v>
      </c>
      <c r="O123">
        <f t="shared" si="82"/>
        <v>8</v>
      </c>
      <c r="P123">
        <f t="shared" ca="1" si="99"/>
        <v>0.37193663615985562</v>
      </c>
      <c r="Q123" t="str">
        <f t="shared" ca="1" si="79"/>
        <v>hold</v>
      </c>
      <c r="R123" s="1">
        <f t="shared" ca="1" si="100"/>
        <v>283.74653491057916</v>
      </c>
      <c r="S123" s="2">
        <f t="shared" ca="1" si="101"/>
        <v>0</v>
      </c>
    </row>
    <row r="124" spans="1:19" x14ac:dyDescent="0.25">
      <c r="A124">
        <v>122</v>
      </c>
      <c r="B124" t="s">
        <v>133</v>
      </c>
      <c r="C124" s="5" t="str">
        <f t="shared" si="74"/>
        <v>2021-04-20 22:56:45</v>
      </c>
      <c r="D124">
        <v>0.33943499999999999</v>
      </c>
      <c r="E124">
        <f t="shared" ca="1" si="75"/>
        <v>0.33535700000000002</v>
      </c>
      <c r="F124">
        <v>0.34048099999999998</v>
      </c>
      <c r="G124">
        <v>0.33484999999999998</v>
      </c>
      <c r="H124">
        <v>0</v>
      </c>
      <c r="I124" t="s">
        <v>10</v>
      </c>
      <c r="J124" t="b">
        <v>0</v>
      </c>
      <c r="K124" t="s">
        <v>11</v>
      </c>
      <c r="L124">
        <f t="shared" si="80"/>
        <v>8.2980248054578585</v>
      </c>
      <c r="M124">
        <f t="shared" ref="M124:N124" si="139">L124-L123</f>
        <v>-26.454412794555147</v>
      </c>
      <c r="N124">
        <f t="shared" si="139"/>
        <v>-67.532744463483795</v>
      </c>
      <c r="O124">
        <f t="shared" si="82"/>
        <v>5</v>
      </c>
      <c r="P124">
        <f t="shared" ca="1" si="99"/>
        <v>0.31068669612900224</v>
      </c>
      <c r="Q124" t="str">
        <f t="shared" ca="1" si="79"/>
        <v>hold</v>
      </c>
      <c r="R124" s="1">
        <f t="shared" ca="1" si="100"/>
        <v>283.74653491057916</v>
      </c>
      <c r="S124" s="2">
        <f t="shared" ca="1" si="101"/>
        <v>0</v>
      </c>
    </row>
    <row r="125" spans="1:19" x14ac:dyDescent="0.25">
      <c r="A125">
        <v>123</v>
      </c>
      <c r="B125" t="s">
        <v>134</v>
      </c>
      <c r="C125" s="5" t="str">
        <f t="shared" si="74"/>
        <v>2021-04-20 22:57:00</v>
      </c>
      <c r="D125">
        <v>0.338281</v>
      </c>
      <c r="E125">
        <f t="shared" ca="1" si="75"/>
        <v>0.33388899999999999</v>
      </c>
      <c r="F125">
        <v>0.34031899999999998</v>
      </c>
      <c r="G125">
        <v>0.333922</v>
      </c>
      <c r="H125">
        <v>0</v>
      </c>
      <c r="I125" t="s">
        <v>10</v>
      </c>
      <c r="J125" t="b">
        <v>0</v>
      </c>
      <c r="K125" t="s">
        <v>11</v>
      </c>
      <c r="L125">
        <f t="shared" si="80"/>
        <v>-19.649462544588488</v>
      </c>
      <c r="M125">
        <f t="shared" ref="M125:N125" si="140">L125-L124</f>
        <v>-27.947487350046345</v>
      </c>
      <c r="N125">
        <f t="shared" si="140"/>
        <v>-1.4930745554911979</v>
      </c>
      <c r="O125">
        <f t="shared" si="82"/>
        <v>1</v>
      </c>
      <c r="P125">
        <f t="shared" ca="1" si="99"/>
        <v>0.52360382099608216</v>
      </c>
      <c r="Q125" t="str">
        <f t="shared" ca="1" si="79"/>
        <v>hold</v>
      </c>
      <c r="R125" s="1">
        <f t="shared" ca="1" si="100"/>
        <v>283.74653491057916</v>
      </c>
      <c r="S125" s="2">
        <f t="shared" ca="1" si="101"/>
        <v>0</v>
      </c>
    </row>
    <row r="126" spans="1:19" x14ac:dyDescent="0.25">
      <c r="A126">
        <v>124</v>
      </c>
      <c r="B126" t="s">
        <v>135</v>
      </c>
      <c r="C126" s="5" t="str">
        <f t="shared" si="74"/>
        <v>2021-04-20 22:57:15</v>
      </c>
      <c r="D126">
        <v>0.33564699999999997</v>
      </c>
      <c r="E126">
        <f t="shared" ca="1" si="75"/>
        <v>0.332621</v>
      </c>
      <c r="F126">
        <v>0.339285</v>
      </c>
      <c r="G126">
        <v>0.33380199999999999</v>
      </c>
      <c r="H126">
        <v>0</v>
      </c>
      <c r="I126" t="s">
        <v>10</v>
      </c>
      <c r="J126" t="b">
        <v>0</v>
      </c>
      <c r="K126" t="s">
        <v>11</v>
      </c>
      <c r="L126">
        <f t="shared" si="80"/>
        <v>-45.201775283163016</v>
      </c>
      <c r="M126">
        <f t="shared" ref="M126:N126" si="141">L126-L125</f>
        <v>-25.552312738574528</v>
      </c>
      <c r="N126">
        <f t="shared" si="141"/>
        <v>2.3951746114718162</v>
      </c>
      <c r="O126">
        <f t="shared" si="82"/>
        <v>2</v>
      </c>
      <c r="P126">
        <f t="shared" ca="1" si="99"/>
        <v>0.30575605026844699</v>
      </c>
      <c r="Q126" t="str">
        <f t="shared" ca="1" si="79"/>
        <v>buy</v>
      </c>
      <c r="R126" s="1">
        <f t="shared" ca="1" si="100"/>
        <v>283.74653491057916</v>
      </c>
      <c r="S126" s="2">
        <f t="shared" ca="1" si="101"/>
        <v>0</v>
      </c>
    </row>
    <row r="127" spans="1:19" x14ac:dyDescent="0.25">
      <c r="A127">
        <v>125</v>
      </c>
      <c r="B127" t="s">
        <v>136</v>
      </c>
      <c r="C127" s="5" t="str">
        <f t="shared" si="74"/>
        <v>2021-04-20 22:57:30</v>
      </c>
      <c r="D127">
        <v>0.33896700000000002</v>
      </c>
      <c r="E127">
        <f t="shared" ca="1" si="75"/>
        <v>0.33202500000000001</v>
      </c>
      <c r="F127">
        <v>0.339999</v>
      </c>
      <c r="G127">
        <v>0.33499299999999999</v>
      </c>
      <c r="H127">
        <v>0</v>
      </c>
      <c r="I127" t="s">
        <v>10</v>
      </c>
      <c r="J127" t="b">
        <v>0</v>
      </c>
      <c r="K127" t="s">
        <v>11</v>
      </c>
      <c r="L127">
        <f t="shared" si="80"/>
        <v>56.416112301161334</v>
      </c>
      <c r="M127">
        <f t="shared" ref="M127:N127" si="142">L127-L126</f>
        <v>101.61788758432435</v>
      </c>
      <c r="N127">
        <f t="shared" si="142"/>
        <v>127.17020032289888</v>
      </c>
      <c r="O127">
        <f t="shared" si="82"/>
        <v>8</v>
      </c>
      <c r="P127">
        <f t="shared" ca="1" si="99"/>
        <v>0.16415561886714969</v>
      </c>
      <c r="Q127" t="str">
        <f t="shared" ca="1" si="79"/>
        <v>hold</v>
      </c>
      <c r="R127" s="1">
        <f t="shared" ca="1" si="100"/>
        <v>283.74653491057916</v>
      </c>
      <c r="S127" s="2">
        <f t="shared" ca="1" si="101"/>
        <v>0</v>
      </c>
    </row>
    <row r="128" spans="1:19" x14ac:dyDescent="0.25">
      <c r="A128">
        <v>126</v>
      </c>
      <c r="B128" t="s">
        <v>137</v>
      </c>
      <c r="C128" s="5" t="str">
        <f t="shared" si="74"/>
        <v>2021-04-20 22:57:45</v>
      </c>
      <c r="D128">
        <v>0.337835</v>
      </c>
      <c r="E128">
        <f t="shared" ca="1" si="75"/>
        <v>0.33094299999999999</v>
      </c>
      <c r="F128">
        <v>0.33946100000000001</v>
      </c>
      <c r="G128">
        <v>0.334592</v>
      </c>
      <c r="H128">
        <v>0</v>
      </c>
      <c r="I128" t="s">
        <v>10</v>
      </c>
      <c r="J128" t="b">
        <v>0</v>
      </c>
      <c r="K128" t="s">
        <v>11</v>
      </c>
      <c r="L128">
        <f t="shared" si="80"/>
        <v>-19.300308855253537</v>
      </c>
      <c r="M128">
        <f t="shared" ref="M128:N128" si="143">L128-L127</f>
        <v>-75.716421156414867</v>
      </c>
      <c r="N128">
        <f t="shared" si="143"/>
        <v>-177.33430874073923</v>
      </c>
      <c r="O128">
        <f t="shared" si="82"/>
        <v>1</v>
      </c>
      <c r="P128">
        <f t="shared" ca="1" si="99"/>
        <v>0.39959600216677726</v>
      </c>
      <c r="Q128" t="str">
        <f t="shared" ca="1" si="79"/>
        <v>buy</v>
      </c>
      <c r="R128" s="1">
        <f t="shared" ca="1" si="100"/>
        <v>283.74653491057916</v>
      </c>
      <c r="S128" s="2">
        <f t="shared" ca="1" si="101"/>
        <v>0</v>
      </c>
    </row>
    <row r="129" spans="1:19" x14ac:dyDescent="0.25">
      <c r="A129">
        <v>127</v>
      </c>
      <c r="B129" t="s">
        <v>138</v>
      </c>
      <c r="C129" s="5" t="str">
        <f t="shared" si="74"/>
        <v>2021-04-20 22:58:00</v>
      </c>
      <c r="D129">
        <v>0.337121</v>
      </c>
      <c r="E129">
        <f t="shared" ca="1" si="75"/>
        <v>0.33213700000000002</v>
      </c>
      <c r="F129">
        <v>0.33932499999999999</v>
      </c>
      <c r="G129">
        <v>0.33389000000000002</v>
      </c>
      <c r="H129">
        <v>0</v>
      </c>
      <c r="I129" t="s">
        <v>10</v>
      </c>
      <c r="J129" t="b">
        <v>0</v>
      </c>
      <c r="K129" t="s">
        <v>11</v>
      </c>
      <c r="L129">
        <f t="shared" si="80"/>
        <v>-12.19929957722495</v>
      </c>
      <c r="M129">
        <f t="shared" ref="M129:N129" si="144">L129-L128</f>
        <v>7.1010092780285863</v>
      </c>
      <c r="N129">
        <f t="shared" si="144"/>
        <v>82.817430434443452</v>
      </c>
      <c r="O129">
        <f t="shared" si="82"/>
        <v>4</v>
      </c>
      <c r="P129">
        <f t="shared" ca="1" si="99"/>
        <v>0.49535639797544984</v>
      </c>
      <c r="Q129" t="str">
        <f t="shared" ca="1" si="79"/>
        <v>buy</v>
      </c>
      <c r="R129" s="1">
        <f t="shared" ca="1" si="100"/>
        <v>283.74653491057916</v>
      </c>
      <c r="S129" s="2">
        <f t="shared" ca="1" si="101"/>
        <v>0</v>
      </c>
    </row>
    <row r="130" spans="1:19" x14ac:dyDescent="0.25">
      <c r="A130">
        <v>128</v>
      </c>
      <c r="B130" t="s">
        <v>139</v>
      </c>
      <c r="C130" s="5" t="str">
        <f t="shared" si="74"/>
        <v>2021-04-20 22:58:15</v>
      </c>
      <c r="D130">
        <v>0.33550799999999997</v>
      </c>
      <c r="E130">
        <f t="shared" ca="1" si="75"/>
        <v>0.32992899999999997</v>
      </c>
      <c r="F130">
        <v>0.33689200000000002</v>
      </c>
      <c r="G130">
        <v>0.331202</v>
      </c>
      <c r="H130">
        <v>0</v>
      </c>
      <c r="I130" t="s">
        <v>10</v>
      </c>
      <c r="J130" t="b">
        <v>0</v>
      </c>
      <c r="K130" t="s">
        <v>11</v>
      </c>
      <c r="L130">
        <f t="shared" si="80"/>
        <v>-27.691976867994867</v>
      </c>
      <c r="M130">
        <f t="shared" ref="M130:N130" si="145">L130-L129</f>
        <v>-15.492677290769917</v>
      </c>
      <c r="N130">
        <f t="shared" si="145"/>
        <v>-22.593686568798503</v>
      </c>
      <c r="O130">
        <f t="shared" si="82"/>
        <v>1</v>
      </c>
      <c r="P130">
        <f t="shared" ca="1" si="99"/>
        <v>6.581802492252764E-2</v>
      </c>
      <c r="Q130" t="str">
        <f t="shared" ca="1" si="79"/>
        <v>buy</v>
      </c>
      <c r="R130" s="1">
        <f t="shared" ca="1" si="100"/>
        <v>283.74653491057916</v>
      </c>
      <c r="S130" s="2">
        <f t="shared" ca="1" si="101"/>
        <v>0</v>
      </c>
    </row>
    <row r="131" spans="1:19" x14ac:dyDescent="0.25">
      <c r="A131">
        <v>129</v>
      </c>
      <c r="B131" t="s">
        <v>140</v>
      </c>
      <c r="C131" s="5" t="str">
        <f t="shared" ref="C131:C194" si="146">LEFT(B131,10)&amp;" "&amp;MID(B131,12,8)</f>
        <v>2021-04-20 22:58:30</v>
      </c>
      <c r="D131">
        <v>0.33477800000000002</v>
      </c>
      <c r="E131">
        <f t="shared" ref="E131:E194" ca="1" si="147">OFFSET($D$2,239-A131,0)</f>
        <v>0.32973000000000002</v>
      </c>
      <c r="F131">
        <v>0.336781</v>
      </c>
      <c r="G131">
        <v>0.331756</v>
      </c>
      <c r="H131">
        <v>0</v>
      </c>
      <c r="I131" t="s">
        <v>10</v>
      </c>
      <c r="J131" t="b">
        <v>0</v>
      </c>
      <c r="K131" t="s">
        <v>11</v>
      </c>
      <c r="L131">
        <f t="shared" si="80"/>
        <v>-12.559965333457418</v>
      </c>
      <c r="M131">
        <f t="shared" ref="M131:N131" si="148">L131-L130</f>
        <v>15.132011534537449</v>
      </c>
      <c r="N131">
        <f t="shared" si="148"/>
        <v>30.624688825307366</v>
      </c>
      <c r="O131">
        <f t="shared" si="82"/>
        <v>4</v>
      </c>
      <c r="P131">
        <f t="shared" ca="1" si="99"/>
        <v>0.72626855121517031</v>
      </c>
      <c r="Q131" t="str">
        <f t="shared" ca="1" si="79"/>
        <v>hold</v>
      </c>
      <c r="R131" s="1">
        <f t="shared" ca="1" si="100"/>
        <v>283.74653491057916</v>
      </c>
      <c r="S131" s="2">
        <f t="shared" ca="1" si="101"/>
        <v>0</v>
      </c>
    </row>
    <row r="132" spans="1:19" x14ac:dyDescent="0.25">
      <c r="A132">
        <v>130</v>
      </c>
      <c r="B132" t="s">
        <v>141</v>
      </c>
      <c r="C132" s="5" t="str">
        <f t="shared" si="146"/>
        <v>2021-04-20 22:58:45</v>
      </c>
      <c r="D132">
        <v>0.33475899999999997</v>
      </c>
      <c r="E132">
        <f t="shared" ca="1" si="147"/>
        <v>0.33277899999999999</v>
      </c>
      <c r="F132">
        <v>0.33865499999999998</v>
      </c>
      <c r="G132">
        <v>0.332395</v>
      </c>
      <c r="H132">
        <v>0</v>
      </c>
      <c r="I132" t="s">
        <v>10</v>
      </c>
      <c r="J132" t="b">
        <v>0</v>
      </c>
      <c r="K132" t="s">
        <v>11</v>
      </c>
      <c r="L132">
        <f t="shared" si="80"/>
        <v>-0.32692174773567517</v>
      </c>
      <c r="M132">
        <f t="shared" ref="M132:N132" si="149">L132-L131</f>
        <v>12.233043585721743</v>
      </c>
      <c r="N132">
        <f t="shared" si="149"/>
        <v>-2.8989679488157059</v>
      </c>
      <c r="O132">
        <f t="shared" si="82"/>
        <v>3</v>
      </c>
      <c r="P132">
        <f t="shared" ca="1" si="99"/>
        <v>0.79581052395591501</v>
      </c>
      <c r="Q132" t="str">
        <f t="shared" ca="1" si="79"/>
        <v>hold</v>
      </c>
      <c r="R132" s="1">
        <f t="shared" ca="1" si="100"/>
        <v>283.74653491057916</v>
      </c>
      <c r="S132" s="2">
        <f t="shared" ca="1" si="101"/>
        <v>0</v>
      </c>
    </row>
    <row r="133" spans="1:19" x14ac:dyDescent="0.25">
      <c r="A133">
        <v>131</v>
      </c>
      <c r="B133" t="s">
        <v>142</v>
      </c>
      <c r="C133" s="5" t="str">
        <f t="shared" si="146"/>
        <v>2021-04-20 22:59:00</v>
      </c>
      <c r="D133">
        <v>0.33418399999999998</v>
      </c>
      <c r="E133">
        <f t="shared" ca="1" si="147"/>
        <v>0.33441100000000001</v>
      </c>
      <c r="F133">
        <v>0.33831800000000001</v>
      </c>
      <c r="G133">
        <v>0.33317099999999999</v>
      </c>
      <c r="H133">
        <v>0</v>
      </c>
      <c r="I133" t="s">
        <v>10</v>
      </c>
      <c r="J133" t="b">
        <v>0</v>
      </c>
      <c r="K133" t="s">
        <v>11</v>
      </c>
      <c r="L133">
        <f t="shared" si="80"/>
        <v>-9.9107080488779324</v>
      </c>
      <c r="M133">
        <f t="shared" ref="M133:N133" si="150">L133-L132</f>
        <v>-9.5837863011422577</v>
      </c>
      <c r="N133">
        <f t="shared" si="150"/>
        <v>-21.816829886863999</v>
      </c>
      <c r="O133">
        <f t="shared" si="82"/>
        <v>1</v>
      </c>
      <c r="P133">
        <f t="shared" ca="1" si="99"/>
        <v>0.70250673043858325</v>
      </c>
      <c r="Q133" t="str">
        <f t="shared" ref="Q133:Q196" ca="1" si="151">IF(P133&lt;VLOOKUP(O133,$U$2:$X$10,2),"buy",IF(P133&lt;VLOOKUP(O133,$U$2:$X$10,2)+VLOOKUP(O133,$U$2:$X$10,3),"hold","sell"))</f>
        <v>hold</v>
      </c>
      <c r="R133" s="1">
        <f t="shared" ca="1" si="100"/>
        <v>283.74653491057916</v>
      </c>
      <c r="S133" s="2">
        <f t="shared" ca="1" si="101"/>
        <v>0</v>
      </c>
    </row>
    <row r="134" spans="1:19" x14ac:dyDescent="0.25">
      <c r="A134">
        <v>132</v>
      </c>
      <c r="B134" t="s">
        <v>143</v>
      </c>
      <c r="C134" s="5" t="str">
        <f t="shared" si="146"/>
        <v>2021-04-20 22:59:15</v>
      </c>
      <c r="D134">
        <v>0.33532400000000001</v>
      </c>
      <c r="E134">
        <f t="shared" ca="1" si="147"/>
        <v>0.334339</v>
      </c>
      <c r="F134">
        <v>0.33885999999999999</v>
      </c>
      <c r="G134">
        <v>0.33428400000000003</v>
      </c>
      <c r="H134">
        <v>0</v>
      </c>
      <c r="I134" t="s">
        <v>10</v>
      </c>
      <c r="J134" t="b">
        <v>0</v>
      </c>
      <c r="K134" t="s">
        <v>11</v>
      </c>
      <c r="L134">
        <f t="shared" ref="L134:L197" si="152">(D134-D133)/(C134-C133)/D134</f>
        <v>19.582255120997807</v>
      </c>
      <c r="M134">
        <f t="shared" ref="M134:N134" si="153">L134-L133</f>
        <v>29.49296316987574</v>
      </c>
      <c r="N134">
        <f t="shared" si="153"/>
        <v>39.076749471017997</v>
      </c>
      <c r="O134">
        <f t="shared" ref="O134:O197" si="154">4*IF(L134&lt;0,0,1)+2*IF(M134&lt;0,0,1)+IF(N134&lt;0,0,1)+1</f>
        <v>8</v>
      </c>
      <c r="P134">
        <f t="shared" ca="1" si="99"/>
        <v>0.70859442830720798</v>
      </c>
      <c r="Q134" t="str">
        <f t="shared" ca="1" si="151"/>
        <v>sell</v>
      </c>
      <c r="R134" s="1">
        <f t="shared" ca="1" si="100"/>
        <v>0</v>
      </c>
      <c r="S134" s="2">
        <f t="shared" ca="1" si="101"/>
        <v>95.147023072355054</v>
      </c>
    </row>
    <row r="135" spans="1:19" x14ac:dyDescent="0.25">
      <c r="A135">
        <v>133</v>
      </c>
      <c r="B135" t="s">
        <v>144</v>
      </c>
      <c r="C135" s="5" t="str">
        <f t="shared" si="146"/>
        <v>2021-04-20 22:59:30</v>
      </c>
      <c r="D135">
        <v>0.33712399999999998</v>
      </c>
      <c r="E135">
        <f t="shared" ca="1" si="147"/>
        <v>0.33424300000000001</v>
      </c>
      <c r="F135">
        <v>0.33827400000000002</v>
      </c>
      <c r="G135">
        <v>0.33341199999999999</v>
      </c>
      <c r="H135">
        <v>0</v>
      </c>
      <c r="I135" t="s">
        <v>10</v>
      </c>
      <c r="J135" t="b">
        <v>0</v>
      </c>
      <c r="K135" t="s">
        <v>11</v>
      </c>
      <c r="L135">
        <f t="shared" si="152"/>
        <v>30.754261781851962</v>
      </c>
      <c r="M135">
        <f t="shared" ref="M135:N135" si="155">L135-L134</f>
        <v>11.172006660854155</v>
      </c>
      <c r="N135">
        <f t="shared" si="155"/>
        <v>-18.320956509021585</v>
      </c>
      <c r="O135">
        <f t="shared" si="154"/>
        <v>7</v>
      </c>
      <c r="P135">
        <f t="shared" ca="1" si="99"/>
        <v>0.47148002026060742</v>
      </c>
      <c r="Q135" t="str">
        <f t="shared" ca="1" si="151"/>
        <v>sell</v>
      </c>
      <c r="R135" s="1">
        <f t="shared" ca="1" si="100"/>
        <v>0</v>
      </c>
      <c r="S135" s="2">
        <f t="shared" ca="1" si="101"/>
        <v>95.147023072355054</v>
      </c>
    </row>
    <row r="136" spans="1:19" x14ac:dyDescent="0.25">
      <c r="A136">
        <v>134</v>
      </c>
      <c r="B136" t="s">
        <v>145</v>
      </c>
      <c r="C136" s="5" t="str">
        <f t="shared" si="146"/>
        <v>2021-04-20 22:59:45</v>
      </c>
      <c r="D136">
        <v>0.33510299999999998</v>
      </c>
      <c r="E136">
        <f t="shared" ca="1" si="147"/>
        <v>0.33351500000000001</v>
      </c>
      <c r="F136">
        <v>0.33735700000000002</v>
      </c>
      <c r="G136">
        <v>0.331345</v>
      </c>
      <c r="H136">
        <v>0</v>
      </c>
      <c r="I136" t="s">
        <v>10</v>
      </c>
      <c r="J136" t="b">
        <v>0</v>
      </c>
      <c r="K136" t="s">
        <v>11</v>
      </c>
      <c r="L136">
        <f t="shared" si="152"/>
        <v>-34.738454164803848</v>
      </c>
      <c r="M136">
        <f t="shared" ref="M136:N136" si="156">L136-L135</f>
        <v>-65.492715946655807</v>
      </c>
      <c r="N136">
        <f t="shared" si="156"/>
        <v>-76.664722607509958</v>
      </c>
      <c r="O136">
        <f t="shared" si="154"/>
        <v>1</v>
      </c>
      <c r="P136">
        <f t="shared" ca="1" si="99"/>
        <v>0.28774117011988298</v>
      </c>
      <c r="Q136" t="str">
        <f t="shared" ca="1" si="151"/>
        <v>buy</v>
      </c>
      <c r="R136" s="1">
        <f t="shared" ca="1" si="100"/>
        <v>283.93366538752281</v>
      </c>
      <c r="S136" s="2">
        <f t="shared" ca="1" si="101"/>
        <v>0</v>
      </c>
    </row>
    <row r="137" spans="1:19" x14ac:dyDescent="0.25">
      <c r="A137">
        <v>135</v>
      </c>
      <c r="B137" t="s">
        <v>146</v>
      </c>
      <c r="C137" s="5" t="str">
        <f t="shared" si="146"/>
        <v>2021-04-20 23:00:00</v>
      </c>
      <c r="D137">
        <v>0.333312</v>
      </c>
      <c r="E137">
        <f t="shared" ca="1" si="147"/>
        <v>0.33478999999999998</v>
      </c>
      <c r="F137">
        <v>0.33876099999999998</v>
      </c>
      <c r="G137">
        <v>0.33165800000000001</v>
      </c>
      <c r="H137">
        <v>0</v>
      </c>
      <c r="I137" t="s">
        <v>10</v>
      </c>
      <c r="J137" t="b">
        <v>0</v>
      </c>
      <c r="K137" t="s">
        <v>11</v>
      </c>
      <c r="L137">
        <f t="shared" si="152"/>
        <v>-30.950460080046447</v>
      </c>
      <c r="M137">
        <f t="shared" ref="M137:N137" si="157">L137-L136</f>
        <v>3.7879940847574005</v>
      </c>
      <c r="N137">
        <f t="shared" si="157"/>
        <v>69.280710031413207</v>
      </c>
      <c r="O137">
        <f t="shared" si="154"/>
        <v>4</v>
      </c>
      <c r="P137">
        <f t="shared" ca="1" si="99"/>
        <v>0.27558321670145225</v>
      </c>
      <c r="Q137" t="str">
        <f t="shared" ca="1" si="151"/>
        <v>buy</v>
      </c>
      <c r="R137" s="1">
        <f t="shared" ca="1" si="100"/>
        <v>283.93366538752281</v>
      </c>
      <c r="S137" s="2">
        <f t="shared" ca="1" si="101"/>
        <v>0</v>
      </c>
    </row>
    <row r="138" spans="1:19" x14ac:dyDescent="0.25">
      <c r="A138">
        <v>136</v>
      </c>
      <c r="B138" t="s">
        <v>147</v>
      </c>
      <c r="C138" s="5" t="str">
        <f t="shared" si="146"/>
        <v>2021-04-20 23:00:15</v>
      </c>
      <c r="D138">
        <v>0.33574799999999999</v>
      </c>
      <c r="E138">
        <f t="shared" ca="1" si="147"/>
        <v>0.33197399999999999</v>
      </c>
      <c r="F138">
        <v>0.34103699999999998</v>
      </c>
      <c r="G138">
        <v>0.33412700000000001</v>
      </c>
      <c r="H138">
        <v>0</v>
      </c>
      <c r="I138" t="s">
        <v>10</v>
      </c>
      <c r="J138" t="b">
        <v>0</v>
      </c>
      <c r="K138" t="s">
        <v>11</v>
      </c>
      <c r="L138">
        <f t="shared" si="152"/>
        <v>41.791344247133843</v>
      </c>
      <c r="M138">
        <f t="shared" ref="M138:N138" si="158">L138-L137</f>
        <v>72.74180432718029</v>
      </c>
      <c r="N138">
        <f t="shared" si="158"/>
        <v>68.95381024242289</v>
      </c>
      <c r="O138">
        <f t="shared" si="154"/>
        <v>8</v>
      </c>
      <c r="P138">
        <f t="shared" ca="1" si="99"/>
        <v>0.31407280265155579</v>
      </c>
      <c r="Q138" t="str">
        <f t="shared" ca="1" si="151"/>
        <v>hold</v>
      </c>
      <c r="R138" s="1">
        <f t="shared" ca="1" si="100"/>
        <v>283.93366538752281</v>
      </c>
      <c r="S138" s="2">
        <f t="shared" ca="1" si="101"/>
        <v>0</v>
      </c>
    </row>
    <row r="139" spans="1:19" x14ac:dyDescent="0.25">
      <c r="A139">
        <v>137</v>
      </c>
      <c r="B139" t="s">
        <v>148</v>
      </c>
      <c r="C139" s="5" t="str">
        <f t="shared" si="146"/>
        <v>2021-04-20 23:00:30</v>
      </c>
      <c r="D139">
        <v>0.33981</v>
      </c>
      <c r="E139">
        <f t="shared" ca="1" si="147"/>
        <v>0.331121</v>
      </c>
      <c r="F139">
        <v>0.34136</v>
      </c>
      <c r="G139">
        <v>0.33665099999999998</v>
      </c>
      <c r="H139">
        <v>0</v>
      </c>
      <c r="I139" t="s">
        <v>10</v>
      </c>
      <c r="J139" t="b">
        <v>0</v>
      </c>
      <c r="K139" t="s">
        <v>11</v>
      </c>
      <c r="L139">
        <f t="shared" si="152"/>
        <v>68.853534132171376</v>
      </c>
      <c r="M139">
        <f t="shared" ref="M139:N139" si="159">L139-L138</f>
        <v>27.062189885037533</v>
      </c>
      <c r="N139">
        <f t="shared" si="159"/>
        <v>-45.679614442142757</v>
      </c>
      <c r="O139">
        <f t="shared" si="154"/>
        <v>7</v>
      </c>
      <c r="P139">
        <f t="shared" ca="1" si="99"/>
        <v>0.38733848638293689</v>
      </c>
      <c r="Q139" t="str">
        <f t="shared" ca="1" si="151"/>
        <v>hold</v>
      </c>
      <c r="R139" s="1">
        <f t="shared" ca="1" si="100"/>
        <v>283.93366538752281</v>
      </c>
      <c r="S139" s="2">
        <f t="shared" ca="1" si="101"/>
        <v>0</v>
      </c>
    </row>
    <row r="140" spans="1:19" x14ac:dyDescent="0.25">
      <c r="A140">
        <v>138</v>
      </c>
      <c r="B140" t="s">
        <v>149</v>
      </c>
      <c r="C140" s="5" t="str">
        <f t="shared" si="146"/>
        <v>2021-04-20 23:00:45</v>
      </c>
      <c r="D140">
        <v>0.33897899999999997</v>
      </c>
      <c r="E140">
        <f t="shared" ca="1" si="147"/>
        <v>0.32875199999999999</v>
      </c>
      <c r="F140">
        <v>0.34095700000000001</v>
      </c>
      <c r="G140">
        <v>0.335675</v>
      </c>
      <c r="H140">
        <v>0</v>
      </c>
      <c r="I140" t="s">
        <v>10</v>
      </c>
      <c r="J140" t="b">
        <v>0</v>
      </c>
      <c r="K140" t="s">
        <v>11</v>
      </c>
      <c r="L140">
        <f t="shared" si="152"/>
        <v>-14.120520990087732</v>
      </c>
      <c r="M140">
        <f t="shared" ref="M140:N140" si="160">L140-L139</f>
        <v>-82.974055122259102</v>
      </c>
      <c r="N140">
        <f t="shared" si="160"/>
        <v>-110.03624500729663</v>
      </c>
      <c r="O140">
        <f t="shared" si="154"/>
        <v>1</v>
      </c>
      <c r="P140">
        <f t="shared" ca="1" si="99"/>
        <v>0.34156475153588139</v>
      </c>
      <c r="Q140" t="str">
        <f t="shared" ca="1" si="151"/>
        <v>buy</v>
      </c>
      <c r="R140" s="1">
        <f t="shared" ca="1" si="100"/>
        <v>283.93366538752281</v>
      </c>
      <c r="S140" s="2">
        <f t="shared" ca="1" si="101"/>
        <v>0</v>
      </c>
    </row>
    <row r="141" spans="1:19" x14ac:dyDescent="0.25">
      <c r="A141">
        <v>139</v>
      </c>
      <c r="B141" t="s">
        <v>150</v>
      </c>
      <c r="C141" s="5" t="str">
        <f t="shared" si="146"/>
        <v>2021-04-20 23:01:00</v>
      </c>
      <c r="D141">
        <v>0.33873300000000001</v>
      </c>
      <c r="E141">
        <f t="shared" ca="1" si="147"/>
        <v>0.32861299999999999</v>
      </c>
      <c r="F141">
        <v>0.34046199999999999</v>
      </c>
      <c r="G141">
        <v>0.333924</v>
      </c>
      <c r="H141">
        <v>0</v>
      </c>
      <c r="I141" t="s">
        <v>10</v>
      </c>
      <c r="J141" t="b">
        <v>0</v>
      </c>
      <c r="K141" t="s">
        <v>11</v>
      </c>
      <c r="L141">
        <f t="shared" si="152"/>
        <v>-4.1831177507745299</v>
      </c>
      <c r="M141">
        <f t="shared" ref="M141:N141" si="161">L141-L140</f>
        <v>9.9374032393132019</v>
      </c>
      <c r="N141">
        <f t="shared" si="161"/>
        <v>92.911458361572301</v>
      </c>
      <c r="O141">
        <f t="shared" si="154"/>
        <v>4</v>
      </c>
      <c r="P141">
        <f t="shared" ca="1" si="99"/>
        <v>4.8243391433371197E-2</v>
      </c>
      <c r="Q141" t="str">
        <f t="shared" ca="1" si="151"/>
        <v>buy</v>
      </c>
      <c r="R141" s="1">
        <f t="shared" ca="1" si="100"/>
        <v>283.93366538752281</v>
      </c>
      <c r="S141" s="2">
        <f t="shared" ca="1" si="101"/>
        <v>0</v>
      </c>
    </row>
    <row r="142" spans="1:19" x14ac:dyDescent="0.25">
      <c r="A142">
        <v>140</v>
      </c>
      <c r="B142" t="s">
        <v>151</v>
      </c>
      <c r="C142" s="5" t="str">
        <f t="shared" si="146"/>
        <v>2021-04-20 23:01:15</v>
      </c>
      <c r="D142">
        <v>0.33805600000000002</v>
      </c>
      <c r="E142">
        <f t="shared" ca="1" si="147"/>
        <v>0.32771699999999998</v>
      </c>
      <c r="F142">
        <v>0.33976099999999998</v>
      </c>
      <c r="G142">
        <v>0.33406999999999998</v>
      </c>
      <c r="H142">
        <v>0</v>
      </c>
      <c r="I142" t="s">
        <v>10</v>
      </c>
      <c r="J142" t="b">
        <v>0</v>
      </c>
      <c r="K142" t="s">
        <v>11</v>
      </c>
      <c r="L142">
        <f t="shared" si="152"/>
        <v>-11.535129994957696</v>
      </c>
      <c r="M142">
        <f t="shared" ref="M142:N142" si="162">L142-L141</f>
        <v>-7.3520122441831663</v>
      </c>
      <c r="N142">
        <f t="shared" si="162"/>
        <v>-17.28941548349637</v>
      </c>
      <c r="O142">
        <f t="shared" si="154"/>
        <v>1</v>
      </c>
      <c r="P142">
        <f t="shared" ca="1" si="99"/>
        <v>0.25789504645478567</v>
      </c>
      <c r="Q142" t="str">
        <f t="shared" ca="1" si="151"/>
        <v>buy</v>
      </c>
      <c r="R142" s="1">
        <f t="shared" ca="1" si="100"/>
        <v>283.93366538752281</v>
      </c>
      <c r="S142" s="2">
        <f t="shared" ca="1" si="101"/>
        <v>0</v>
      </c>
    </row>
    <row r="143" spans="1:19" x14ac:dyDescent="0.25">
      <c r="A143">
        <v>141</v>
      </c>
      <c r="B143" t="s">
        <v>152</v>
      </c>
      <c r="C143" s="5" t="str">
        <f t="shared" si="146"/>
        <v>2021-04-20 23:01:30</v>
      </c>
      <c r="D143">
        <v>0.33806999999999998</v>
      </c>
      <c r="E143">
        <f t="shared" ca="1" si="147"/>
        <v>0.32825300000000002</v>
      </c>
      <c r="F143">
        <v>0.340055</v>
      </c>
      <c r="G143">
        <v>0.335119</v>
      </c>
      <c r="H143">
        <v>0</v>
      </c>
      <c r="I143" t="s">
        <v>10</v>
      </c>
      <c r="J143" t="b">
        <v>0</v>
      </c>
      <c r="K143" t="s">
        <v>11</v>
      </c>
      <c r="L143">
        <f t="shared" si="152"/>
        <v>0.23853048607299118</v>
      </c>
      <c r="M143">
        <f t="shared" ref="M143:N143" si="163">L143-L142</f>
        <v>11.773660481030687</v>
      </c>
      <c r="N143">
        <f t="shared" si="163"/>
        <v>19.125672725213853</v>
      </c>
      <c r="O143">
        <f t="shared" si="154"/>
        <v>8</v>
      </c>
      <c r="P143">
        <f t="shared" ca="1" si="99"/>
        <v>0.72789899521771295</v>
      </c>
      <c r="Q143" t="str">
        <f t="shared" ca="1" si="151"/>
        <v>sell</v>
      </c>
      <c r="R143" s="1">
        <f t="shared" ca="1" si="100"/>
        <v>0</v>
      </c>
      <c r="S143" s="2">
        <f t="shared" ca="1" si="101"/>
        <v>95.989454257559828</v>
      </c>
    </row>
    <row r="144" spans="1:19" x14ac:dyDescent="0.25">
      <c r="A144">
        <v>142</v>
      </c>
      <c r="B144" t="s">
        <v>153</v>
      </c>
      <c r="C144" s="5" t="str">
        <f t="shared" si="146"/>
        <v>2021-04-20 23:01:45</v>
      </c>
      <c r="D144">
        <v>0.339472</v>
      </c>
      <c r="E144">
        <f t="shared" ca="1" si="147"/>
        <v>0.33101900000000001</v>
      </c>
      <c r="F144">
        <v>0.34039799999999998</v>
      </c>
      <c r="G144">
        <v>0.33546599999999999</v>
      </c>
      <c r="H144">
        <v>0</v>
      </c>
      <c r="I144" t="s">
        <v>10</v>
      </c>
      <c r="J144" t="b">
        <v>0</v>
      </c>
      <c r="K144" t="s">
        <v>11</v>
      </c>
      <c r="L144">
        <f t="shared" si="152"/>
        <v>23.788470932672862</v>
      </c>
      <c r="M144">
        <f t="shared" ref="M144:N144" si="164">L144-L143</f>
        <v>23.549940446599869</v>
      </c>
      <c r="N144">
        <f t="shared" si="164"/>
        <v>11.776279965569183</v>
      </c>
      <c r="O144">
        <f t="shared" si="154"/>
        <v>8</v>
      </c>
      <c r="P144">
        <f t="shared" ca="1" si="99"/>
        <v>0.40314112691338755</v>
      </c>
      <c r="Q144" t="str">
        <f t="shared" ca="1" si="151"/>
        <v>hold</v>
      </c>
      <c r="R144" s="1">
        <f t="shared" ca="1" si="100"/>
        <v>0</v>
      </c>
      <c r="S144" s="2">
        <f t="shared" ca="1" si="101"/>
        <v>95.989454257559828</v>
      </c>
    </row>
    <row r="145" spans="1:19" x14ac:dyDescent="0.25">
      <c r="A145">
        <v>143</v>
      </c>
      <c r="B145" t="s">
        <v>154</v>
      </c>
      <c r="C145" s="5" t="str">
        <f t="shared" si="146"/>
        <v>2021-04-20 23:02:00</v>
      </c>
      <c r="D145">
        <v>0.33717000000000003</v>
      </c>
      <c r="E145">
        <f t="shared" ca="1" si="147"/>
        <v>0.33132</v>
      </c>
      <c r="F145">
        <v>0.34036100000000002</v>
      </c>
      <c r="G145">
        <v>0.33375100000000002</v>
      </c>
      <c r="H145">
        <v>0</v>
      </c>
      <c r="I145" t="s">
        <v>10</v>
      </c>
      <c r="J145" t="b">
        <v>0</v>
      </c>
      <c r="K145" t="s">
        <v>11</v>
      </c>
      <c r="L145">
        <f t="shared" si="152"/>
        <v>-39.325919371915504</v>
      </c>
      <c r="M145">
        <f t="shared" ref="M145:N145" si="165">L145-L144</f>
        <v>-63.114390304588369</v>
      </c>
      <c r="N145">
        <f t="shared" si="165"/>
        <v>-86.664330751188231</v>
      </c>
      <c r="O145">
        <f t="shared" si="154"/>
        <v>1</v>
      </c>
      <c r="P145">
        <f t="shared" ca="1" si="99"/>
        <v>0.18876260574943804</v>
      </c>
      <c r="Q145" t="str">
        <f t="shared" ca="1" si="151"/>
        <v>buy</v>
      </c>
      <c r="R145" s="1">
        <f t="shared" ca="1" si="100"/>
        <v>284.69156288388592</v>
      </c>
      <c r="S145" s="2">
        <f t="shared" ca="1" si="101"/>
        <v>0</v>
      </c>
    </row>
    <row r="146" spans="1:19" x14ac:dyDescent="0.25">
      <c r="A146">
        <v>144</v>
      </c>
      <c r="B146" t="s">
        <v>155</v>
      </c>
      <c r="C146" s="5" t="str">
        <f t="shared" si="146"/>
        <v>2021-04-20 23:02:15</v>
      </c>
      <c r="D146">
        <v>0.33719700000000002</v>
      </c>
      <c r="E146">
        <f t="shared" ca="1" si="147"/>
        <v>0.328177</v>
      </c>
      <c r="F146">
        <v>0.340254</v>
      </c>
      <c r="G146">
        <v>0.33487800000000001</v>
      </c>
      <c r="H146">
        <v>0</v>
      </c>
      <c r="I146" t="s">
        <v>10</v>
      </c>
      <c r="J146" t="b">
        <v>0</v>
      </c>
      <c r="K146" t="s">
        <v>11</v>
      </c>
      <c r="L146">
        <f t="shared" si="152"/>
        <v>0.46121407590204583</v>
      </c>
      <c r="M146">
        <f t="shared" ref="M146:N146" si="166">L146-L145</f>
        <v>39.787133447817553</v>
      </c>
      <c r="N146">
        <f t="shared" si="166"/>
        <v>102.90152375240592</v>
      </c>
      <c r="O146">
        <f t="shared" si="154"/>
        <v>8</v>
      </c>
      <c r="P146">
        <f t="shared" ca="1" si="99"/>
        <v>0.73024277238600821</v>
      </c>
      <c r="Q146" t="str">
        <f t="shared" ca="1" si="151"/>
        <v>sell</v>
      </c>
      <c r="R146" s="1">
        <f t="shared" ca="1" si="100"/>
        <v>0</v>
      </c>
      <c r="S146" s="2">
        <f t="shared" ca="1" si="101"/>
        <v>95.997140929757691</v>
      </c>
    </row>
    <row r="147" spans="1:19" x14ac:dyDescent="0.25">
      <c r="A147">
        <v>145</v>
      </c>
      <c r="B147" t="s">
        <v>156</v>
      </c>
      <c r="C147" s="5" t="str">
        <f t="shared" si="146"/>
        <v>2021-04-20 23:02:30</v>
      </c>
      <c r="D147">
        <v>0.33876699999999998</v>
      </c>
      <c r="E147">
        <f t="shared" ca="1" si="147"/>
        <v>0.32765499999999997</v>
      </c>
      <c r="F147">
        <v>0.340312</v>
      </c>
      <c r="G147">
        <v>0.33542699999999998</v>
      </c>
      <c r="H147">
        <v>0</v>
      </c>
      <c r="I147" t="s">
        <v>10</v>
      </c>
      <c r="J147" t="b">
        <v>0</v>
      </c>
      <c r="K147" t="s">
        <v>11</v>
      </c>
      <c r="L147">
        <f t="shared" si="152"/>
        <v>26.694453063681628</v>
      </c>
      <c r="M147">
        <f t="shared" ref="M147:N147" si="167">L147-L146</f>
        <v>26.233238987779583</v>
      </c>
      <c r="N147">
        <f t="shared" si="167"/>
        <v>-13.55389446003797</v>
      </c>
      <c r="O147">
        <f t="shared" si="154"/>
        <v>7</v>
      </c>
      <c r="P147">
        <f t="shared" ca="1" si="99"/>
        <v>0.46338075141204715</v>
      </c>
      <c r="Q147" t="str">
        <f t="shared" ca="1" si="151"/>
        <v>sell</v>
      </c>
      <c r="R147" s="1">
        <f t="shared" ca="1" si="100"/>
        <v>0</v>
      </c>
      <c r="S147" s="2">
        <f t="shared" ca="1" si="101"/>
        <v>95.997140929757691</v>
      </c>
    </row>
    <row r="148" spans="1:19" x14ac:dyDescent="0.25">
      <c r="A148">
        <v>146</v>
      </c>
      <c r="B148" t="s">
        <v>157</v>
      </c>
      <c r="C148" s="5" t="str">
        <f t="shared" si="146"/>
        <v>2021-04-20 23:02:45</v>
      </c>
      <c r="D148">
        <v>0.33816099999999999</v>
      </c>
      <c r="E148">
        <f t="shared" ca="1" si="147"/>
        <v>0.32690799999999998</v>
      </c>
      <c r="F148">
        <v>0.33935399999999999</v>
      </c>
      <c r="G148">
        <v>0.33409699999999998</v>
      </c>
      <c r="H148">
        <v>0</v>
      </c>
      <c r="I148" t="s">
        <v>10</v>
      </c>
      <c r="J148" t="b">
        <v>0</v>
      </c>
      <c r="K148" t="s">
        <v>11</v>
      </c>
      <c r="L148">
        <f t="shared" si="152"/>
        <v>-10.322183994505233</v>
      </c>
      <c r="M148">
        <f t="shared" ref="M148:N148" si="168">L148-L147</f>
        <v>-37.016637058186859</v>
      </c>
      <c r="N148">
        <f t="shared" si="168"/>
        <v>-63.249876045966445</v>
      </c>
      <c r="O148">
        <f t="shared" si="154"/>
        <v>1</v>
      </c>
      <c r="P148">
        <f t="shared" ca="1" si="99"/>
        <v>0.58416342048623437</v>
      </c>
      <c r="Q148" t="str">
        <f t="shared" ca="1" si="151"/>
        <v>hold</v>
      </c>
      <c r="R148" s="1">
        <f t="shared" ca="1" si="100"/>
        <v>0</v>
      </c>
      <c r="S148" s="2">
        <f t="shared" ca="1" si="101"/>
        <v>95.997140929757691</v>
      </c>
    </row>
    <row r="149" spans="1:19" x14ac:dyDescent="0.25">
      <c r="A149">
        <v>147</v>
      </c>
      <c r="B149" t="s">
        <v>158</v>
      </c>
      <c r="C149" s="5" t="str">
        <f t="shared" si="146"/>
        <v>2021-04-20 23:03:00</v>
      </c>
      <c r="D149">
        <v>0.337588</v>
      </c>
      <c r="E149">
        <f t="shared" ca="1" si="147"/>
        <v>0.33209899999999998</v>
      </c>
      <c r="F149">
        <v>0.34007999999999999</v>
      </c>
      <c r="G149">
        <v>0.33391199999999999</v>
      </c>
      <c r="H149">
        <v>0</v>
      </c>
      <c r="I149" t="s">
        <v>10</v>
      </c>
      <c r="J149" t="b">
        <v>0</v>
      </c>
      <c r="K149" t="s">
        <v>11</v>
      </c>
      <c r="L149">
        <f t="shared" si="152"/>
        <v>-9.7766505920851614</v>
      </c>
      <c r="M149">
        <f t="shared" ref="M149:N149" si="169">L149-L148</f>
        <v>0.54553340242007131</v>
      </c>
      <c r="N149">
        <f t="shared" si="169"/>
        <v>37.562170460606929</v>
      </c>
      <c r="O149">
        <f t="shared" si="154"/>
        <v>4</v>
      </c>
      <c r="P149">
        <f t="shared" ca="1" si="99"/>
        <v>0.47126458684884709</v>
      </c>
      <c r="Q149" t="str">
        <f t="shared" ca="1" si="151"/>
        <v>buy</v>
      </c>
      <c r="R149" s="1">
        <f t="shared" ca="1" si="100"/>
        <v>284.3618284114296</v>
      </c>
      <c r="S149" s="2">
        <f t="shared" ca="1" si="101"/>
        <v>0</v>
      </c>
    </row>
    <row r="150" spans="1:19" x14ac:dyDescent="0.25">
      <c r="A150">
        <v>148</v>
      </c>
      <c r="B150" t="s">
        <v>159</v>
      </c>
      <c r="C150" s="5" t="str">
        <f t="shared" si="146"/>
        <v>2021-04-20 23:03:15</v>
      </c>
      <c r="D150">
        <v>0.33823799999999998</v>
      </c>
      <c r="E150">
        <f t="shared" ca="1" si="147"/>
        <v>0.33305699999999999</v>
      </c>
      <c r="F150">
        <v>0.34023599999999998</v>
      </c>
      <c r="G150">
        <v>0.33506200000000003</v>
      </c>
      <c r="H150">
        <v>0</v>
      </c>
      <c r="I150" t="s">
        <v>10</v>
      </c>
      <c r="J150" t="b">
        <v>0</v>
      </c>
      <c r="K150" t="s">
        <v>11</v>
      </c>
      <c r="L150">
        <f t="shared" si="152"/>
        <v>11.069129034143034</v>
      </c>
      <c r="M150">
        <f t="shared" ref="M150:N150" si="170">L150-L149</f>
        <v>20.845779626228193</v>
      </c>
      <c r="N150">
        <f t="shared" si="170"/>
        <v>20.300246223808124</v>
      </c>
      <c r="O150">
        <f t="shared" si="154"/>
        <v>8</v>
      </c>
      <c r="P150">
        <f t="shared" ref="P150:P213" ca="1" si="171">RAND()</f>
        <v>0.98659761452506956</v>
      </c>
      <c r="Q150" t="str">
        <f t="shared" ca="1" si="151"/>
        <v>sell</v>
      </c>
      <c r="R150" s="1">
        <f t="shared" ref="R150:R213" ca="1" si="172">IF(AND(Q150="buy",S149&lt;&gt;0),S149/$D150,IF(Q150="sell",0,R149))</f>
        <v>0</v>
      </c>
      <c r="S150" s="2">
        <f t="shared" ref="S150:S213" ca="1" si="173">IF(AND(Q150="sell",R149&lt;&gt;0),R149*$D150,IF(Q150="buy",0,S149))</f>
        <v>96.181976118225123</v>
      </c>
    </row>
    <row r="151" spans="1:19" x14ac:dyDescent="0.25">
      <c r="A151">
        <v>149</v>
      </c>
      <c r="B151" t="s">
        <v>160</v>
      </c>
      <c r="C151" s="5" t="str">
        <f t="shared" si="146"/>
        <v>2021-04-20 23:03:30</v>
      </c>
      <c r="D151">
        <v>0.33960800000000002</v>
      </c>
      <c r="E151">
        <f t="shared" ca="1" si="147"/>
        <v>0.33607599999999999</v>
      </c>
      <c r="F151">
        <v>0.34058300000000002</v>
      </c>
      <c r="G151">
        <v>0.33564899999999998</v>
      </c>
      <c r="H151">
        <v>0</v>
      </c>
      <c r="I151" t="s">
        <v>10</v>
      </c>
      <c r="J151" t="b">
        <v>0</v>
      </c>
      <c r="K151" t="s">
        <v>11</v>
      </c>
      <c r="L151">
        <f t="shared" si="152"/>
        <v>23.236201175825222</v>
      </c>
      <c r="M151">
        <f t="shared" ref="M151:N151" si="174">L151-L150</f>
        <v>12.167072141682189</v>
      </c>
      <c r="N151">
        <f t="shared" si="174"/>
        <v>-8.6787074845460044</v>
      </c>
      <c r="O151">
        <f t="shared" si="154"/>
        <v>7</v>
      </c>
      <c r="P151">
        <f t="shared" ca="1" si="171"/>
        <v>9.1977842572225077E-2</v>
      </c>
      <c r="Q151" t="str">
        <f t="shared" ca="1" si="151"/>
        <v>hold</v>
      </c>
      <c r="R151" s="1">
        <f t="shared" ca="1" si="172"/>
        <v>0</v>
      </c>
      <c r="S151" s="2">
        <f t="shared" ca="1" si="173"/>
        <v>96.181976118225123</v>
      </c>
    </row>
    <row r="152" spans="1:19" x14ac:dyDescent="0.25">
      <c r="A152">
        <v>150</v>
      </c>
      <c r="B152" t="s">
        <v>161</v>
      </c>
      <c r="C152" s="5" t="str">
        <f t="shared" si="146"/>
        <v>2021-04-20 23:03:45</v>
      </c>
      <c r="D152">
        <v>0.33960000000000001</v>
      </c>
      <c r="E152">
        <f t="shared" ca="1" si="147"/>
        <v>0.33629300000000001</v>
      </c>
      <c r="F152">
        <v>0.34037000000000001</v>
      </c>
      <c r="G152">
        <v>0.33625699999999997</v>
      </c>
      <c r="H152">
        <v>0</v>
      </c>
      <c r="I152" t="s">
        <v>10</v>
      </c>
      <c r="J152" t="b">
        <v>0</v>
      </c>
      <c r="K152" t="s">
        <v>11</v>
      </c>
      <c r="L152">
        <f t="shared" si="152"/>
        <v>-0.13568904833756665</v>
      </c>
      <c r="M152">
        <f t="shared" ref="M152:N152" si="175">L152-L151</f>
        <v>-23.37189022416279</v>
      </c>
      <c r="N152">
        <f t="shared" si="175"/>
        <v>-35.538962365844981</v>
      </c>
      <c r="O152">
        <f t="shared" si="154"/>
        <v>1</v>
      </c>
      <c r="P152">
        <f t="shared" ca="1" si="171"/>
        <v>0.45509571510188662</v>
      </c>
      <c r="Q152" t="str">
        <f t="shared" ca="1" si="151"/>
        <v>buy</v>
      </c>
      <c r="R152" s="1">
        <f t="shared" ca="1" si="172"/>
        <v>283.2213666614403</v>
      </c>
      <c r="S152" s="2">
        <f t="shared" ca="1" si="173"/>
        <v>0</v>
      </c>
    </row>
    <row r="153" spans="1:19" x14ac:dyDescent="0.25">
      <c r="A153">
        <v>151</v>
      </c>
      <c r="B153" t="s">
        <v>162</v>
      </c>
      <c r="C153" s="5" t="str">
        <f t="shared" si="146"/>
        <v>2021-04-20 23:04:00</v>
      </c>
      <c r="D153">
        <v>0.33920400000000001</v>
      </c>
      <c r="E153">
        <f t="shared" ca="1" si="147"/>
        <v>0.33775899999999998</v>
      </c>
      <c r="F153">
        <v>0.34028599999999998</v>
      </c>
      <c r="G153">
        <v>0.33635999999999999</v>
      </c>
      <c r="H153">
        <v>0</v>
      </c>
      <c r="I153" t="s">
        <v>10</v>
      </c>
      <c r="J153" t="b">
        <v>0</v>
      </c>
      <c r="K153" t="s">
        <v>11</v>
      </c>
      <c r="L153">
        <f t="shared" si="152"/>
        <v>-6.7244491231292223</v>
      </c>
      <c r="M153">
        <f t="shared" ref="M153:N153" si="176">L153-L152</f>
        <v>-6.5887600747916553</v>
      </c>
      <c r="N153">
        <f t="shared" si="176"/>
        <v>16.783130149371136</v>
      </c>
      <c r="O153">
        <f t="shared" si="154"/>
        <v>2</v>
      </c>
      <c r="P153">
        <f t="shared" ca="1" si="171"/>
        <v>0.17762336280809565</v>
      </c>
      <c r="Q153" t="str">
        <f t="shared" ca="1" si="151"/>
        <v>buy</v>
      </c>
      <c r="R153" s="1">
        <f t="shared" ca="1" si="172"/>
        <v>283.2213666614403</v>
      </c>
      <c r="S153" s="2">
        <f t="shared" ca="1" si="173"/>
        <v>0</v>
      </c>
    </row>
    <row r="154" spans="1:19" x14ac:dyDescent="0.25">
      <c r="A154">
        <v>152</v>
      </c>
      <c r="B154" t="s">
        <v>163</v>
      </c>
      <c r="C154" s="5" t="str">
        <f t="shared" si="146"/>
        <v>2021-04-20 23:04:15</v>
      </c>
      <c r="D154">
        <v>0.338005</v>
      </c>
      <c r="E154">
        <f t="shared" ca="1" si="147"/>
        <v>0.33893099999999998</v>
      </c>
      <c r="F154">
        <v>0.34068199999999998</v>
      </c>
      <c r="G154">
        <v>0.335032</v>
      </c>
      <c r="H154">
        <v>0</v>
      </c>
      <c r="I154" t="s">
        <v>10</v>
      </c>
      <c r="J154" t="b">
        <v>0</v>
      </c>
      <c r="K154" t="s">
        <v>11</v>
      </c>
      <c r="L154">
        <f t="shared" si="152"/>
        <v>-20.43235997328344</v>
      </c>
      <c r="M154">
        <f t="shared" ref="M154:N154" si="177">L154-L153</f>
        <v>-13.707910850154217</v>
      </c>
      <c r="N154">
        <f t="shared" si="177"/>
        <v>-7.119150775362562</v>
      </c>
      <c r="O154">
        <f t="shared" si="154"/>
        <v>1</v>
      </c>
      <c r="P154">
        <f t="shared" ca="1" si="171"/>
        <v>0.16122338228400979</v>
      </c>
      <c r="Q154" t="str">
        <f t="shared" ca="1" si="151"/>
        <v>buy</v>
      </c>
      <c r="R154" s="1">
        <f t="shared" ca="1" si="172"/>
        <v>283.2213666614403</v>
      </c>
      <c r="S154" s="2">
        <f t="shared" ca="1" si="173"/>
        <v>0</v>
      </c>
    </row>
    <row r="155" spans="1:19" x14ac:dyDescent="0.25">
      <c r="A155">
        <v>153</v>
      </c>
      <c r="B155" t="s">
        <v>164</v>
      </c>
      <c r="C155" s="5" t="str">
        <f t="shared" si="146"/>
        <v>2021-04-20 23:04:30</v>
      </c>
      <c r="D155">
        <v>0.33908199999999999</v>
      </c>
      <c r="E155">
        <f t="shared" ca="1" si="147"/>
        <v>0.34084199999999998</v>
      </c>
      <c r="F155">
        <v>0.34129799999999999</v>
      </c>
      <c r="G155">
        <v>0.33582200000000001</v>
      </c>
      <c r="H155">
        <v>0</v>
      </c>
      <c r="I155" t="s">
        <v>10</v>
      </c>
      <c r="J155" t="b">
        <v>0</v>
      </c>
      <c r="K155" t="s">
        <v>11</v>
      </c>
      <c r="L155">
        <f t="shared" si="152"/>
        <v>18.295044000483827</v>
      </c>
      <c r="M155">
        <f t="shared" ref="M155:N155" si="178">L155-L154</f>
        <v>38.727403973767267</v>
      </c>
      <c r="N155">
        <f t="shared" si="178"/>
        <v>52.435314823921487</v>
      </c>
      <c r="O155">
        <f t="shared" si="154"/>
        <v>8</v>
      </c>
      <c r="P155">
        <f t="shared" ca="1" si="171"/>
        <v>0.71351528895761074</v>
      </c>
      <c r="Q155" t="str">
        <f t="shared" ca="1" si="151"/>
        <v>sell</v>
      </c>
      <c r="R155" s="1">
        <f t="shared" ca="1" si="172"/>
        <v>0</v>
      </c>
      <c r="S155" s="2">
        <f t="shared" ca="1" si="173"/>
        <v>96.035267450294498</v>
      </c>
    </row>
    <row r="156" spans="1:19" x14ac:dyDescent="0.25">
      <c r="A156">
        <v>154</v>
      </c>
      <c r="B156" t="s">
        <v>165</v>
      </c>
      <c r="C156" s="5" t="str">
        <f t="shared" si="146"/>
        <v>2021-04-20 23:04:45</v>
      </c>
      <c r="D156">
        <v>0.33859400000000001</v>
      </c>
      <c r="E156">
        <f t="shared" ca="1" si="147"/>
        <v>0.33958500000000003</v>
      </c>
      <c r="F156">
        <v>0.34191100000000002</v>
      </c>
      <c r="G156">
        <v>0.33700400000000003</v>
      </c>
      <c r="H156">
        <v>0</v>
      </c>
      <c r="I156" t="s">
        <v>10</v>
      </c>
      <c r="J156" t="b">
        <v>0</v>
      </c>
      <c r="K156" t="s">
        <v>11</v>
      </c>
      <c r="L156">
        <f t="shared" si="152"/>
        <v>-8.3016235725860454</v>
      </c>
      <c r="M156">
        <f t="shared" ref="M156:N156" si="179">L156-L155</f>
        <v>-26.596667573069873</v>
      </c>
      <c r="N156">
        <f t="shared" si="179"/>
        <v>-65.324071546837132</v>
      </c>
      <c r="O156">
        <f t="shared" si="154"/>
        <v>1</v>
      </c>
      <c r="P156">
        <f t="shared" ca="1" si="171"/>
        <v>0.55106267083462102</v>
      </c>
      <c r="Q156" t="str">
        <f t="shared" ca="1" si="151"/>
        <v>hold</v>
      </c>
      <c r="R156" s="1">
        <f t="shared" ca="1" si="172"/>
        <v>0</v>
      </c>
      <c r="S156" s="2">
        <f t="shared" ca="1" si="173"/>
        <v>96.035267450294498</v>
      </c>
    </row>
    <row r="157" spans="1:19" x14ac:dyDescent="0.25">
      <c r="A157">
        <v>155</v>
      </c>
      <c r="B157" t="s">
        <v>166</v>
      </c>
      <c r="C157" s="5" t="str">
        <f t="shared" si="146"/>
        <v>2021-04-20 23:05:00</v>
      </c>
      <c r="D157">
        <v>0.34005400000000002</v>
      </c>
      <c r="E157">
        <f t="shared" ca="1" si="147"/>
        <v>0.337673</v>
      </c>
      <c r="F157">
        <v>0.343277</v>
      </c>
      <c r="G157">
        <v>0.33735599999999999</v>
      </c>
      <c r="H157">
        <v>0</v>
      </c>
      <c r="I157" t="s">
        <v>10</v>
      </c>
      <c r="J157" t="b">
        <v>0</v>
      </c>
      <c r="K157" t="s">
        <v>11</v>
      </c>
      <c r="L157">
        <f t="shared" si="152"/>
        <v>24.730190348618322</v>
      </c>
      <c r="M157">
        <f t="shared" ref="M157:N157" si="180">L157-L156</f>
        <v>33.031813921204368</v>
      </c>
      <c r="N157">
        <f t="shared" si="180"/>
        <v>59.62848149427424</v>
      </c>
      <c r="O157">
        <f t="shared" si="154"/>
        <v>8</v>
      </c>
      <c r="P157">
        <f t="shared" ca="1" si="171"/>
        <v>0.92618497010156287</v>
      </c>
      <c r="Q157" t="str">
        <f t="shared" ca="1" si="151"/>
        <v>sell</v>
      </c>
      <c r="R157" s="1">
        <f t="shared" ca="1" si="172"/>
        <v>0</v>
      </c>
      <c r="S157" s="2">
        <f t="shared" ca="1" si="173"/>
        <v>96.035267450294498</v>
      </c>
    </row>
    <row r="158" spans="1:19" x14ac:dyDescent="0.25">
      <c r="A158">
        <v>156</v>
      </c>
      <c r="B158" t="s">
        <v>167</v>
      </c>
      <c r="C158" s="5" t="str">
        <f t="shared" si="146"/>
        <v>2021-04-20 23:05:15</v>
      </c>
      <c r="D158">
        <v>0.34151199999999998</v>
      </c>
      <c r="E158">
        <f t="shared" ca="1" si="147"/>
        <v>0.33959099999999998</v>
      </c>
      <c r="F158">
        <v>0.34406799999999998</v>
      </c>
      <c r="G158">
        <v>0.33834199999999998</v>
      </c>
      <c r="H158">
        <v>0</v>
      </c>
      <c r="I158" t="s">
        <v>10</v>
      </c>
      <c r="J158" t="b">
        <v>0</v>
      </c>
      <c r="K158" t="s">
        <v>11</v>
      </c>
      <c r="L158">
        <f t="shared" si="152"/>
        <v>24.590877616732097</v>
      </c>
      <c r="M158">
        <f t="shared" ref="M158:N158" si="181">L158-L157</f>
        <v>-0.13931273188622484</v>
      </c>
      <c r="N158">
        <f t="shared" si="181"/>
        <v>-33.171126653090596</v>
      </c>
      <c r="O158">
        <f t="shared" si="154"/>
        <v>5</v>
      </c>
      <c r="P158">
        <f t="shared" ca="1" si="171"/>
        <v>0.65993366935452213</v>
      </c>
      <c r="Q158" t="str">
        <f t="shared" ca="1" si="151"/>
        <v>sell</v>
      </c>
      <c r="R158" s="1">
        <f t="shared" ca="1" si="172"/>
        <v>0</v>
      </c>
      <c r="S158" s="2">
        <f t="shared" ca="1" si="173"/>
        <v>96.035267450294498</v>
      </c>
    </row>
    <row r="159" spans="1:19" x14ac:dyDescent="0.25">
      <c r="A159">
        <v>157</v>
      </c>
      <c r="B159" t="s">
        <v>168</v>
      </c>
      <c r="C159" s="5" t="str">
        <f t="shared" si="146"/>
        <v>2021-04-20 23:05:30</v>
      </c>
      <c r="D159">
        <v>0.34267599999999998</v>
      </c>
      <c r="E159">
        <f t="shared" ca="1" si="147"/>
        <v>0.33999299999999999</v>
      </c>
      <c r="F159">
        <v>0.34454200000000001</v>
      </c>
      <c r="G159">
        <v>0.33868999999999999</v>
      </c>
      <c r="H159">
        <v>0</v>
      </c>
      <c r="I159" t="s">
        <v>10</v>
      </c>
      <c r="J159" t="b">
        <v>0</v>
      </c>
      <c r="K159" t="s">
        <v>11</v>
      </c>
      <c r="L159">
        <f t="shared" si="152"/>
        <v>19.565537471662626</v>
      </c>
      <c r="M159">
        <f t="shared" ref="M159:N159" si="182">L159-L158</f>
        <v>-5.025340145069471</v>
      </c>
      <c r="N159">
        <f t="shared" si="182"/>
        <v>-4.8860274131832462</v>
      </c>
      <c r="O159">
        <f t="shared" si="154"/>
        <v>5</v>
      </c>
      <c r="P159">
        <f t="shared" ca="1" si="171"/>
        <v>0.26591732284181369</v>
      </c>
      <c r="Q159" t="str">
        <f t="shared" ca="1" si="151"/>
        <v>hold</v>
      </c>
      <c r="R159" s="1">
        <f t="shared" ca="1" si="172"/>
        <v>0</v>
      </c>
      <c r="S159" s="2">
        <f t="shared" ca="1" si="173"/>
        <v>96.035267450294498</v>
      </c>
    </row>
    <row r="160" spans="1:19" x14ac:dyDescent="0.25">
      <c r="A160">
        <v>158</v>
      </c>
      <c r="B160" t="s">
        <v>169</v>
      </c>
      <c r="C160" s="5" t="str">
        <f t="shared" si="146"/>
        <v>2021-04-20 23:05:45</v>
      </c>
      <c r="D160">
        <v>0.342302</v>
      </c>
      <c r="E160">
        <f t="shared" ca="1" si="147"/>
        <v>0.33982600000000002</v>
      </c>
      <c r="F160">
        <v>0.34413300000000002</v>
      </c>
      <c r="G160">
        <v>0.33887499999999998</v>
      </c>
      <c r="H160">
        <v>0</v>
      </c>
      <c r="I160" t="s">
        <v>10</v>
      </c>
      <c r="J160" t="b">
        <v>0</v>
      </c>
      <c r="K160" t="s">
        <v>11</v>
      </c>
      <c r="L160">
        <f t="shared" si="152"/>
        <v>-6.2933901587471626</v>
      </c>
      <c r="M160">
        <f t="shared" ref="M160:N160" si="183">L160-L159</f>
        <v>-25.858927630409788</v>
      </c>
      <c r="N160">
        <f t="shared" si="183"/>
        <v>-20.833587485340317</v>
      </c>
      <c r="O160">
        <f t="shared" si="154"/>
        <v>1</v>
      </c>
      <c r="P160">
        <f t="shared" ca="1" si="171"/>
        <v>0.26699850809219805</v>
      </c>
      <c r="Q160" t="str">
        <f t="shared" ca="1" si="151"/>
        <v>buy</v>
      </c>
      <c r="R160" s="1">
        <f t="shared" ca="1" si="172"/>
        <v>280.5571321531703</v>
      </c>
      <c r="S160" s="2">
        <f t="shared" ca="1" si="173"/>
        <v>0</v>
      </c>
    </row>
    <row r="161" spans="1:19" x14ac:dyDescent="0.25">
      <c r="A161">
        <v>159</v>
      </c>
      <c r="B161" t="s">
        <v>170</v>
      </c>
      <c r="C161" s="5" t="str">
        <f t="shared" si="146"/>
        <v>2021-04-20 23:06:00</v>
      </c>
      <c r="D161">
        <v>0.34262199999999998</v>
      </c>
      <c r="E161">
        <f t="shared" ca="1" si="147"/>
        <v>0.335951</v>
      </c>
      <c r="F161">
        <v>0.34462700000000002</v>
      </c>
      <c r="G161">
        <v>0.339059</v>
      </c>
      <c r="H161">
        <v>0</v>
      </c>
      <c r="I161" t="s">
        <v>10</v>
      </c>
      <c r="J161" t="b">
        <v>0</v>
      </c>
      <c r="K161" t="s">
        <v>11</v>
      </c>
      <c r="L161">
        <f t="shared" si="152"/>
        <v>5.3796894401642863</v>
      </c>
      <c r="M161">
        <f t="shared" ref="M161:N161" si="184">L161-L160</f>
        <v>11.67307959891145</v>
      </c>
      <c r="N161">
        <f t="shared" si="184"/>
        <v>37.532007229321238</v>
      </c>
      <c r="O161">
        <f t="shared" si="154"/>
        <v>8</v>
      </c>
      <c r="P161">
        <f t="shared" ca="1" si="171"/>
        <v>0.28635702008455266</v>
      </c>
      <c r="Q161" t="str">
        <f t="shared" ca="1" si="151"/>
        <v>hold</v>
      </c>
      <c r="R161" s="1">
        <f t="shared" ca="1" si="172"/>
        <v>280.5571321531703</v>
      </c>
      <c r="S161" s="2">
        <f t="shared" ca="1" si="173"/>
        <v>0</v>
      </c>
    </row>
    <row r="162" spans="1:19" x14ac:dyDescent="0.25">
      <c r="A162">
        <v>160</v>
      </c>
      <c r="B162" t="s">
        <v>171</v>
      </c>
      <c r="C162" s="5" t="str">
        <f t="shared" si="146"/>
        <v>2021-04-20 23:06:15</v>
      </c>
      <c r="D162">
        <v>0.34370000000000001</v>
      </c>
      <c r="E162">
        <f t="shared" ca="1" si="147"/>
        <v>0.33513399999999999</v>
      </c>
      <c r="F162">
        <v>0.34487299999999999</v>
      </c>
      <c r="G162">
        <v>0.33976099999999998</v>
      </c>
      <c r="H162">
        <v>0</v>
      </c>
      <c r="I162" t="s">
        <v>10</v>
      </c>
      <c r="J162" t="b">
        <v>0</v>
      </c>
      <c r="K162" t="s">
        <v>11</v>
      </c>
      <c r="L162">
        <f t="shared" si="152"/>
        <v>18.065988099721114</v>
      </c>
      <c r="M162">
        <f t="shared" ref="M162:N162" si="185">L162-L161</f>
        <v>12.686298659556828</v>
      </c>
      <c r="N162">
        <f t="shared" si="185"/>
        <v>1.0132190606453779</v>
      </c>
      <c r="O162">
        <f t="shared" si="154"/>
        <v>8</v>
      </c>
      <c r="P162">
        <f t="shared" ca="1" si="171"/>
        <v>0.94619191789472745</v>
      </c>
      <c r="Q162" t="str">
        <f t="shared" ca="1" si="151"/>
        <v>sell</v>
      </c>
      <c r="R162" s="1">
        <f t="shared" ca="1" si="172"/>
        <v>0</v>
      </c>
      <c r="S162" s="2">
        <f t="shared" ca="1" si="173"/>
        <v>96.42748632104464</v>
      </c>
    </row>
    <row r="163" spans="1:19" x14ac:dyDescent="0.25">
      <c r="A163">
        <v>161</v>
      </c>
      <c r="B163" t="s">
        <v>172</v>
      </c>
      <c r="C163" s="5" t="str">
        <f t="shared" si="146"/>
        <v>2021-04-20 23:06:30</v>
      </c>
      <c r="D163">
        <v>0.34302700000000003</v>
      </c>
      <c r="E163">
        <f t="shared" ca="1" si="147"/>
        <v>0.33379199999999998</v>
      </c>
      <c r="F163">
        <v>0.345217</v>
      </c>
      <c r="G163">
        <v>0.34000999999999998</v>
      </c>
      <c r="H163">
        <v>0</v>
      </c>
      <c r="I163" t="s">
        <v>10</v>
      </c>
      <c r="J163" t="b">
        <v>0</v>
      </c>
      <c r="K163" t="s">
        <v>11</v>
      </c>
      <c r="L163">
        <f t="shared" si="152"/>
        <v>-11.300801121000083</v>
      </c>
      <c r="M163">
        <f t="shared" ref="M163:N163" si="186">L163-L162</f>
        <v>-29.366789220721195</v>
      </c>
      <c r="N163">
        <f t="shared" si="186"/>
        <v>-42.053087880278021</v>
      </c>
      <c r="O163">
        <f t="shared" si="154"/>
        <v>1</v>
      </c>
      <c r="P163">
        <f t="shared" ca="1" si="171"/>
        <v>0.14123622044598183</v>
      </c>
      <c r="Q163" t="str">
        <f t="shared" ca="1" si="151"/>
        <v>buy</v>
      </c>
      <c r="R163" s="1">
        <f t="shared" ca="1" si="172"/>
        <v>281.10756972787749</v>
      </c>
      <c r="S163" s="2">
        <f t="shared" ca="1" si="173"/>
        <v>0</v>
      </c>
    </row>
    <row r="164" spans="1:19" x14ac:dyDescent="0.25">
      <c r="A164">
        <v>162</v>
      </c>
      <c r="B164" t="s">
        <v>173</v>
      </c>
      <c r="C164" s="5" t="str">
        <f t="shared" si="146"/>
        <v>2021-04-20 23:06:45</v>
      </c>
      <c r="D164">
        <v>0.34350599999999998</v>
      </c>
      <c r="E164">
        <f t="shared" ca="1" si="147"/>
        <v>0.33483200000000002</v>
      </c>
      <c r="F164">
        <v>0.345999</v>
      </c>
      <c r="G164">
        <v>0.34071800000000002</v>
      </c>
      <c r="H164">
        <v>0</v>
      </c>
      <c r="I164" t="s">
        <v>10</v>
      </c>
      <c r="J164" t="b">
        <v>0</v>
      </c>
      <c r="K164" t="s">
        <v>11</v>
      </c>
      <c r="L164">
        <f t="shared" si="152"/>
        <v>8.0319995831842572</v>
      </c>
      <c r="M164">
        <f t="shared" ref="M164:N164" si="187">L164-L163</f>
        <v>19.33280070418434</v>
      </c>
      <c r="N164">
        <f t="shared" si="187"/>
        <v>48.699589924905538</v>
      </c>
      <c r="O164">
        <f t="shared" si="154"/>
        <v>8</v>
      </c>
      <c r="P164">
        <f t="shared" ca="1" si="171"/>
        <v>0.37361078389692204</v>
      </c>
      <c r="Q164" t="str">
        <f t="shared" ca="1" si="151"/>
        <v>hold</v>
      </c>
      <c r="R164" s="1">
        <f t="shared" ca="1" si="172"/>
        <v>281.10756972787749</v>
      </c>
      <c r="S164" s="2">
        <f t="shared" ca="1" si="173"/>
        <v>0</v>
      </c>
    </row>
    <row r="165" spans="1:19" x14ac:dyDescent="0.25">
      <c r="A165">
        <v>163</v>
      </c>
      <c r="B165" t="s">
        <v>174</v>
      </c>
      <c r="C165" s="5" t="str">
        <f t="shared" si="146"/>
        <v>2021-04-20 23:07:00</v>
      </c>
      <c r="D165">
        <v>0.34292800000000001</v>
      </c>
      <c r="E165">
        <f t="shared" ca="1" si="147"/>
        <v>0.33255299999999999</v>
      </c>
      <c r="F165">
        <v>0.34679399999999999</v>
      </c>
      <c r="G165">
        <v>0.34173300000000001</v>
      </c>
      <c r="H165">
        <v>0</v>
      </c>
      <c r="I165" t="s">
        <v>10</v>
      </c>
      <c r="J165" t="b">
        <v>0</v>
      </c>
      <c r="K165" t="s">
        <v>11</v>
      </c>
      <c r="L165">
        <f t="shared" si="152"/>
        <v>-9.7083937704470085</v>
      </c>
      <c r="M165">
        <f t="shared" ref="M165:N165" si="188">L165-L164</f>
        <v>-17.740393353631266</v>
      </c>
      <c r="N165">
        <f t="shared" si="188"/>
        <v>-37.073194057815606</v>
      </c>
      <c r="O165">
        <f t="shared" si="154"/>
        <v>1</v>
      </c>
      <c r="P165">
        <f t="shared" ca="1" si="171"/>
        <v>0.73563160830774121</v>
      </c>
      <c r="Q165" t="str">
        <f t="shared" ca="1" si="151"/>
        <v>hold</v>
      </c>
      <c r="R165" s="1">
        <f t="shared" ca="1" si="172"/>
        <v>281.10756972787749</v>
      </c>
      <c r="S165" s="2">
        <f t="shared" ca="1" si="173"/>
        <v>0</v>
      </c>
    </row>
    <row r="166" spans="1:19" x14ac:dyDescent="0.25">
      <c r="A166">
        <v>164</v>
      </c>
      <c r="B166" t="s">
        <v>175</v>
      </c>
      <c r="C166" s="5" t="str">
        <f t="shared" si="146"/>
        <v>2021-04-20 23:07:15</v>
      </c>
      <c r="D166">
        <v>0.34506700000000001</v>
      </c>
      <c r="E166">
        <f t="shared" ca="1" si="147"/>
        <v>0.33178299999999999</v>
      </c>
      <c r="F166">
        <v>0.347107</v>
      </c>
      <c r="G166">
        <v>0.34155600000000003</v>
      </c>
      <c r="H166">
        <v>0</v>
      </c>
      <c r="I166" t="s">
        <v>10</v>
      </c>
      <c r="J166" t="b">
        <v>0</v>
      </c>
      <c r="K166" t="s">
        <v>11</v>
      </c>
      <c r="L166">
        <f t="shared" si="152"/>
        <v>35.70506510811893</v>
      </c>
      <c r="M166">
        <f t="shared" ref="M166:N166" si="189">L166-L165</f>
        <v>45.41345887856594</v>
      </c>
      <c r="N166">
        <f t="shared" si="189"/>
        <v>63.15385223219721</v>
      </c>
      <c r="O166">
        <f t="shared" si="154"/>
        <v>8</v>
      </c>
      <c r="P166">
        <f t="shared" ca="1" si="171"/>
        <v>0.59647954665978542</v>
      </c>
      <c r="Q166" t="str">
        <f t="shared" ca="1" si="151"/>
        <v>sell</v>
      </c>
      <c r="R166" s="1">
        <f t="shared" ca="1" si="172"/>
        <v>0</v>
      </c>
      <c r="S166" s="2">
        <f t="shared" ca="1" si="173"/>
        <v>97.000945763289508</v>
      </c>
    </row>
    <row r="167" spans="1:19" x14ac:dyDescent="0.25">
      <c r="A167">
        <v>165</v>
      </c>
      <c r="B167" t="s">
        <v>176</v>
      </c>
      <c r="C167" s="5" t="str">
        <f t="shared" si="146"/>
        <v>2021-04-20 23:07:30</v>
      </c>
      <c r="D167">
        <v>0.34590700000000002</v>
      </c>
      <c r="E167">
        <f t="shared" ca="1" si="147"/>
        <v>0.33286500000000002</v>
      </c>
      <c r="F167">
        <v>0.34673500000000002</v>
      </c>
      <c r="G167">
        <v>0.34090199999999998</v>
      </c>
      <c r="H167">
        <v>0</v>
      </c>
      <c r="I167" t="s">
        <v>10</v>
      </c>
      <c r="J167" t="b">
        <v>0</v>
      </c>
      <c r="K167" t="s">
        <v>11</v>
      </c>
      <c r="L167">
        <f t="shared" si="152"/>
        <v>13.987574942444517</v>
      </c>
      <c r="M167">
        <f t="shared" ref="M167:N167" si="190">L167-L166</f>
        <v>-21.717490165674413</v>
      </c>
      <c r="N167">
        <f t="shared" si="190"/>
        <v>-67.130949044240353</v>
      </c>
      <c r="O167">
        <f t="shared" si="154"/>
        <v>5</v>
      </c>
      <c r="P167">
        <f t="shared" ca="1" si="171"/>
        <v>3.8287572541456982E-2</v>
      </c>
      <c r="Q167" t="str">
        <f t="shared" ca="1" si="151"/>
        <v>hold</v>
      </c>
      <c r="R167" s="1">
        <f t="shared" ca="1" si="172"/>
        <v>0</v>
      </c>
      <c r="S167" s="2">
        <f t="shared" ca="1" si="173"/>
        <v>97.000945763289508</v>
      </c>
    </row>
    <row r="168" spans="1:19" x14ac:dyDescent="0.25">
      <c r="A168">
        <v>166</v>
      </c>
      <c r="B168" t="s">
        <v>177</v>
      </c>
      <c r="C168" s="5" t="str">
        <f t="shared" si="146"/>
        <v>2021-04-20 23:07:45</v>
      </c>
      <c r="D168">
        <v>0.34429100000000001</v>
      </c>
      <c r="E168">
        <f t="shared" ca="1" si="147"/>
        <v>0.333117</v>
      </c>
      <c r="F168">
        <v>0.34632200000000002</v>
      </c>
      <c r="G168">
        <v>0.34176000000000001</v>
      </c>
      <c r="H168">
        <v>0</v>
      </c>
      <c r="I168" t="s">
        <v>10</v>
      </c>
      <c r="J168" t="b">
        <v>0</v>
      </c>
      <c r="K168" t="s">
        <v>11</v>
      </c>
      <c r="L168">
        <f t="shared" si="152"/>
        <v>-27.035733651500195</v>
      </c>
      <c r="M168">
        <f t="shared" ref="M168:N168" si="191">L168-L167</f>
        <v>-41.023308593944712</v>
      </c>
      <c r="N168">
        <f t="shared" si="191"/>
        <v>-19.3058184282703</v>
      </c>
      <c r="O168">
        <f t="shared" si="154"/>
        <v>1</v>
      </c>
      <c r="P168">
        <f t="shared" ca="1" si="171"/>
        <v>0.4605105739466212</v>
      </c>
      <c r="Q168" t="str">
        <f t="shared" ca="1" si="151"/>
        <v>buy</v>
      </c>
      <c r="R168" s="1">
        <f t="shared" ca="1" si="172"/>
        <v>281.74116013282224</v>
      </c>
      <c r="S168" s="2">
        <f t="shared" ca="1" si="173"/>
        <v>0</v>
      </c>
    </row>
    <row r="169" spans="1:19" x14ac:dyDescent="0.25">
      <c r="A169">
        <v>167</v>
      </c>
      <c r="B169" t="s">
        <v>178</v>
      </c>
      <c r="C169" s="5" t="str">
        <f t="shared" si="146"/>
        <v>2021-04-20 23:08:00</v>
      </c>
      <c r="D169">
        <v>0.34359200000000001</v>
      </c>
      <c r="E169">
        <f t="shared" ca="1" si="147"/>
        <v>0.335669</v>
      </c>
      <c r="F169">
        <v>0.34662999999999999</v>
      </c>
      <c r="G169">
        <v>0.34065899999999999</v>
      </c>
      <c r="H169">
        <v>0</v>
      </c>
      <c r="I169" t="s">
        <v>10</v>
      </c>
      <c r="J169" t="b">
        <v>0</v>
      </c>
      <c r="K169" t="s">
        <v>11</v>
      </c>
      <c r="L169">
        <f t="shared" si="152"/>
        <v>-11.718084446799885</v>
      </c>
      <c r="M169">
        <f t="shared" ref="M169:N169" si="192">L169-L168</f>
        <v>15.317649204700309</v>
      </c>
      <c r="N169">
        <f t="shared" si="192"/>
        <v>56.340957798645022</v>
      </c>
      <c r="O169">
        <f t="shared" si="154"/>
        <v>4</v>
      </c>
      <c r="P169">
        <f t="shared" ca="1" si="171"/>
        <v>0.62636906660339897</v>
      </c>
      <c r="Q169" t="str">
        <f t="shared" ca="1" si="151"/>
        <v>hold</v>
      </c>
      <c r="R169" s="1">
        <f t="shared" ca="1" si="172"/>
        <v>281.74116013282224</v>
      </c>
      <c r="S169" s="2">
        <f t="shared" ca="1" si="173"/>
        <v>0</v>
      </c>
    </row>
    <row r="170" spans="1:19" x14ac:dyDescent="0.25">
      <c r="A170">
        <v>168</v>
      </c>
      <c r="B170" t="s">
        <v>179</v>
      </c>
      <c r="C170" s="5" t="str">
        <f t="shared" si="146"/>
        <v>2021-04-20 23:08:15</v>
      </c>
      <c r="D170">
        <v>0.34423300000000001</v>
      </c>
      <c r="E170">
        <f t="shared" ca="1" si="147"/>
        <v>0.33408700000000002</v>
      </c>
      <c r="F170">
        <v>0.346806</v>
      </c>
      <c r="G170">
        <v>0.34071699999999999</v>
      </c>
      <c r="H170">
        <v>0</v>
      </c>
      <c r="I170" t="s">
        <v>10</v>
      </c>
      <c r="J170" t="b">
        <v>0</v>
      </c>
      <c r="K170" t="s">
        <v>11</v>
      </c>
      <c r="L170">
        <f t="shared" si="152"/>
        <v>10.72575816553505</v>
      </c>
      <c r="M170">
        <f t="shared" ref="M170:N170" si="193">L170-L169</f>
        <v>22.443842612334933</v>
      </c>
      <c r="N170">
        <f t="shared" si="193"/>
        <v>7.1261934076346236</v>
      </c>
      <c r="O170">
        <f t="shared" si="154"/>
        <v>8</v>
      </c>
      <c r="P170">
        <f t="shared" ca="1" si="171"/>
        <v>0.51732961021389268</v>
      </c>
      <c r="Q170" t="str">
        <f t="shared" ca="1" si="151"/>
        <v>sell</v>
      </c>
      <c r="R170" s="1">
        <f t="shared" ca="1" si="172"/>
        <v>0</v>
      </c>
      <c r="S170" s="2">
        <f t="shared" ca="1" si="173"/>
        <v>96.984604776001802</v>
      </c>
    </row>
    <row r="171" spans="1:19" x14ac:dyDescent="0.25">
      <c r="A171">
        <v>169</v>
      </c>
      <c r="B171" t="s">
        <v>180</v>
      </c>
      <c r="C171" s="5" t="str">
        <f t="shared" si="146"/>
        <v>2021-04-20 23:08:30</v>
      </c>
      <c r="D171">
        <v>0.34378999999999998</v>
      </c>
      <c r="E171">
        <f t="shared" ca="1" si="147"/>
        <v>0.33587600000000001</v>
      </c>
      <c r="F171">
        <v>0.34547099999999997</v>
      </c>
      <c r="G171">
        <v>0.34051900000000002</v>
      </c>
      <c r="H171">
        <v>0</v>
      </c>
      <c r="I171" t="s">
        <v>10</v>
      </c>
      <c r="J171" t="b">
        <v>0</v>
      </c>
      <c r="K171" t="s">
        <v>11</v>
      </c>
      <c r="L171">
        <f t="shared" si="152"/>
        <v>-7.4222055474343671</v>
      </c>
      <c r="M171">
        <f t="shared" ref="M171:N171" si="194">L171-L170</f>
        <v>-18.147963712969418</v>
      </c>
      <c r="N171">
        <f t="shared" si="194"/>
        <v>-40.591806325304347</v>
      </c>
      <c r="O171">
        <f t="shared" si="154"/>
        <v>1</v>
      </c>
      <c r="P171">
        <f t="shared" ca="1" si="171"/>
        <v>0.52401342643690196</v>
      </c>
      <c r="Q171" t="str">
        <f t="shared" ca="1" si="151"/>
        <v>hold</v>
      </c>
      <c r="R171" s="1">
        <f t="shared" ca="1" si="172"/>
        <v>0</v>
      </c>
      <c r="S171" s="2">
        <f t="shared" ca="1" si="173"/>
        <v>96.984604776001802</v>
      </c>
    </row>
    <row r="172" spans="1:19" x14ac:dyDescent="0.25">
      <c r="A172">
        <v>170</v>
      </c>
      <c r="B172" t="s">
        <v>181</v>
      </c>
      <c r="C172" s="5" t="str">
        <f t="shared" si="146"/>
        <v>2021-04-20 23:08:45</v>
      </c>
      <c r="D172">
        <v>0.344582</v>
      </c>
      <c r="E172">
        <f t="shared" ca="1" si="147"/>
        <v>0.33338899999999999</v>
      </c>
      <c r="F172">
        <v>0.345107</v>
      </c>
      <c r="G172">
        <v>0.33806399999999998</v>
      </c>
      <c r="H172">
        <v>0</v>
      </c>
      <c r="I172" t="s">
        <v>10</v>
      </c>
      <c r="J172" t="b">
        <v>0</v>
      </c>
      <c r="K172" t="s">
        <v>11</v>
      </c>
      <c r="L172">
        <f t="shared" si="152"/>
        <v>13.238997047796605</v>
      </c>
      <c r="M172">
        <f t="shared" ref="M172:N172" si="195">L172-L171</f>
        <v>20.661202595230971</v>
      </c>
      <c r="N172">
        <f t="shared" si="195"/>
        <v>38.809166308200389</v>
      </c>
      <c r="O172">
        <f t="shared" si="154"/>
        <v>8</v>
      </c>
      <c r="P172">
        <f t="shared" ca="1" si="171"/>
        <v>0.65361582754402636</v>
      </c>
      <c r="Q172" t="str">
        <f t="shared" ca="1" si="151"/>
        <v>sell</v>
      </c>
      <c r="R172" s="1">
        <f t="shared" ca="1" si="172"/>
        <v>0</v>
      </c>
      <c r="S172" s="2">
        <f t="shared" ca="1" si="173"/>
        <v>96.984604776001802</v>
      </c>
    </row>
    <row r="173" spans="1:19" x14ac:dyDescent="0.25">
      <c r="A173">
        <v>171</v>
      </c>
      <c r="B173" t="s">
        <v>182</v>
      </c>
      <c r="C173" s="5" t="str">
        <f t="shared" si="146"/>
        <v>2021-04-20 23:09:00</v>
      </c>
      <c r="D173">
        <v>0.33968700000000002</v>
      </c>
      <c r="E173">
        <f t="shared" ca="1" si="147"/>
        <v>0.33337600000000001</v>
      </c>
      <c r="F173">
        <v>0.34465200000000001</v>
      </c>
      <c r="G173">
        <v>0.33805800000000003</v>
      </c>
      <c r="H173">
        <v>0</v>
      </c>
      <c r="I173" t="s">
        <v>10</v>
      </c>
      <c r="J173" t="b">
        <v>0</v>
      </c>
      <c r="K173" t="s">
        <v>11</v>
      </c>
      <c r="L173">
        <f t="shared" si="152"/>
        <v>-83.003468832396976</v>
      </c>
      <c r="M173">
        <f t="shared" ref="M173:N173" si="196">L173-L172</f>
        <v>-96.242465880193578</v>
      </c>
      <c r="N173">
        <f t="shared" si="196"/>
        <v>-116.90366847542455</v>
      </c>
      <c r="O173">
        <f t="shared" si="154"/>
        <v>1</v>
      </c>
      <c r="P173">
        <f t="shared" ca="1" si="171"/>
        <v>0.28196575819787295</v>
      </c>
      <c r="Q173" t="str">
        <f t="shared" ca="1" si="151"/>
        <v>buy</v>
      </c>
      <c r="R173" s="1">
        <f t="shared" ca="1" si="172"/>
        <v>285.5116762666861</v>
      </c>
      <c r="S173" s="2">
        <f t="shared" ca="1" si="173"/>
        <v>0</v>
      </c>
    </row>
    <row r="174" spans="1:19" x14ac:dyDescent="0.25">
      <c r="A174">
        <v>172</v>
      </c>
      <c r="B174" t="s">
        <v>183</v>
      </c>
      <c r="C174" s="5" t="str">
        <f t="shared" si="146"/>
        <v>2021-04-20 23:09:15</v>
      </c>
      <c r="D174">
        <v>0.34176800000000002</v>
      </c>
      <c r="E174">
        <f t="shared" ca="1" si="147"/>
        <v>0.336814</v>
      </c>
      <c r="F174">
        <v>0.343752</v>
      </c>
      <c r="G174">
        <v>0.33826499999999998</v>
      </c>
      <c r="H174">
        <v>0</v>
      </c>
      <c r="I174" t="s">
        <v>10</v>
      </c>
      <c r="J174" t="b">
        <v>0</v>
      </c>
      <c r="K174" t="s">
        <v>11</v>
      </c>
      <c r="L174">
        <f t="shared" si="152"/>
        <v>35.072213349710111</v>
      </c>
      <c r="M174">
        <f t="shared" ref="M174:N174" si="197">L174-L173</f>
        <v>118.07568218210709</v>
      </c>
      <c r="N174">
        <f t="shared" si="197"/>
        <v>214.31814806230068</v>
      </c>
      <c r="O174">
        <f t="shared" si="154"/>
        <v>8</v>
      </c>
      <c r="P174">
        <f t="shared" ca="1" si="171"/>
        <v>0.81016794227366229</v>
      </c>
      <c r="Q174" t="str">
        <f t="shared" ca="1" si="151"/>
        <v>sell</v>
      </c>
      <c r="R174" s="1">
        <f t="shared" ca="1" si="172"/>
        <v>0</v>
      </c>
      <c r="S174" s="2">
        <f t="shared" ca="1" si="173"/>
        <v>97.578754574312782</v>
      </c>
    </row>
    <row r="175" spans="1:19" x14ac:dyDescent="0.25">
      <c r="A175">
        <v>173</v>
      </c>
      <c r="B175" t="s">
        <v>184</v>
      </c>
      <c r="C175" s="5" t="str">
        <f t="shared" si="146"/>
        <v>2021-04-20 23:09:30</v>
      </c>
      <c r="D175">
        <v>0.33995999999999998</v>
      </c>
      <c r="E175">
        <f t="shared" ca="1" si="147"/>
        <v>0.33803</v>
      </c>
      <c r="F175">
        <v>0.34312300000000001</v>
      </c>
      <c r="G175">
        <v>0.33738600000000002</v>
      </c>
      <c r="H175">
        <v>0</v>
      </c>
      <c r="I175" t="s">
        <v>10</v>
      </c>
      <c r="J175" t="b">
        <v>0</v>
      </c>
      <c r="K175" t="s">
        <v>11</v>
      </c>
      <c r="L175">
        <f t="shared" si="152"/>
        <v>-30.633250228937602</v>
      </c>
      <c r="M175">
        <f t="shared" ref="M175:N175" si="198">L175-L174</f>
        <v>-65.705463578647709</v>
      </c>
      <c r="N175">
        <f t="shared" si="198"/>
        <v>-183.78114576075478</v>
      </c>
      <c r="O175">
        <f t="shared" si="154"/>
        <v>1</v>
      </c>
      <c r="P175">
        <f t="shared" ca="1" si="171"/>
        <v>0.88489122825701028</v>
      </c>
      <c r="Q175" t="str">
        <f t="shared" ca="1" si="151"/>
        <v>hold</v>
      </c>
      <c r="R175" s="1">
        <f t="shared" ca="1" si="172"/>
        <v>0</v>
      </c>
      <c r="S175" s="2">
        <f t="shared" ca="1" si="173"/>
        <v>97.578754574312782</v>
      </c>
    </row>
    <row r="176" spans="1:19" x14ac:dyDescent="0.25">
      <c r="A176">
        <v>174</v>
      </c>
      <c r="B176" t="s">
        <v>185</v>
      </c>
      <c r="C176" s="5" t="str">
        <f t="shared" si="146"/>
        <v>2021-04-20 23:09:45</v>
      </c>
      <c r="D176">
        <v>0.34076499999999998</v>
      </c>
      <c r="E176">
        <f t="shared" ca="1" si="147"/>
        <v>0.33855800000000003</v>
      </c>
      <c r="F176">
        <v>0.34289799999999998</v>
      </c>
      <c r="G176">
        <v>0.33726600000000001</v>
      </c>
      <c r="H176">
        <v>0</v>
      </c>
      <c r="I176" t="s">
        <v>10</v>
      </c>
      <c r="J176" t="b">
        <v>0</v>
      </c>
      <c r="K176" t="s">
        <v>11</v>
      </c>
      <c r="L176">
        <f t="shared" si="152"/>
        <v>13.607031479314999</v>
      </c>
      <c r="M176">
        <f t="shared" ref="M176:N176" si="199">L176-L175</f>
        <v>44.240281708252603</v>
      </c>
      <c r="N176">
        <f t="shared" si="199"/>
        <v>109.94574528690032</v>
      </c>
      <c r="O176">
        <f t="shared" si="154"/>
        <v>8</v>
      </c>
      <c r="P176">
        <f t="shared" ca="1" si="171"/>
        <v>0.99835615121600541</v>
      </c>
      <c r="Q176" t="str">
        <f t="shared" ca="1" si="151"/>
        <v>sell</v>
      </c>
      <c r="R176" s="1">
        <f t="shared" ca="1" si="172"/>
        <v>0</v>
      </c>
      <c r="S176" s="2">
        <f t="shared" ca="1" si="173"/>
        <v>97.578754574312782</v>
      </c>
    </row>
    <row r="177" spans="1:19" x14ac:dyDescent="0.25">
      <c r="A177">
        <v>175</v>
      </c>
      <c r="B177" t="s">
        <v>186</v>
      </c>
      <c r="C177" s="5" t="str">
        <f t="shared" si="146"/>
        <v>2021-04-20 23:10:00</v>
      </c>
      <c r="D177">
        <v>0.34212700000000001</v>
      </c>
      <c r="E177">
        <f t="shared" ca="1" si="147"/>
        <v>0.33939900000000001</v>
      </c>
      <c r="F177">
        <v>0.34405200000000002</v>
      </c>
      <c r="G177">
        <v>0.33854699999999999</v>
      </c>
      <c r="H177">
        <v>0</v>
      </c>
      <c r="I177" t="s">
        <v>10</v>
      </c>
      <c r="J177" t="b">
        <v>0</v>
      </c>
      <c r="K177" t="s">
        <v>11</v>
      </c>
      <c r="L177">
        <f t="shared" si="152"/>
        <v>22.930431711134769</v>
      </c>
      <c r="M177">
        <f t="shared" ref="M177:N177" si="200">L177-L176</f>
        <v>9.32340023181977</v>
      </c>
      <c r="N177">
        <f t="shared" si="200"/>
        <v>-34.916881476432835</v>
      </c>
      <c r="O177">
        <f t="shared" si="154"/>
        <v>7</v>
      </c>
      <c r="P177">
        <f t="shared" ca="1" si="171"/>
        <v>0.65871360415383451</v>
      </c>
      <c r="Q177" t="str">
        <f t="shared" ca="1" si="151"/>
        <v>sell</v>
      </c>
      <c r="R177" s="1">
        <f t="shared" ca="1" si="172"/>
        <v>0</v>
      </c>
      <c r="S177" s="2">
        <f t="shared" ca="1" si="173"/>
        <v>97.578754574312782</v>
      </c>
    </row>
    <row r="178" spans="1:19" x14ac:dyDescent="0.25">
      <c r="A178">
        <v>176</v>
      </c>
      <c r="B178" t="s">
        <v>187</v>
      </c>
      <c r="C178" s="5" t="str">
        <f t="shared" si="146"/>
        <v>2021-04-20 23:10:15</v>
      </c>
      <c r="D178">
        <v>0.342358</v>
      </c>
      <c r="E178">
        <f t="shared" ca="1" si="147"/>
        <v>0.33837</v>
      </c>
      <c r="F178">
        <v>0.34399099999999999</v>
      </c>
      <c r="G178">
        <v>0.33981099999999997</v>
      </c>
      <c r="H178">
        <v>0</v>
      </c>
      <c r="I178" t="s">
        <v>10</v>
      </c>
      <c r="J178" t="b">
        <v>0</v>
      </c>
      <c r="K178" t="s">
        <v>11</v>
      </c>
      <c r="L178">
        <f t="shared" si="152"/>
        <v>3.8864581039272426</v>
      </c>
      <c r="M178">
        <f t="shared" ref="M178:N178" si="201">L178-L177</f>
        <v>-19.043973607207526</v>
      </c>
      <c r="N178">
        <f t="shared" si="201"/>
        <v>-28.367373839027294</v>
      </c>
      <c r="O178">
        <f t="shared" si="154"/>
        <v>5</v>
      </c>
      <c r="P178">
        <f t="shared" ca="1" si="171"/>
        <v>0.85017107822365556</v>
      </c>
      <c r="Q178" t="str">
        <f t="shared" ca="1" si="151"/>
        <v>sell</v>
      </c>
      <c r="R178" s="1">
        <f t="shared" ca="1" si="172"/>
        <v>0</v>
      </c>
      <c r="S178" s="2">
        <f t="shared" ca="1" si="173"/>
        <v>97.578754574312782</v>
      </c>
    </row>
    <row r="179" spans="1:19" x14ac:dyDescent="0.25">
      <c r="A179">
        <v>177</v>
      </c>
      <c r="B179" t="s">
        <v>188</v>
      </c>
      <c r="C179" s="5" t="str">
        <f t="shared" si="146"/>
        <v>2021-04-20 23:10:30</v>
      </c>
      <c r="D179">
        <v>0.34331400000000001</v>
      </c>
      <c r="E179">
        <f t="shared" ca="1" si="147"/>
        <v>0.34006599999999998</v>
      </c>
      <c r="F179">
        <v>0.34337899999999999</v>
      </c>
      <c r="G179">
        <v>0.339057</v>
      </c>
      <c r="H179">
        <v>0</v>
      </c>
      <c r="I179" t="s">
        <v>10</v>
      </c>
      <c r="J179" t="b">
        <v>0</v>
      </c>
      <c r="K179" t="s">
        <v>11</v>
      </c>
      <c r="L179">
        <f t="shared" si="152"/>
        <v>16.039427746725625</v>
      </c>
      <c r="M179">
        <f t="shared" ref="M179:N179" si="202">L179-L178</f>
        <v>12.152969642798382</v>
      </c>
      <c r="N179">
        <f t="shared" si="202"/>
        <v>31.196943250005909</v>
      </c>
      <c r="O179">
        <f t="shared" si="154"/>
        <v>8</v>
      </c>
      <c r="P179">
        <f t="shared" ca="1" si="171"/>
        <v>0.93605533854736878</v>
      </c>
      <c r="Q179" t="str">
        <f t="shared" ca="1" si="151"/>
        <v>sell</v>
      </c>
      <c r="R179" s="1">
        <f t="shared" ca="1" si="172"/>
        <v>0</v>
      </c>
      <c r="S179" s="2">
        <f t="shared" ca="1" si="173"/>
        <v>97.578754574312782</v>
      </c>
    </row>
    <row r="180" spans="1:19" x14ac:dyDescent="0.25">
      <c r="A180">
        <v>178</v>
      </c>
      <c r="B180" t="s">
        <v>189</v>
      </c>
      <c r="C180" s="5" t="str">
        <f t="shared" si="146"/>
        <v>2021-04-20 23:10:45</v>
      </c>
      <c r="D180">
        <v>0.34177800000000003</v>
      </c>
      <c r="E180">
        <f t="shared" ca="1" si="147"/>
        <v>0.34129300000000001</v>
      </c>
      <c r="F180">
        <v>0.34309499999999998</v>
      </c>
      <c r="G180">
        <v>0.33764300000000003</v>
      </c>
      <c r="H180">
        <v>0</v>
      </c>
      <c r="I180" t="s">
        <v>10</v>
      </c>
      <c r="J180" t="b">
        <v>0</v>
      </c>
      <c r="K180" t="s">
        <v>11</v>
      </c>
      <c r="L180">
        <f t="shared" si="152"/>
        <v>-25.886276430216402</v>
      </c>
      <c r="M180">
        <f t="shared" ref="M180:N180" si="203">L180-L179</f>
        <v>-41.925704176942027</v>
      </c>
      <c r="N180">
        <f t="shared" si="203"/>
        <v>-54.078673819740409</v>
      </c>
      <c r="O180">
        <f t="shared" si="154"/>
        <v>1</v>
      </c>
      <c r="P180">
        <f t="shared" ca="1" si="171"/>
        <v>8.996710733166835E-2</v>
      </c>
      <c r="Q180" t="str">
        <f t="shared" ca="1" si="151"/>
        <v>buy</v>
      </c>
      <c r="R180" s="1">
        <f t="shared" ca="1" si="172"/>
        <v>285.50332254947006</v>
      </c>
      <c r="S180" s="2">
        <f t="shared" ca="1" si="173"/>
        <v>0</v>
      </c>
    </row>
    <row r="181" spans="1:19" x14ac:dyDescent="0.25">
      <c r="A181">
        <v>179</v>
      </c>
      <c r="B181" t="s">
        <v>190</v>
      </c>
      <c r="C181" s="5" t="str">
        <f t="shared" si="146"/>
        <v>2021-04-20 23:11:00</v>
      </c>
      <c r="D181">
        <v>0.34253699999999998</v>
      </c>
      <c r="E181">
        <f t="shared" ca="1" si="147"/>
        <v>0.34067199999999997</v>
      </c>
      <c r="F181">
        <v>0.34292699999999998</v>
      </c>
      <c r="G181">
        <v>0.33792</v>
      </c>
      <c r="H181">
        <v>0</v>
      </c>
      <c r="I181" t="s">
        <v>10</v>
      </c>
      <c r="J181" t="b">
        <v>0</v>
      </c>
      <c r="K181" t="s">
        <v>11</v>
      </c>
      <c r="L181">
        <f t="shared" si="152"/>
        <v>12.763117786866848</v>
      </c>
      <c r="M181">
        <f t="shared" ref="M181:N181" si="204">L181-L180</f>
        <v>38.649394217083248</v>
      </c>
      <c r="N181">
        <f t="shared" si="204"/>
        <v>80.575098394025275</v>
      </c>
      <c r="O181">
        <f t="shared" si="154"/>
        <v>8</v>
      </c>
      <c r="P181">
        <f t="shared" ca="1" si="171"/>
        <v>0.75540015394785565</v>
      </c>
      <c r="Q181" t="str">
        <f t="shared" ca="1" si="151"/>
        <v>sell</v>
      </c>
      <c r="R181" s="1">
        <f t="shared" ca="1" si="172"/>
        <v>0</v>
      </c>
      <c r="S181" s="2">
        <f t="shared" ca="1" si="173"/>
        <v>97.795451596127819</v>
      </c>
    </row>
    <row r="182" spans="1:19" x14ac:dyDescent="0.25">
      <c r="A182">
        <v>180</v>
      </c>
      <c r="B182" t="s">
        <v>191</v>
      </c>
      <c r="C182" s="5" t="str">
        <f t="shared" si="146"/>
        <v>2021-04-20 23:11:15</v>
      </c>
      <c r="D182">
        <v>0.34142600000000001</v>
      </c>
      <c r="E182">
        <f t="shared" ca="1" si="147"/>
        <v>0.34138499999999999</v>
      </c>
      <c r="F182">
        <v>0.34379399999999999</v>
      </c>
      <c r="G182">
        <v>0.33894400000000002</v>
      </c>
      <c r="H182">
        <v>0</v>
      </c>
      <c r="I182" t="s">
        <v>10</v>
      </c>
      <c r="J182" t="b">
        <v>0</v>
      </c>
      <c r="K182" t="s">
        <v>11</v>
      </c>
      <c r="L182">
        <f t="shared" si="152"/>
        <v>-18.74303610458275</v>
      </c>
      <c r="M182">
        <f t="shared" ref="M182:N182" si="205">L182-L181</f>
        <v>-31.5061538914496</v>
      </c>
      <c r="N182">
        <f t="shared" si="205"/>
        <v>-70.155548108532855</v>
      </c>
      <c r="O182">
        <f t="shared" si="154"/>
        <v>1</v>
      </c>
      <c r="P182">
        <f t="shared" ca="1" si="171"/>
        <v>0.32280969018023764</v>
      </c>
      <c r="Q182" t="str">
        <f t="shared" ca="1" si="151"/>
        <v>buy</v>
      </c>
      <c r="R182" s="1">
        <f t="shared" ca="1" si="172"/>
        <v>286.43235019045949</v>
      </c>
      <c r="S182" s="2">
        <f t="shared" ca="1" si="173"/>
        <v>0</v>
      </c>
    </row>
    <row r="183" spans="1:19" x14ac:dyDescent="0.25">
      <c r="A183">
        <v>181</v>
      </c>
      <c r="B183" t="s">
        <v>192</v>
      </c>
      <c r="C183" s="5" t="str">
        <f t="shared" si="146"/>
        <v>2021-04-20 23:11:30</v>
      </c>
      <c r="D183">
        <v>0.340306</v>
      </c>
      <c r="E183">
        <f t="shared" ca="1" si="147"/>
        <v>0.341947</v>
      </c>
      <c r="F183">
        <v>0.34369699999999997</v>
      </c>
      <c r="G183">
        <v>0.33975499999999997</v>
      </c>
      <c r="H183">
        <v>0</v>
      </c>
      <c r="I183" t="s">
        <v>10</v>
      </c>
      <c r="J183" t="b">
        <v>0</v>
      </c>
      <c r="K183" t="s">
        <v>11</v>
      </c>
      <c r="L183">
        <f t="shared" si="152"/>
        <v>-18.957056631839801</v>
      </c>
      <c r="M183">
        <f t="shared" ref="M183:N183" si="206">L183-L182</f>
        <v>-0.2140205272570519</v>
      </c>
      <c r="N183">
        <f t="shared" si="206"/>
        <v>31.292133364192548</v>
      </c>
      <c r="O183">
        <f t="shared" si="154"/>
        <v>2</v>
      </c>
      <c r="P183">
        <f t="shared" ca="1" si="171"/>
        <v>0.98904390887762905</v>
      </c>
      <c r="Q183" t="str">
        <f t="shared" ca="1" si="151"/>
        <v>hold</v>
      </c>
      <c r="R183" s="1">
        <f t="shared" ca="1" si="172"/>
        <v>286.43235019045949</v>
      </c>
      <c r="S183" s="2">
        <f t="shared" ca="1" si="173"/>
        <v>0</v>
      </c>
    </row>
    <row r="184" spans="1:19" x14ac:dyDescent="0.25">
      <c r="A184">
        <v>182</v>
      </c>
      <c r="B184" t="s">
        <v>193</v>
      </c>
      <c r="C184" s="5" t="str">
        <f t="shared" si="146"/>
        <v>2021-04-20 23:11:45</v>
      </c>
      <c r="D184">
        <v>0.341229</v>
      </c>
      <c r="E184">
        <f t="shared" ca="1" si="147"/>
        <v>0.34439399999999998</v>
      </c>
      <c r="F184">
        <v>0.34299800000000003</v>
      </c>
      <c r="G184">
        <v>0.33829500000000001</v>
      </c>
      <c r="H184">
        <v>0</v>
      </c>
      <c r="I184" t="s">
        <v>10</v>
      </c>
      <c r="J184" t="b">
        <v>0</v>
      </c>
      <c r="K184" t="s">
        <v>11</v>
      </c>
      <c r="L184">
        <f t="shared" si="152"/>
        <v>15.580386987227758</v>
      </c>
      <c r="M184">
        <f t="shared" ref="M184:N184" si="207">L184-L183</f>
        <v>34.53744361906756</v>
      </c>
      <c r="N184">
        <f t="shared" si="207"/>
        <v>34.751464146324608</v>
      </c>
      <c r="O184">
        <f t="shared" si="154"/>
        <v>8</v>
      </c>
      <c r="P184">
        <f t="shared" ca="1" si="171"/>
        <v>0.34172205938519384</v>
      </c>
      <c r="Q184" t="str">
        <f t="shared" ca="1" si="151"/>
        <v>hold</v>
      </c>
      <c r="R184" s="1">
        <f t="shared" ca="1" si="172"/>
        <v>286.43235019045949</v>
      </c>
      <c r="S184" s="2">
        <f t="shared" ca="1" si="173"/>
        <v>0</v>
      </c>
    </row>
    <row r="185" spans="1:19" x14ac:dyDescent="0.25">
      <c r="A185">
        <v>183</v>
      </c>
      <c r="B185" t="s">
        <v>194</v>
      </c>
      <c r="C185" s="5" t="str">
        <f t="shared" si="146"/>
        <v>2021-04-20 23:12:00</v>
      </c>
      <c r="D185">
        <v>0.34156700000000001</v>
      </c>
      <c r="E185">
        <f t="shared" ca="1" si="147"/>
        <v>0.34397</v>
      </c>
      <c r="F185">
        <v>0.34527999999999998</v>
      </c>
      <c r="G185">
        <v>0.339144</v>
      </c>
      <c r="H185">
        <v>0</v>
      </c>
      <c r="I185" t="s">
        <v>10</v>
      </c>
      <c r="J185" t="b">
        <v>0</v>
      </c>
      <c r="K185" t="s">
        <v>11</v>
      </c>
      <c r="L185">
        <f t="shared" si="152"/>
        <v>5.6998481540966246</v>
      </c>
      <c r="M185">
        <f t="shared" ref="M185:N185" si="208">L185-L184</f>
        <v>-9.8805388331311335</v>
      </c>
      <c r="N185">
        <f t="shared" si="208"/>
        <v>-44.417982452198693</v>
      </c>
      <c r="O185">
        <f t="shared" si="154"/>
        <v>5</v>
      </c>
      <c r="P185">
        <f t="shared" ca="1" si="171"/>
        <v>0.99853837490413544</v>
      </c>
      <c r="Q185" t="str">
        <f t="shared" ca="1" si="151"/>
        <v>sell</v>
      </c>
      <c r="R185" s="1">
        <f t="shared" ca="1" si="172"/>
        <v>0</v>
      </c>
      <c r="S185" s="2">
        <f t="shared" ca="1" si="173"/>
        <v>97.835838557504673</v>
      </c>
    </row>
    <row r="186" spans="1:19" x14ac:dyDescent="0.25">
      <c r="A186">
        <v>184</v>
      </c>
      <c r="B186" t="s">
        <v>195</v>
      </c>
      <c r="C186" s="5" t="str">
        <f t="shared" si="146"/>
        <v>2021-04-20 23:12:15</v>
      </c>
      <c r="D186">
        <v>0.34220299999999998</v>
      </c>
      <c r="E186">
        <f t="shared" ca="1" si="147"/>
        <v>0.34245500000000001</v>
      </c>
      <c r="F186">
        <v>0.34670699999999999</v>
      </c>
      <c r="G186">
        <v>0.34074700000000002</v>
      </c>
      <c r="H186">
        <v>0</v>
      </c>
      <c r="I186" t="s">
        <v>10</v>
      </c>
      <c r="J186" t="b">
        <v>0</v>
      </c>
      <c r="K186" t="s">
        <v>11</v>
      </c>
      <c r="L186">
        <f t="shared" si="152"/>
        <v>10.705224866010688</v>
      </c>
      <c r="M186">
        <f t="shared" ref="M186:N186" si="209">L186-L185</f>
        <v>5.0053767119140637</v>
      </c>
      <c r="N186">
        <f t="shared" si="209"/>
        <v>14.885915545045197</v>
      </c>
      <c r="O186">
        <f t="shared" si="154"/>
        <v>8</v>
      </c>
      <c r="P186">
        <f t="shared" ca="1" si="171"/>
        <v>0.80278969541955691</v>
      </c>
      <c r="Q186" t="str">
        <f t="shared" ca="1" si="151"/>
        <v>sell</v>
      </c>
      <c r="R186" s="1">
        <f t="shared" ca="1" si="172"/>
        <v>0</v>
      </c>
      <c r="S186" s="2">
        <f t="shared" ca="1" si="173"/>
        <v>97.835838557504673</v>
      </c>
    </row>
    <row r="187" spans="1:19" x14ac:dyDescent="0.25">
      <c r="A187">
        <v>185</v>
      </c>
      <c r="B187" t="s">
        <v>196</v>
      </c>
      <c r="C187" s="5" t="str">
        <f t="shared" si="146"/>
        <v>2021-04-20 23:12:30</v>
      </c>
      <c r="D187">
        <v>0.34507599999999999</v>
      </c>
      <c r="E187">
        <f t="shared" ca="1" si="147"/>
        <v>0.34298800000000002</v>
      </c>
      <c r="F187">
        <v>0.34721099999999999</v>
      </c>
      <c r="G187">
        <v>0.34158500000000003</v>
      </c>
      <c r="H187">
        <v>0</v>
      </c>
      <c r="I187" t="s">
        <v>10</v>
      </c>
      <c r="J187" t="b">
        <v>0</v>
      </c>
      <c r="K187" t="s">
        <v>11</v>
      </c>
      <c r="L187">
        <f t="shared" si="152"/>
        <v>47.956043304341051</v>
      </c>
      <c r="M187">
        <f t="shared" ref="M187:N187" si="210">L187-L186</f>
        <v>37.250818438330363</v>
      </c>
      <c r="N187">
        <f t="shared" si="210"/>
        <v>32.245441726416303</v>
      </c>
      <c r="O187">
        <f t="shared" si="154"/>
        <v>8</v>
      </c>
      <c r="P187">
        <f t="shared" ca="1" si="171"/>
        <v>0.66800038908257942</v>
      </c>
      <c r="Q187" t="str">
        <f t="shared" ca="1" si="151"/>
        <v>sell</v>
      </c>
      <c r="R187" s="1">
        <f t="shared" ca="1" si="172"/>
        <v>0</v>
      </c>
      <c r="S187" s="2">
        <f t="shared" ca="1" si="173"/>
        <v>97.835838557504673</v>
      </c>
    </row>
    <row r="188" spans="1:19" x14ac:dyDescent="0.25">
      <c r="A188">
        <v>186</v>
      </c>
      <c r="B188" t="s">
        <v>197</v>
      </c>
      <c r="C188" s="5" t="str">
        <f t="shared" si="146"/>
        <v>2021-04-20 23:12:45</v>
      </c>
      <c r="D188">
        <v>0.34505799999999998</v>
      </c>
      <c r="E188">
        <f t="shared" ca="1" si="147"/>
        <v>0.342949</v>
      </c>
      <c r="F188">
        <v>0.34764</v>
      </c>
      <c r="G188">
        <v>0.34144799999999997</v>
      </c>
      <c r="H188">
        <v>0</v>
      </c>
      <c r="I188" t="s">
        <v>10</v>
      </c>
      <c r="J188" t="b">
        <v>0</v>
      </c>
      <c r="K188" t="s">
        <v>11</v>
      </c>
      <c r="L188">
        <f t="shared" si="152"/>
        <v>-0.3004712304445476</v>
      </c>
      <c r="M188">
        <f t="shared" ref="M188:N188" si="211">L188-L187</f>
        <v>-48.256514534785602</v>
      </c>
      <c r="N188">
        <f t="shared" si="211"/>
        <v>-85.507332973115965</v>
      </c>
      <c r="O188">
        <f t="shared" si="154"/>
        <v>1</v>
      </c>
      <c r="P188">
        <f t="shared" ca="1" si="171"/>
        <v>0.46385890239911409</v>
      </c>
      <c r="Q188" t="str">
        <f t="shared" ca="1" si="151"/>
        <v>buy</v>
      </c>
      <c r="R188" s="1">
        <f t="shared" ca="1" si="172"/>
        <v>283.53447408118251</v>
      </c>
      <c r="S188" s="2">
        <f t="shared" ca="1" si="173"/>
        <v>0</v>
      </c>
    </row>
    <row r="189" spans="1:19" x14ac:dyDescent="0.25">
      <c r="A189">
        <v>187</v>
      </c>
      <c r="B189" t="s">
        <v>198</v>
      </c>
      <c r="C189" s="5" t="str">
        <f t="shared" si="146"/>
        <v>2021-04-20 23:13:00</v>
      </c>
      <c r="D189">
        <v>0.34418199999999999</v>
      </c>
      <c r="E189">
        <f t="shared" ca="1" si="147"/>
        <v>0.34531899999999999</v>
      </c>
      <c r="F189">
        <v>0.34662700000000002</v>
      </c>
      <c r="G189">
        <v>0.34144600000000003</v>
      </c>
      <c r="H189">
        <v>0</v>
      </c>
      <c r="I189" t="s">
        <v>10</v>
      </c>
      <c r="J189" t="b">
        <v>0</v>
      </c>
      <c r="K189" t="s">
        <v>11</v>
      </c>
      <c r="L189">
        <f t="shared" si="152"/>
        <v>-14.660150379217823</v>
      </c>
      <c r="M189">
        <f t="shared" ref="M189:N189" si="212">L189-L188</f>
        <v>-14.359679148773276</v>
      </c>
      <c r="N189">
        <f t="shared" si="212"/>
        <v>33.896835386012327</v>
      </c>
      <c r="O189">
        <f t="shared" si="154"/>
        <v>2</v>
      </c>
      <c r="P189">
        <f t="shared" ca="1" si="171"/>
        <v>0.64731194964394301</v>
      </c>
      <c r="Q189" t="str">
        <f t="shared" ca="1" si="151"/>
        <v>hold</v>
      </c>
      <c r="R189" s="1">
        <f t="shared" ca="1" si="172"/>
        <v>283.53447408118251</v>
      </c>
      <c r="S189" s="2">
        <f t="shared" ca="1" si="173"/>
        <v>0</v>
      </c>
    </row>
    <row r="190" spans="1:19" x14ac:dyDescent="0.25">
      <c r="A190">
        <v>188</v>
      </c>
      <c r="B190" t="s">
        <v>199</v>
      </c>
      <c r="C190" s="5" t="str">
        <f t="shared" si="146"/>
        <v>2021-04-20 23:13:15</v>
      </c>
      <c r="D190">
        <v>0.34422599999999998</v>
      </c>
      <c r="E190">
        <f t="shared" ca="1" si="147"/>
        <v>0.34198800000000001</v>
      </c>
      <c r="F190">
        <v>0.34585199999999999</v>
      </c>
      <c r="G190">
        <v>0.33976299999999998</v>
      </c>
      <c r="H190">
        <v>0</v>
      </c>
      <c r="I190" t="s">
        <v>10</v>
      </c>
      <c r="J190" t="b">
        <v>0</v>
      </c>
      <c r="K190" t="s">
        <v>11</v>
      </c>
      <c r="L190">
        <f t="shared" si="152"/>
        <v>0.73626049306149821</v>
      </c>
      <c r="M190">
        <f t="shared" ref="M190:N190" si="213">L190-L189</f>
        <v>15.396410872279322</v>
      </c>
      <c r="N190">
        <f t="shared" si="213"/>
        <v>29.7560900210526</v>
      </c>
      <c r="O190">
        <f t="shared" si="154"/>
        <v>8</v>
      </c>
      <c r="P190">
        <f t="shared" ca="1" si="171"/>
        <v>0.82187366776072523</v>
      </c>
      <c r="Q190" t="str">
        <f t="shared" ca="1" si="151"/>
        <v>sell</v>
      </c>
      <c r="R190" s="1">
        <f t="shared" ca="1" si="172"/>
        <v>0</v>
      </c>
      <c r="S190" s="2">
        <f t="shared" ca="1" si="173"/>
        <v>97.599937875069131</v>
      </c>
    </row>
    <row r="191" spans="1:19" x14ac:dyDescent="0.25">
      <c r="A191">
        <v>189</v>
      </c>
      <c r="B191" t="s">
        <v>200</v>
      </c>
      <c r="C191" s="5" t="str">
        <f t="shared" si="146"/>
        <v>2021-04-20 23:13:30</v>
      </c>
      <c r="D191">
        <v>0.34416000000000002</v>
      </c>
      <c r="E191">
        <f t="shared" ca="1" si="147"/>
        <v>0.34263300000000002</v>
      </c>
      <c r="F191">
        <v>0.34542499999999998</v>
      </c>
      <c r="G191">
        <v>0.33998099999999998</v>
      </c>
      <c r="H191">
        <v>0</v>
      </c>
      <c r="I191" t="s">
        <v>10</v>
      </c>
      <c r="J191" t="b">
        <v>0</v>
      </c>
      <c r="K191" t="s">
        <v>11</v>
      </c>
      <c r="L191">
        <f t="shared" si="152"/>
        <v>-1.1046025300055817</v>
      </c>
      <c r="M191">
        <f t="shared" ref="M191:N191" si="214">L191-L190</f>
        <v>-1.8408630230670799</v>
      </c>
      <c r="N191">
        <f t="shared" si="214"/>
        <v>-17.237273895346402</v>
      </c>
      <c r="O191">
        <f t="shared" si="154"/>
        <v>1</v>
      </c>
      <c r="P191">
        <f t="shared" ca="1" si="171"/>
        <v>9.8561031129052235E-2</v>
      </c>
      <c r="Q191" t="str">
        <f t="shared" ca="1" si="151"/>
        <v>buy</v>
      </c>
      <c r="R191" s="1">
        <f t="shared" ca="1" si="172"/>
        <v>283.58884784713251</v>
      </c>
      <c r="S191" s="2">
        <f t="shared" ca="1" si="173"/>
        <v>0</v>
      </c>
    </row>
    <row r="192" spans="1:19" x14ac:dyDescent="0.25">
      <c r="A192">
        <v>190</v>
      </c>
      <c r="B192" t="s">
        <v>201</v>
      </c>
      <c r="C192" s="5" t="str">
        <f t="shared" si="146"/>
        <v>2021-04-20 23:13:45</v>
      </c>
      <c r="D192">
        <v>0.34370800000000001</v>
      </c>
      <c r="E192">
        <f t="shared" ca="1" si="147"/>
        <v>0.34095199999999998</v>
      </c>
      <c r="F192">
        <v>0.34600500000000001</v>
      </c>
      <c r="G192">
        <v>0.34041900000000003</v>
      </c>
      <c r="H192">
        <v>0</v>
      </c>
      <c r="I192" t="s">
        <v>10</v>
      </c>
      <c r="J192" t="b">
        <v>0</v>
      </c>
      <c r="K192" t="s">
        <v>11</v>
      </c>
      <c r="L192">
        <f t="shared" si="152"/>
        <v>-7.5748016832817582</v>
      </c>
      <c r="M192">
        <f t="shared" ref="M192:N192" si="215">L192-L191</f>
        <v>-6.4701991532761767</v>
      </c>
      <c r="N192">
        <f t="shared" si="215"/>
        <v>-4.6293361302090972</v>
      </c>
      <c r="O192">
        <f t="shared" si="154"/>
        <v>1</v>
      </c>
      <c r="P192">
        <f t="shared" ca="1" si="171"/>
        <v>9.6790777914323556E-2</v>
      </c>
      <c r="Q192" t="str">
        <f t="shared" ca="1" si="151"/>
        <v>buy</v>
      </c>
      <c r="R192" s="1">
        <f t="shared" ca="1" si="172"/>
        <v>283.58884784713251</v>
      </c>
      <c r="S192" s="2">
        <f t="shared" ca="1" si="173"/>
        <v>0</v>
      </c>
    </row>
    <row r="193" spans="1:19" x14ac:dyDescent="0.25">
      <c r="A193">
        <v>191</v>
      </c>
      <c r="B193" t="s">
        <v>202</v>
      </c>
      <c r="C193" s="5" t="str">
        <f t="shared" si="146"/>
        <v>2021-04-20 23:14:00</v>
      </c>
      <c r="D193">
        <v>0.34340999999999999</v>
      </c>
      <c r="E193">
        <f t="shared" ca="1" si="147"/>
        <v>0.34002900000000003</v>
      </c>
      <c r="F193">
        <v>0.34540500000000002</v>
      </c>
      <c r="G193">
        <v>0.34056799999999998</v>
      </c>
      <c r="H193">
        <v>0</v>
      </c>
      <c r="I193" t="s">
        <v>10</v>
      </c>
      <c r="J193" t="b">
        <v>0</v>
      </c>
      <c r="K193" t="s">
        <v>11</v>
      </c>
      <c r="L193">
        <f t="shared" si="152"/>
        <v>-4.9983402649120681</v>
      </c>
      <c r="M193">
        <f t="shared" ref="M193:N193" si="216">L193-L192</f>
        <v>2.5764614183696901</v>
      </c>
      <c r="N193">
        <f t="shared" si="216"/>
        <v>9.0466605716458659</v>
      </c>
      <c r="O193">
        <f t="shared" si="154"/>
        <v>4</v>
      </c>
      <c r="P193">
        <f t="shared" ca="1" si="171"/>
        <v>0.75702877791484502</v>
      </c>
      <c r="Q193" t="str">
        <f t="shared" ca="1" si="151"/>
        <v>hold</v>
      </c>
      <c r="R193" s="1">
        <f t="shared" ca="1" si="172"/>
        <v>283.58884784713251</v>
      </c>
      <c r="S193" s="2">
        <f t="shared" ca="1" si="173"/>
        <v>0</v>
      </c>
    </row>
    <row r="194" spans="1:19" x14ac:dyDescent="0.25">
      <c r="A194">
        <v>192</v>
      </c>
      <c r="B194" t="s">
        <v>203</v>
      </c>
      <c r="C194" s="5" t="str">
        <f t="shared" si="146"/>
        <v>2021-04-20 23:14:15</v>
      </c>
      <c r="D194">
        <v>0.34326400000000001</v>
      </c>
      <c r="E194">
        <f t="shared" ca="1" si="147"/>
        <v>0.33699600000000002</v>
      </c>
      <c r="F194">
        <v>0.34554099999999999</v>
      </c>
      <c r="G194">
        <v>0.34061900000000001</v>
      </c>
      <c r="H194">
        <v>0</v>
      </c>
      <c r="I194" t="s">
        <v>10</v>
      </c>
      <c r="J194" t="b">
        <v>0</v>
      </c>
      <c r="K194" t="s">
        <v>11</v>
      </c>
      <c r="L194">
        <f t="shared" si="152"/>
        <v>-2.4498927345615953</v>
      </c>
      <c r="M194">
        <f t="shared" ref="M194:N194" si="217">L194-L193</f>
        <v>2.5484475303504728</v>
      </c>
      <c r="N194">
        <f t="shared" si="217"/>
        <v>-2.8013888019217337E-2</v>
      </c>
      <c r="O194">
        <f t="shared" si="154"/>
        <v>3</v>
      </c>
      <c r="P194">
        <f t="shared" ca="1" si="171"/>
        <v>0.86896180910843213</v>
      </c>
      <c r="Q194" t="str">
        <f t="shared" ca="1" si="151"/>
        <v>hold</v>
      </c>
      <c r="R194" s="1">
        <f t="shared" ca="1" si="172"/>
        <v>283.58884784713251</v>
      </c>
      <c r="S194" s="2">
        <f t="shared" ca="1" si="173"/>
        <v>0</v>
      </c>
    </row>
    <row r="195" spans="1:19" x14ac:dyDescent="0.25">
      <c r="A195">
        <v>193</v>
      </c>
      <c r="B195" t="s">
        <v>204</v>
      </c>
      <c r="C195" s="5" t="str">
        <f t="shared" ref="C195:C241" si="218">LEFT(B195,10)&amp;" "&amp;MID(B195,12,8)</f>
        <v>2021-04-20 23:14:30</v>
      </c>
      <c r="D195">
        <v>0.34391500000000003</v>
      </c>
      <c r="E195">
        <f t="shared" ref="E195:E241" ca="1" si="219">OFFSET($D$2,239-A195,0)</f>
        <v>0.33812399999999998</v>
      </c>
      <c r="F195">
        <v>0.34655900000000001</v>
      </c>
      <c r="G195">
        <v>0.34101199999999998</v>
      </c>
      <c r="H195">
        <v>0</v>
      </c>
      <c r="I195" t="s">
        <v>10</v>
      </c>
      <c r="J195" t="b">
        <v>0</v>
      </c>
      <c r="K195" t="s">
        <v>11</v>
      </c>
      <c r="L195">
        <f t="shared" si="152"/>
        <v>10.903159403784542</v>
      </c>
      <c r="M195">
        <f t="shared" ref="M195:N195" si="220">L195-L194</f>
        <v>13.353052138346138</v>
      </c>
      <c r="N195">
        <f t="shared" si="220"/>
        <v>10.804604607995666</v>
      </c>
      <c r="O195">
        <f t="shared" si="154"/>
        <v>8</v>
      </c>
      <c r="P195">
        <f t="shared" ca="1" si="171"/>
        <v>4.1913693502422134E-2</v>
      </c>
      <c r="Q195" t="str">
        <f t="shared" ca="1" si="151"/>
        <v>hold</v>
      </c>
      <c r="R195" s="1">
        <f t="shared" ca="1" si="172"/>
        <v>283.58884784713251</v>
      </c>
      <c r="S195" s="2">
        <f t="shared" ca="1" si="173"/>
        <v>0</v>
      </c>
    </row>
    <row r="196" spans="1:19" x14ac:dyDescent="0.25">
      <c r="A196">
        <v>194</v>
      </c>
      <c r="B196" t="s">
        <v>205</v>
      </c>
      <c r="C196" s="5" t="str">
        <f t="shared" si="218"/>
        <v>2021-04-20 23:14:45</v>
      </c>
      <c r="D196">
        <v>0.34501599999999999</v>
      </c>
      <c r="E196">
        <f t="shared" ca="1" si="219"/>
        <v>0.338702</v>
      </c>
      <c r="F196">
        <v>0.346136</v>
      </c>
      <c r="G196">
        <v>0.33999299999999999</v>
      </c>
      <c r="H196">
        <v>0</v>
      </c>
      <c r="I196" t="s">
        <v>10</v>
      </c>
      <c r="J196" t="b">
        <v>0</v>
      </c>
      <c r="K196" t="s">
        <v>11</v>
      </c>
      <c r="L196">
        <f t="shared" si="152"/>
        <v>18.38106014340773</v>
      </c>
      <c r="M196">
        <f t="shared" ref="M196:N196" si="221">L196-L195</f>
        <v>7.4779007396231876</v>
      </c>
      <c r="N196">
        <f t="shared" si="221"/>
        <v>-5.8751513987229504</v>
      </c>
      <c r="O196">
        <f t="shared" si="154"/>
        <v>7</v>
      </c>
      <c r="P196">
        <f t="shared" ca="1" si="171"/>
        <v>0.66942755845344093</v>
      </c>
      <c r="Q196" t="str">
        <f t="shared" ca="1" si="151"/>
        <v>sell</v>
      </c>
      <c r="R196" s="1">
        <f t="shared" ca="1" si="172"/>
        <v>0</v>
      </c>
      <c r="S196" s="2">
        <f t="shared" ca="1" si="173"/>
        <v>97.842689928826275</v>
      </c>
    </row>
    <row r="197" spans="1:19" x14ac:dyDescent="0.25">
      <c r="A197">
        <v>195</v>
      </c>
      <c r="B197" t="s">
        <v>206</v>
      </c>
      <c r="C197" s="5" t="str">
        <f t="shared" si="218"/>
        <v>2021-04-20 23:15:00</v>
      </c>
      <c r="D197">
        <v>0.34331699999999998</v>
      </c>
      <c r="E197">
        <f t="shared" ca="1" si="219"/>
        <v>0.340499</v>
      </c>
      <c r="F197">
        <v>0.34659099999999998</v>
      </c>
      <c r="G197">
        <v>0.34074700000000002</v>
      </c>
      <c r="H197">
        <v>0</v>
      </c>
      <c r="I197" t="s">
        <v>10</v>
      </c>
      <c r="J197" t="b">
        <v>0</v>
      </c>
      <c r="K197" t="s">
        <v>11</v>
      </c>
      <c r="L197">
        <f t="shared" si="152"/>
        <v>-28.504968216455392</v>
      </c>
      <c r="M197">
        <f t="shared" ref="M197:N197" si="222">L197-L196</f>
        <v>-46.886028359863118</v>
      </c>
      <c r="N197">
        <f t="shared" si="222"/>
        <v>-54.363929099486306</v>
      </c>
      <c r="O197">
        <f t="shared" si="154"/>
        <v>1</v>
      </c>
      <c r="P197">
        <f t="shared" ca="1" si="171"/>
        <v>0.48462306291449142</v>
      </c>
      <c r="Q197" t="str">
        <f ca="1">IF(P197&lt;VLOOKUP(O197,$U$2:$X$10,2),"buy",IF(P197&lt;VLOOKUP(O197,$U$2:$X$10,2)+VLOOKUP(O197,$U$2:$X$10,3),"hold","sell"))</f>
        <v>buy</v>
      </c>
      <c r="R197" s="1">
        <f t="shared" ca="1" si="172"/>
        <v>284.99226641508073</v>
      </c>
      <c r="S197" s="2">
        <f t="shared" ca="1" si="173"/>
        <v>0</v>
      </c>
    </row>
    <row r="198" spans="1:19" x14ac:dyDescent="0.25">
      <c r="A198">
        <v>196</v>
      </c>
      <c r="B198" t="s">
        <v>207</v>
      </c>
      <c r="C198" s="5" t="str">
        <f t="shared" si="218"/>
        <v>2021-04-20 23:15:15</v>
      </c>
      <c r="D198">
        <v>0.34401500000000002</v>
      </c>
      <c r="E198">
        <f t="shared" ca="1" si="219"/>
        <v>0.34069700000000003</v>
      </c>
      <c r="F198">
        <v>0.34684900000000002</v>
      </c>
      <c r="G198">
        <v>0.33992099999999997</v>
      </c>
      <c r="H198">
        <v>0</v>
      </c>
      <c r="I198" t="s">
        <v>10</v>
      </c>
      <c r="J198" t="b">
        <v>0</v>
      </c>
      <c r="K198" t="s">
        <v>11</v>
      </c>
      <c r="L198">
        <f t="shared" ref="L198:L241" si="223">(D198-D197)/(C198-C197)/D198</f>
        <v>11.686932462663247</v>
      </c>
      <c r="M198">
        <f t="shared" ref="M198:N198" si="224">L198-L197</f>
        <v>40.191900679118639</v>
      </c>
      <c r="N198">
        <f t="shared" si="224"/>
        <v>87.07792903898175</v>
      </c>
      <c r="O198">
        <f t="shared" ref="O198:O241" si="225">4*IF(L198&lt;0,0,1)+2*IF(M198&lt;0,0,1)+IF(N198&lt;0,0,1)+1</f>
        <v>8</v>
      </c>
      <c r="P198">
        <f t="shared" ca="1" si="171"/>
        <v>0.62394433572816244</v>
      </c>
      <c r="Q198" t="str">
        <f ca="1">IF(P198&lt;VLOOKUP(O198,$U$2:$X$10,2),"buy",IF(P198&lt;VLOOKUP(O198,$U$2:$X$10,2)+VLOOKUP(O198,$U$2:$X$10,3),"hold","sell"))</f>
        <v>sell</v>
      </c>
      <c r="R198" s="1">
        <f t="shared" ca="1" si="172"/>
        <v>0</v>
      </c>
      <c r="S198" s="2">
        <f t="shared" ca="1" si="173"/>
        <v>98.041614530784003</v>
      </c>
    </row>
    <row r="199" spans="1:19" x14ac:dyDescent="0.25">
      <c r="A199">
        <v>197</v>
      </c>
      <c r="B199" t="s">
        <v>208</v>
      </c>
      <c r="C199" s="5" t="str">
        <f t="shared" si="218"/>
        <v>2021-04-20 23:15:30</v>
      </c>
      <c r="D199">
        <v>0.344665</v>
      </c>
      <c r="E199">
        <f t="shared" ca="1" si="219"/>
        <v>0.34289999999999998</v>
      </c>
      <c r="F199">
        <v>0.34656399999999998</v>
      </c>
      <c r="G199">
        <v>0.34229999999999999</v>
      </c>
      <c r="H199">
        <v>0</v>
      </c>
      <c r="I199" t="s">
        <v>10</v>
      </c>
      <c r="J199" t="b">
        <v>0</v>
      </c>
      <c r="K199" t="s">
        <v>11</v>
      </c>
      <c r="L199">
        <f t="shared" si="223"/>
        <v>10.862721510281709</v>
      </c>
      <c r="M199">
        <f t="shared" ref="M199:N199" si="226">L199-L198</f>
        <v>-0.82421095238153796</v>
      </c>
      <c r="N199">
        <f t="shared" si="226"/>
        <v>-41.016111631500181</v>
      </c>
      <c r="O199">
        <f t="shared" si="225"/>
        <v>5</v>
      </c>
      <c r="P199">
        <f t="shared" ca="1" si="171"/>
        <v>0.96112582547381731</v>
      </c>
      <c r="Q199" t="str">
        <f ca="1">IF(P199&lt;VLOOKUP(O199,$U$2:$X$10,2),"buy",IF(P199&lt;VLOOKUP(O199,$U$2:$X$10,2)+VLOOKUP(O199,$U$2:$X$10,3),"hold","sell"))</f>
        <v>sell</v>
      </c>
      <c r="R199" s="1">
        <f t="shared" ca="1" si="172"/>
        <v>0</v>
      </c>
      <c r="S199" s="2">
        <f t="shared" ca="1" si="173"/>
        <v>98.041614530784003</v>
      </c>
    </row>
    <row r="200" spans="1:19" x14ac:dyDescent="0.25">
      <c r="A200">
        <v>198</v>
      </c>
      <c r="B200" t="s">
        <v>209</v>
      </c>
      <c r="C200" s="5" t="str">
        <f t="shared" si="218"/>
        <v>2021-04-20 23:15:45</v>
      </c>
      <c r="D200">
        <v>0.34415299999999999</v>
      </c>
      <c r="E200">
        <f t="shared" ca="1" si="219"/>
        <v>0.34422799999999998</v>
      </c>
      <c r="F200">
        <v>0.34670299999999998</v>
      </c>
      <c r="G200">
        <v>0.34083200000000002</v>
      </c>
      <c r="H200">
        <v>0</v>
      </c>
      <c r="I200" t="s">
        <v>10</v>
      </c>
      <c r="J200" t="b">
        <v>0</v>
      </c>
      <c r="K200" t="s">
        <v>11</v>
      </c>
      <c r="L200">
        <f t="shared" si="223"/>
        <v>-8.5692121009700077</v>
      </c>
      <c r="M200">
        <f t="shared" ref="M200:N200" si="227">L200-L199</f>
        <v>-19.431933611251715</v>
      </c>
      <c r="N200">
        <f t="shared" si="227"/>
        <v>-18.607722658870177</v>
      </c>
      <c r="O200">
        <f t="shared" si="225"/>
        <v>1</v>
      </c>
      <c r="P200">
        <f t="shared" ca="1" si="171"/>
        <v>0.27305775096109308</v>
      </c>
      <c r="Q200" t="str">
        <f ca="1">IF(P200&lt;VLOOKUP(O200,$U$2:$X$10,2),"buy",IF(P200&lt;VLOOKUP(O200,$U$2:$X$10,2)+VLOOKUP(O200,$U$2:$X$10,3),"hold","sell"))</f>
        <v>buy</v>
      </c>
      <c r="R200" s="1">
        <f t="shared" ca="1" si="172"/>
        <v>284.87798894905467</v>
      </c>
      <c r="S200" s="2">
        <f t="shared" ca="1" si="173"/>
        <v>0</v>
      </c>
    </row>
    <row r="201" spans="1:19" x14ac:dyDescent="0.25">
      <c r="A201">
        <v>199</v>
      </c>
      <c r="B201" t="s">
        <v>210</v>
      </c>
      <c r="C201" s="5" t="str">
        <f t="shared" si="218"/>
        <v>2021-04-20 23:16:00</v>
      </c>
      <c r="D201">
        <v>0.34500900000000001</v>
      </c>
      <c r="E201">
        <f t="shared" ca="1" si="219"/>
        <v>0.34400399999999998</v>
      </c>
      <c r="F201">
        <v>0.34858800000000001</v>
      </c>
      <c r="G201">
        <v>0.34234300000000001</v>
      </c>
      <c r="H201">
        <v>0</v>
      </c>
      <c r="I201" t="s">
        <v>10</v>
      </c>
      <c r="J201" t="b">
        <v>0</v>
      </c>
      <c r="K201" t="s">
        <v>11</v>
      </c>
      <c r="L201">
        <f t="shared" si="223"/>
        <v>14.291105103373098</v>
      </c>
      <c r="M201">
        <f t="shared" ref="M201:N201" si="228">L201-L200</f>
        <v>22.860317204343104</v>
      </c>
      <c r="N201">
        <f t="shared" si="228"/>
        <v>42.292250815594819</v>
      </c>
      <c r="O201">
        <f t="shared" si="225"/>
        <v>8</v>
      </c>
      <c r="P201">
        <f t="shared" ca="1" si="171"/>
        <v>0.34150318300512139</v>
      </c>
      <c r="Q201" t="str">
        <f ca="1">IF(P201&lt;VLOOKUP(O201,$U$2:$X$10,2),"buy",IF(P201&lt;VLOOKUP(O201,$U$2:$X$10,2)+VLOOKUP(O201,$U$2:$X$10,3),"hold","sell"))</f>
        <v>hold</v>
      </c>
      <c r="R201" s="1">
        <f t="shared" ca="1" si="172"/>
        <v>284.87798894905467</v>
      </c>
      <c r="S201" s="2">
        <f t="shared" ca="1" si="173"/>
        <v>0</v>
      </c>
    </row>
    <row r="202" spans="1:19" x14ac:dyDescent="0.25">
      <c r="A202">
        <v>200</v>
      </c>
      <c r="B202" t="s">
        <v>211</v>
      </c>
      <c r="C202" s="5" t="str">
        <f t="shared" si="218"/>
        <v>2021-04-20 23:16:15</v>
      </c>
      <c r="D202">
        <v>0.34603600000000001</v>
      </c>
      <c r="E202">
        <f t="shared" ca="1" si="219"/>
        <v>0.34214299999999997</v>
      </c>
      <c r="F202">
        <v>0.34910000000000002</v>
      </c>
      <c r="G202">
        <v>0.34382499999999999</v>
      </c>
      <c r="H202">
        <v>0</v>
      </c>
      <c r="I202" t="s">
        <v>10</v>
      </c>
      <c r="J202" t="b">
        <v>0</v>
      </c>
      <c r="K202" t="s">
        <v>11</v>
      </c>
      <c r="L202">
        <f t="shared" si="223"/>
        <v>17.095100234299007</v>
      </c>
      <c r="M202">
        <f t="shared" ref="M202:N202" si="229">L202-L201</f>
        <v>2.8039951309259088</v>
      </c>
      <c r="N202">
        <f t="shared" si="229"/>
        <v>-20.056322073417196</v>
      </c>
      <c r="O202">
        <f t="shared" si="225"/>
        <v>7</v>
      </c>
      <c r="P202">
        <f t="shared" ca="1" si="171"/>
        <v>0.53981456543400241</v>
      </c>
      <c r="Q202" t="str">
        <f ca="1">IF(P202&lt;VLOOKUP(O202,$U$2:$X$10,2),"buy",IF(P202&lt;VLOOKUP(O202,$U$2:$X$10,2)+VLOOKUP(O202,$U$2:$X$10,3),"hold","sell"))</f>
        <v>sell</v>
      </c>
      <c r="R202" s="1">
        <f t="shared" ca="1" si="172"/>
        <v>0</v>
      </c>
      <c r="S202" s="2">
        <f t="shared" ca="1" si="173"/>
        <v>98.578039783975086</v>
      </c>
    </row>
    <row r="203" spans="1:19" x14ac:dyDescent="0.25">
      <c r="A203">
        <v>201</v>
      </c>
      <c r="B203" t="s">
        <v>212</v>
      </c>
      <c r="C203" s="5" t="str">
        <f t="shared" si="218"/>
        <v>2021-04-20 23:16:30</v>
      </c>
      <c r="D203">
        <v>0.34606500000000001</v>
      </c>
      <c r="E203">
        <f t="shared" ca="1" si="219"/>
        <v>0.33908500000000003</v>
      </c>
      <c r="F203">
        <v>0.34890199999999999</v>
      </c>
      <c r="G203">
        <v>0.343974</v>
      </c>
      <c r="H203">
        <v>0</v>
      </c>
      <c r="I203" t="s">
        <v>10</v>
      </c>
      <c r="J203" t="b">
        <v>0</v>
      </c>
      <c r="K203" t="s">
        <v>11</v>
      </c>
      <c r="L203">
        <f t="shared" si="223"/>
        <v>0.48268387717693517</v>
      </c>
      <c r="M203">
        <f t="shared" ref="M203:N203" si="230">L203-L202</f>
        <v>-16.612416357122072</v>
      </c>
      <c r="N203">
        <f t="shared" si="230"/>
        <v>-19.416411488047981</v>
      </c>
      <c r="O203">
        <f t="shared" si="225"/>
        <v>5</v>
      </c>
      <c r="P203">
        <f t="shared" ca="1" si="171"/>
        <v>0.52378691910819442</v>
      </c>
      <c r="Q203" t="str">
        <f ca="1">IF(P203&lt;VLOOKUP(O203,$U$2:$X$10,2),"buy",IF(P203&lt;VLOOKUP(O203,$U$2:$X$10,2)+VLOOKUP(O203,$U$2:$X$10,3),"hold","sell"))</f>
        <v>sell</v>
      </c>
      <c r="R203" s="1">
        <f t="shared" ca="1" si="172"/>
        <v>0</v>
      </c>
      <c r="S203" s="2">
        <f t="shared" ca="1" si="173"/>
        <v>98.578039783975086</v>
      </c>
    </row>
    <row r="204" spans="1:19" x14ac:dyDescent="0.25">
      <c r="A204">
        <v>202</v>
      </c>
      <c r="B204" t="s">
        <v>213</v>
      </c>
      <c r="C204" s="5" t="str">
        <f t="shared" si="218"/>
        <v>2021-04-20 23:16:45</v>
      </c>
      <c r="D204">
        <v>0.34602100000000002</v>
      </c>
      <c r="E204">
        <f t="shared" ca="1" si="219"/>
        <v>0.336009</v>
      </c>
      <c r="F204">
        <v>0.34916399999999997</v>
      </c>
      <c r="G204">
        <v>0.34421600000000002</v>
      </c>
      <c r="H204">
        <v>0</v>
      </c>
      <c r="I204" t="s">
        <v>10</v>
      </c>
      <c r="J204" t="b">
        <v>0</v>
      </c>
      <c r="K204" t="s">
        <v>11</v>
      </c>
      <c r="L204">
        <f t="shared" si="223"/>
        <v>-0.73244110757609293</v>
      </c>
      <c r="M204">
        <f t="shared" ref="M204:N204" si="231">L204-L203</f>
        <v>-1.2151249847530281</v>
      </c>
      <c r="N204">
        <f t="shared" si="231"/>
        <v>15.397291372369043</v>
      </c>
      <c r="O204">
        <f t="shared" si="225"/>
        <v>2</v>
      </c>
      <c r="P204">
        <f t="shared" ca="1" si="171"/>
        <v>0.91719465105538833</v>
      </c>
      <c r="Q204" t="str">
        <f ca="1">IF(P204&lt;VLOOKUP(O204,$U$2:$X$10,2),"buy",IF(P204&lt;VLOOKUP(O204,$U$2:$X$10,2)+VLOOKUP(O204,$U$2:$X$10,3),"hold","sell"))</f>
        <v>hold</v>
      </c>
      <c r="R204" s="1">
        <f t="shared" ca="1" si="172"/>
        <v>0</v>
      </c>
      <c r="S204" s="2">
        <f t="shared" ca="1" si="173"/>
        <v>98.578039783975086</v>
      </c>
    </row>
    <row r="205" spans="1:19" x14ac:dyDescent="0.25">
      <c r="A205">
        <v>203</v>
      </c>
      <c r="B205" t="s">
        <v>214</v>
      </c>
      <c r="C205" s="5" t="str">
        <f t="shared" si="218"/>
        <v>2021-04-20 23:17:00</v>
      </c>
      <c r="D205">
        <v>0.34828599999999998</v>
      </c>
      <c r="E205">
        <f t="shared" ca="1" si="219"/>
        <v>0.34086</v>
      </c>
      <c r="F205">
        <v>0.34998899999999999</v>
      </c>
      <c r="G205">
        <v>0.34396500000000002</v>
      </c>
      <c r="H205">
        <v>0</v>
      </c>
      <c r="I205" t="s">
        <v>10</v>
      </c>
      <c r="J205" t="b">
        <v>0</v>
      </c>
      <c r="K205" t="s">
        <v>11</v>
      </c>
      <c r="L205">
        <f t="shared" si="223"/>
        <v>37.458870671969336</v>
      </c>
      <c r="M205">
        <f t="shared" ref="M205:N205" si="232">L205-L204</f>
        <v>38.19131177954543</v>
      </c>
      <c r="N205">
        <f t="shared" si="232"/>
        <v>39.406436764298455</v>
      </c>
      <c r="O205">
        <f t="shared" si="225"/>
        <v>8</v>
      </c>
      <c r="P205">
        <f t="shared" ca="1" si="171"/>
        <v>0.69507495381202444</v>
      </c>
      <c r="Q205" t="str">
        <f ca="1">IF(P205&lt;VLOOKUP(O205,$U$2:$X$10,2),"buy",IF(P205&lt;VLOOKUP(O205,$U$2:$X$10,2)+VLOOKUP(O205,$U$2:$X$10,3),"hold","sell"))</f>
        <v>sell</v>
      </c>
      <c r="R205" s="1">
        <f t="shared" ca="1" si="172"/>
        <v>0</v>
      </c>
      <c r="S205" s="2">
        <f t="shared" ca="1" si="173"/>
        <v>98.578039783975086</v>
      </c>
    </row>
    <row r="206" spans="1:19" x14ac:dyDescent="0.25">
      <c r="A206">
        <v>204</v>
      </c>
      <c r="B206" t="s">
        <v>215</v>
      </c>
      <c r="C206" s="5" t="str">
        <f t="shared" si="218"/>
        <v>2021-04-20 23:17:15</v>
      </c>
      <c r="D206">
        <v>0.34687099999999998</v>
      </c>
      <c r="E206">
        <f t="shared" ca="1" si="219"/>
        <v>0.34736899999999998</v>
      </c>
      <c r="F206">
        <v>0.35045300000000001</v>
      </c>
      <c r="G206">
        <v>0.34489500000000001</v>
      </c>
      <c r="H206">
        <v>0</v>
      </c>
      <c r="I206" t="s">
        <v>10</v>
      </c>
      <c r="J206" t="b">
        <v>0</v>
      </c>
      <c r="K206" t="s">
        <v>11</v>
      </c>
      <c r="L206">
        <f t="shared" si="223"/>
        <v>-23.496919035154463</v>
      </c>
      <c r="M206">
        <f t="shared" ref="M206:N206" si="233">L206-L205</f>
        <v>-60.955789707123799</v>
      </c>
      <c r="N206">
        <f t="shared" si="233"/>
        <v>-99.147101486669229</v>
      </c>
      <c r="O206">
        <f t="shared" si="225"/>
        <v>1</v>
      </c>
      <c r="P206">
        <f t="shared" ca="1" si="171"/>
        <v>0.44606002125398392</v>
      </c>
      <c r="Q206" t="str">
        <f ca="1">IF(P206&lt;VLOOKUP(O206,$U$2:$X$10,2),"buy",IF(P206&lt;VLOOKUP(O206,$U$2:$X$10,2)+VLOOKUP(O206,$U$2:$X$10,3),"hold","sell"))</f>
        <v>buy</v>
      </c>
      <c r="R206" s="1">
        <f t="shared" ca="1" si="172"/>
        <v>284.19222069292357</v>
      </c>
      <c r="S206" s="2">
        <f t="shared" ca="1" si="173"/>
        <v>0</v>
      </c>
    </row>
    <row r="207" spans="1:19" x14ac:dyDescent="0.25">
      <c r="A207">
        <v>205</v>
      </c>
      <c r="B207" t="s">
        <v>216</v>
      </c>
      <c r="C207" s="5" t="str">
        <f t="shared" si="218"/>
        <v>2021-04-20 23:17:30</v>
      </c>
      <c r="D207">
        <v>0.34919699999999998</v>
      </c>
      <c r="E207">
        <f t="shared" ca="1" si="219"/>
        <v>0.34803899999999999</v>
      </c>
      <c r="F207">
        <v>0.350464</v>
      </c>
      <c r="G207">
        <v>0.345665</v>
      </c>
      <c r="H207">
        <v>0</v>
      </c>
      <c r="I207" t="s">
        <v>10</v>
      </c>
      <c r="J207" t="b">
        <v>0</v>
      </c>
      <c r="K207" t="s">
        <v>11</v>
      </c>
      <c r="L207">
        <f t="shared" si="223"/>
        <v>38.36734060451569</v>
      </c>
      <c r="M207">
        <f t="shared" ref="M207:N207" si="234">L207-L206</f>
        <v>61.864259639670152</v>
      </c>
      <c r="N207">
        <f t="shared" si="234"/>
        <v>122.82004934679395</v>
      </c>
      <c r="O207">
        <f t="shared" si="225"/>
        <v>8</v>
      </c>
      <c r="P207">
        <f t="shared" ca="1" si="171"/>
        <v>0.40742880624267364</v>
      </c>
      <c r="Q207" t="str">
        <f ca="1">IF(P207&lt;VLOOKUP(O207,$U$2:$X$10,2),"buy",IF(P207&lt;VLOOKUP(O207,$U$2:$X$10,2)+VLOOKUP(O207,$U$2:$X$10,3),"hold","sell"))</f>
        <v>hold</v>
      </c>
      <c r="R207" s="1">
        <f t="shared" ca="1" si="172"/>
        <v>284.19222069292357</v>
      </c>
      <c r="S207" s="2">
        <f t="shared" ca="1" si="173"/>
        <v>0</v>
      </c>
    </row>
    <row r="208" spans="1:19" x14ac:dyDescent="0.25">
      <c r="A208">
        <v>206</v>
      </c>
      <c r="B208" t="s">
        <v>217</v>
      </c>
      <c r="C208" s="5" t="str">
        <f t="shared" si="218"/>
        <v>2021-04-20 23:17:45</v>
      </c>
      <c r="D208">
        <v>0.350161</v>
      </c>
      <c r="E208">
        <f t="shared" ca="1" si="219"/>
        <v>0.34970600000000002</v>
      </c>
      <c r="F208">
        <v>0.350524</v>
      </c>
      <c r="G208">
        <v>0.34427799999999997</v>
      </c>
      <c r="H208">
        <v>0</v>
      </c>
      <c r="I208" t="s">
        <v>10</v>
      </c>
      <c r="J208" t="b">
        <v>0</v>
      </c>
      <c r="K208" t="s">
        <v>11</v>
      </c>
      <c r="L208">
        <f t="shared" si="223"/>
        <v>15.857390930304481</v>
      </c>
      <c r="M208">
        <f t="shared" ref="M208:N208" si="235">L208-L207</f>
        <v>-22.509949674211207</v>
      </c>
      <c r="N208">
        <f t="shared" si="235"/>
        <v>-84.374209313881352</v>
      </c>
      <c r="O208">
        <f t="shared" si="225"/>
        <v>5</v>
      </c>
      <c r="P208">
        <f t="shared" ca="1" si="171"/>
        <v>0.94469047453891353</v>
      </c>
      <c r="Q208" t="str">
        <f ca="1">IF(P208&lt;VLOOKUP(O208,$U$2:$X$10,2),"buy",IF(P208&lt;VLOOKUP(O208,$U$2:$X$10,2)+VLOOKUP(O208,$U$2:$X$10,3),"hold","sell"))</f>
        <v>sell</v>
      </c>
      <c r="R208" s="1">
        <f t="shared" ca="1" si="172"/>
        <v>0</v>
      </c>
      <c r="S208" s="2">
        <f t="shared" ca="1" si="173"/>
        <v>99.513032190054815</v>
      </c>
    </row>
    <row r="209" spans="1:28" x14ac:dyDescent="0.25">
      <c r="A209">
        <v>207</v>
      </c>
      <c r="B209" t="s">
        <v>218</v>
      </c>
      <c r="C209" s="5" t="str">
        <f t="shared" si="218"/>
        <v>2021-04-20 23:18:00</v>
      </c>
      <c r="D209">
        <v>0.34901199999999999</v>
      </c>
      <c r="E209">
        <f t="shared" ca="1" si="219"/>
        <v>0.351711</v>
      </c>
      <c r="F209">
        <v>0.35050900000000001</v>
      </c>
      <c r="G209">
        <v>0.34513500000000003</v>
      </c>
      <c r="H209">
        <v>0</v>
      </c>
      <c r="I209" t="s">
        <v>10</v>
      </c>
      <c r="J209" t="b">
        <v>0</v>
      </c>
      <c r="K209" t="s">
        <v>11</v>
      </c>
      <c r="L209">
        <f t="shared" si="223"/>
        <v>-18.962786715387082</v>
      </c>
      <c r="M209">
        <f t="shared" ref="M209:N209" si="236">L209-L208</f>
        <v>-34.820177645691565</v>
      </c>
      <c r="N209">
        <f t="shared" si="236"/>
        <v>-12.310227971480359</v>
      </c>
      <c r="O209">
        <f t="shared" si="225"/>
        <v>1</v>
      </c>
      <c r="P209">
        <f t="shared" ca="1" si="171"/>
        <v>0.82199058669444591</v>
      </c>
      <c r="Q209" t="str">
        <f ca="1">IF(P209&lt;VLOOKUP(O209,$U$2:$X$10,2),"buy",IF(P209&lt;VLOOKUP(O209,$U$2:$X$10,2)+VLOOKUP(O209,$U$2:$X$10,3),"hold","sell"))</f>
        <v>hold</v>
      </c>
      <c r="R209" s="1">
        <f t="shared" ca="1" si="172"/>
        <v>0</v>
      </c>
      <c r="S209" s="2">
        <f t="shared" ca="1" si="173"/>
        <v>99.513032190054815</v>
      </c>
    </row>
    <row r="210" spans="1:28" x14ac:dyDescent="0.25">
      <c r="A210">
        <v>208</v>
      </c>
      <c r="B210" t="s">
        <v>219</v>
      </c>
      <c r="C210" s="5" t="str">
        <f t="shared" si="218"/>
        <v>2021-04-20 23:18:15</v>
      </c>
      <c r="D210">
        <v>0.34769899999999998</v>
      </c>
      <c r="E210">
        <f t="shared" ca="1" si="219"/>
        <v>0.350186</v>
      </c>
      <c r="F210">
        <v>0.35089500000000001</v>
      </c>
      <c r="G210">
        <v>0.34583799999999998</v>
      </c>
      <c r="H210">
        <v>0</v>
      </c>
      <c r="I210" t="s">
        <v>10</v>
      </c>
      <c r="J210" t="b">
        <v>0</v>
      </c>
      <c r="K210" t="s">
        <v>11</v>
      </c>
      <c r="L210">
        <f t="shared" si="223"/>
        <v>-21.751227739585644</v>
      </c>
      <c r="M210">
        <f t="shared" ref="M210:N210" si="237">L210-L209</f>
        <v>-2.788441024198562</v>
      </c>
      <c r="N210">
        <f t="shared" si="237"/>
        <v>32.031736621493003</v>
      </c>
      <c r="O210">
        <f t="shared" si="225"/>
        <v>2</v>
      </c>
      <c r="P210">
        <f t="shared" ca="1" si="171"/>
        <v>0.80730843717314438</v>
      </c>
      <c r="Q210" t="str">
        <f ca="1">IF(P210&lt;VLOOKUP(O210,$U$2:$X$10,2),"buy",IF(P210&lt;VLOOKUP(O210,$U$2:$X$10,2)+VLOOKUP(O210,$U$2:$X$10,3),"hold","sell"))</f>
        <v>hold</v>
      </c>
      <c r="R210" s="1">
        <f t="shared" ca="1" si="172"/>
        <v>0</v>
      </c>
      <c r="S210" s="2">
        <f t="shared" ca="1" si="173"/>
        <v>99.513032190054815</v>
      </c>
    </row>
    <row r="211" spans="1:28" x14ac:dyDescent="0.25">
      <c r="A211">
        <v>209</v>
      </c>
      <c r="B211" t="s">
        <v>220</v>
      </c>
      <c r="C211" s="5" t="str">
        <f t="shared" si="218"/>
        <v>2021-04-20 23:18:30</v>
      </c>
      <c r="D211">
        <v>0.34879599999999999</v>
      </c>
      <c r="E211">
        <f t="shared" ca="1" si="219"/>
        <v>0.35041099999999997</v>
      </c>
      <c r="F211">
        <v>0.35034900000000002</v>
      </c>
      <c r="G211">
        <v>0.34580100000000003</v>
      </c>
      <c r="H211">
        <v>0</v>
      </c>
      <c r="I211" t="s">
        <v>10</v>
      </c>
      <c r="J211" t="b">
        <v>0</v>
      </c>
      <c r="K211" t="s">
        <v>11</v>
      </c>
      <c r="L211">
        <f t="shared" si="223"/>
        <v>18.115803641659184</v>
      </c>
      <c r="M211">
        <f t="shared" ref="M211:N211" si="238">L211-L210</f>
        <v>39.867031381244828</v>
      </c>
      <c r="N211">
        <f t="shared" si="238"/>
        <v>42.65547240544339</v>
      </c>
      <c r="O211">
        <f t="shared" si="225"/>
        <v>8</v>
      </c>
      <c r="P211">
        <f t="shared" ca="1" si="171"/>
        <v>0.64110938102511028</v>
      </c>
      <c r="Q211" t="str">
        <f ca="1">IF(P211&lt;VLOOKUP(O211,$U$2:$X$10,2),"buy",IF(P211&lt;VLOOKUP(O211,$U$2:$X$10,2)+VLOOKUP(O211,$U$2:$X$10,3),"hold","sell"))</f>
        <v>sell</v>
      </c>
      <c r="R211" s="1">
        <f t="shared" ca="1" si="172"/>
        <v>0</v>
      </c>
      <c r="S211" s="2">
        <f t="shared" ca="1" si="173"/>
        <v>99.513032190054815</v>
      </c>
    </row>
    <row r="212" spans="1:28" x14ac:dyDescent="0.25">
      <c r="A212">
        <v>210</v>
      </c>
      <c r="B212" t="s">
        <v>221</v>
      </c>
      <c r="C212" s="5" t="str">
        <f t="shared" si="218"/>
        <v>2021-04-20 23:18:45</v>
      </c>
      <c r="D212">
        <v>0.34953600000000001</v>
      </c>
      <c r="E212">
        <f t="shared" ca="1" si="219"/>
        <v>0.34814000000000001</v>
      </c>
      <c r="F212">
        <v>0.35077000000000003</v>
      </c>
      <c r="G212">
        <v>0.34561799999999998</v>
      </c>
      <c r="H212">
        <v>0</v>
      </c>
      <c r="I212" t="s">
        <v>10</v>
      </c>
      <c r="J212" t="b">
        <v>0</v>
      </c>
      <c r="K212" t="s">
        <v>11</v>
      </c>
      <c r="L212">
        <f t="shared" si="223"/>
        <v>12.194452289388861</v>
      </c>
      <c r="M212">
        <f t="shared" ref="M212:N212" si="239">L212-L211</f>
        <v>-5.9213513522703227</v>
      </c>
      <c r="N212">
        <f t="shared" si="239"/>
        <v>-45.788382733515149</v>
      </c>
      <c r="O212">
        <f t="shared" si="225"/>
        <v>5</v>
      </c>
      <c r="P212">
        <f t="shared" ca="1" si="171"/>
        <v>0.29400688704720701</v>
      </c>
      <c r="Q212" t="str">
        <f ca="1">IF(P212&lt;VLOOKUP(O212,$U$2:$X$10,2),"buy",IF(P212&lt;VLOOKUP(O212,$U$2:$X$10,2)+VLOOKUP(O212,$U$2:$X$10,3),"hold","sell"))</f>
        <v>hold</v>
      </c>
      <c r="R212" s="1">
        <f t="shared" ca="1" si="172"/>
        <v>0</v>
      </c>
      <c r="S212" s="2">
        <f t="shared" ca="1" si="173"/>
        <v>99.513032190054815</v>
      </c>
    </row>
    <row r="213" spans="1:28" x14ac:dyDescent="0.25">
      <c r="A213">
        <v>211</v>
      </c>
      <c r="B213" t="s">
        <v>222</v>
      </c>
      <c r="C213" s="5" t="str">
        <f t="shared" si="218"/>
        <v>2021-04-20 23:19:00</v>
      </c>
      <c r="D213">
        <v>0.35039799999999999</v>
      </c>
      <c r="E213">
        <f t="shared" ca="1" si="219"/>
        <v>0.34935699999999997</v>
      </c>
      <c r="F213">
        <v>0.35119499999999998</v>
      </c>
      <c r="G213">
        <v>0.34565600000000002</v>
      </c>
      <c r="H213">
        <v>0</v>
      </c>
      <c r="I213" t="s">
        <v>10</v>
      </c>
      <c r="J213" t="b">
        <v>0</v>
      </c>
      <c r="K213" t="s">
        <v>11</v>
      </c>
      <c r="L213">
        <f t="shared" si="223"/>
        <v>14.169943549256891</v>
      </c>
      <c r="M213">
        <f t="shared" ref="M213:N213" si="240">L213-L212</f>
        <v>1.9754912598680292</v>
      </c>
      <c r="N213">
        <f t="shared" si="240"/>
        <v>7.8968426121383519</v>
      </c>
      <c r="O213">
        <f t="shared" si="225"/>
        <v>8</v>
      </c>
      <c r="P213">
        <f t="shared" ca="1" si="171"/>
        <v>0.82965389955227631</v>
      </c>
      <c r="Q213" t="str">
        <f ca="1">IF(P213&lt;VLOOKUP(O213,$U$2:$X$10,2),"buy",IF(P213&lt;VLOOKUP(O213,$U$2:$X$10,2)+VLOOKUP(O213,$U$2:$X$10,3),"hold","sell"))</f>
        <v>sell</v>
      </c>
      <c r="R213" s="1">
        <f t="shared" ca="1" si="172"/>
        <v>0</v>
      </c>
      <c r="S213" s="2">
        <f t="shared" ca="1" si="173"/>
        <v>99.513032190054815</v>
      </c>
    </row>
    <row r="214" spans="1:28" x14ac:dyDescent="0.25">
      <c r="A214">
        <v>212</v>
      </c>
      <c r="B214" t="s">
        <v>223</v>
      </c>
      <c r="C214" s="5" t="str">
        <f t="shared" si="218"/>
        <v>2021-04-20 23:19:15</v>
      </c>
      <c r="D214">
        <v>0.34798499999999999</v>
      </c>
      <c r="E214">
        <f t="shared" ca="1" si="219"/>
        <v>0.347468</v>
      </c>
      <c r="F214">
        <v>0.35139799999999999</v>
      </c>
      <c r="G214">
        <v>0.34638999999999998</v>
      </c>
      <c r="H214">
        <v>0</v>
      </c>
      <c r="I214" t="s">
        <v>10</v>
      </c>
      <c r="J214" t="b">
        <v>0</v>
      </c>
      <c r="K214" t="s">
        <v>11</v>
      </c>
      <c r="L214">
        <f t="shared" si="223"/>
        <v>-39.941032647793634</v>
      </c>
      <c r="M214">
        <f t="shared" ref="M214:N214" si="241">L214-L213</f>
        <v>-54.110976197050526</v>
      </c>
      <c r="N214">
        <f t="shared" si="241"/>
        <v>-56.086467456918555</v>
      </c>
      <c r="O214">
        <f t="shared" si="225"/>
        <v>1</v>
      </c>
      <c r="P214">
        <f t="shared" ref="P214:P241" ca="1" si="242">RAND()</f>
        <v>0.69464459857557803</v>
      </c>
      <c r="Q214" t="str">
        <f ca="1">IF(P214&lt;VLOOKUP(O214,$U$2:$X$10,2),"buy",IF(P214&lt;VLOOKUP(O214,$U$2:$X$10,2)+VLOOKUP(O214,$U$2:$X$10,3),"hold","sell"))</f>
        <v>hold</v>
      </c>
      <c r="R214" s="1">
        <f t="shared" ref="R214:R241" ca="1" si="243">IF(AND(Q214="buy",S213&lt;&gt;0),S213/$D214,IF(Q214="sell",0,R213))</f>
        <v>0</v>
      </c>
      <c r="S214" s="2">
        <f t="shared" ref="S214:S241" ca="1" si="244">IF(AND(Q214="sell",R213&lt;&gt;0),R213*$D214,IF(Q214="buy",0,S213))</f>
        <v>99.513032190054815</v>
      </c>
    </row>
    <row r="215" spans="1:28" x14ac:dyDescent="0.25">
      <c r="A215">
        <v>213</v>
      </c>
      <c r="B215" t="s">
        <v>224</v>
      </c>
      <c r="C215" s="5" t="str">
        <f t="shared" si="218"/>
        <v>2021-04-20 23:19:30</v>
      </c>
      <c r="D215">
        <v>0.34863</v>
      </c>
      <c r="E215">
        <f t="shared" ca="1" si="219"/>
        <v>0.34512199999999998</v>
      </c>
      <c r="F215">
        <v>0.35169</v>
      </c>
      <c r="G215">
        <v>0.34716399999999997</v>
      </c>
      <c r="H215">
        <v>0</v>
      </c>
      <c r="I215" t="s">
        <v>10</v>
      </c>
      <c r="J215" t="b">
        <v>0</v>
      </c>
      <c r="K215" t="s">
        <v>11</v>
      </c>
      <c r="L215">
        <f t="shared" si="223"/>
        <v>10.656569744539341</v>
      </c>
      <c r="M215">
        <f t="shared" ref="M215:N215" si="245">L215-L214</f>
        <v>50.597602392332973</v>
      </c>
      <c r="N215">
        <f t="shared" si="245"/>
        <v>104.70857858938351</v>
      </c>
      <c r="O215">
        <f t="shared" si="225"/>
        <v>8</v>
      </c>
      <c r="P215">
        <f t="shared" ca="1" si="242"/>
        <v>0.1902261756661392</v>
      </c>
      <c r="Q215" t="str">
        <f ca="1">IF(P215&lt;VLOOKUP(O215,$U$2:$X$10,2),"buy",IF(P215&lt;VLOOKUP(O215,$U$2:$X$10,2)+VLOOKUP(O215,$U$2:$X$10,3),"hold","sell"))</f>
        <v>hold</v>
      </c>
      <c r="R215" s="1">
        <f t="shared" ca="1" si="243"/>
        <v>0</v>
      </c>
      <c r="S215" s="2">
        <f t="shared" ca="1" si="244"/>
        <v>99.513032190054815</v>
      </c>
    </row>
    <row r="216" spans="1:28" x14ac:dyDescent="0.25">
      <c r="A216">
        <v>214</v>
      </c>
      <c r="B216" t="s">
        <v>225</v>
      </c>
      <c r="C216" s="5" t="str">
        <f t="shared" si="218"/>
        <v>2021-04-20 23:19:45</v>
      </c>
      <c r="D216">
        <v>0.34872599999999998</v>
      </c>
      <c r="E216">
        <f t="shared" ca="1" si="219"/>
        <v>0.344856</v>
      </c>
      <c r="F216">
        <v>0.35145900000000002</v>
      </c>
      <c r="G216">
        <v>0.34672700000000001</v>
      </c>
      <c r="H216">
        <v>0</v>
      </c>
      <c r="I216" t="s">
        <v>10</v>
      </c>
      <c r="J216" t="b">
        <v>0</v>
      </c>
      <c r="K216" t="s">
        <v>11</v>
      </c>
      <c r="L216">
        <f t="shared" si="223"/>
        <v>1.5856575356715936</v>
      </c>
      <c r="M216">
        <f t="shared" ref="M216:N216" si="246">L216-L215</f>
        <v>-9.0709122088677479</v>
      </c>
      <c r="N216">
        <f t="shared" si="246"/>
        <v>-59.668514601200719</v>
      </c>
      <c r="O216">
        <f t="shared" si="225"/>
        <v>5</v>
      </c>
      <c r="P216">
        <f t="shared" ca="1" si="242"/>
        <v>4.0565967291396832E-2</v>
      </c>
      <c r="Q216" t="str">
        <f ca="1">IF(P216&lt;VLOOKUP(O216,$U$2:$X$10,2),"buy",IF(P216&lt;VLOOKUP(O216,$U$2:$X$10,2)+VLOOKUP(O216,$U$2:$X$10,3),"hold","sell"))</f>
        <v>hold</v>
      </c>
      <c r="R216" s="1">
        <f t="shared" ca="1" si="243"/>
        <v>0</v>
      </c>
      <c r="S216" s="2">
        <f t="shared" ca="1" si="244"/>
        <v>99.513032190054815</v>
      </c>
    </row>
    <row r="217" spans="1:28" x14ac:dyDescent="0.25">
      <c r="A217">
        <v>215</v>
      </c>
      <c r="B217" t="s">
        <v>226</v>
      </c>
      <c r="C217" s="5" t="str">
        <f t="shared" si="218"/>
        <v>2021-04-20 23:20:00</v>
      </c>
      <c r="D217">
        <v>0.34998699999999999</v>
      </c>
      <c r="E217">
        <f t="shared" ca="1" si="219"/>
        <v>0.34403299999999998</v>
      </c>
      <c r="F217">
        <v>0.35189500000000001</v>
      </c>
      <c r="G217">
        <v>0.346138</v>
      </c>
      <c r="H217">
        <v>0</v>
      </c>
      <c r="I217" t="s">
        <v>10</v>
      </c>
      <c r="J217" t="b">
        <v>0</v>
      </c>
      <c r="K217" t="s">
        <v>11</v>
      </c>
      <c r="L217">
        <f t="shared" si="223"/>
        <v>20.753228344270397</v>
      </c>
      <c r="M217">
        <f t="shared" ref="M217:N217" si="247">L217-L216</f>
        <v>19.167570808598803</v>
      </c>
      <c r="N217">
        <f t="shared" si="247"/>
        <v>28.23848301746655</v>
      </c>
      <c r="O217">
        <f t="shared" si="225"/>
        <v>8</v>
      </c>
      <c r="P217">
        <f t="shared" ca="1" si="242"/>
        <v>0.42102123983720596</v>
      </c>
      <c r="Q217" t="str">
        <f ca="1">IF(P217&lt;VLOOKUP(O217,$U$2:$X$10,2),"buy",IF(P217&lt;VLOOKUP(O217,$U$2:$X$10,2)+VLOOKUP(O217,$U$2:$X$10,3),"hold","sell"))</f>
        <v>hold</v>
      </c>
      <c r="R217" s="1">
        <f t="shared" ca="1" si="243"/>
        <v>0</v>
      </c>
      <c r="S217" s="2">
        <f t="shared" ca="1" si="244"/>
        <v>99.513032190054815</v>
      </c>
    </row>
    <row r="218" spans="1:28" x14ac:dyDescent="0.25">
      <c r="A218">
        <v>216</v>
      </c>
      <c r="B218" t="s">
        <v>227</v>
      </c>
      <c r="C218" s="5" t="str">
        <f t="shared" si="218"/>
        <v>2021-04-20 23:20:15</v>
      </c>
      <c r="D218">
        <v>0.351047</v>
      </c>
      <c r="E218">
        <f t="shared" ca="1" si="219"/>
        <v>0.34358</v>
      </c>
      <c r="F218">
        <v>0.35211199999999998</v>
      </c>
      <c r="G218">
        <v>0.34565200000000001</v>
      </c>
      <c r="H218">
        <v>0</v>
      </c>
      <c r="I218" t="s">
        <v>10</v>
      </c>
      <c r="J218" t="b">
        <v>0</v>
      </c>
      <c r="K218" t="s">
        <v>11</v>
      </c>
      <c r="L218">
        <f t="shared" si="223"/>
        <v>17.392542457724105</v>
      </c>
      <c r="M218">
        <f t="shared" ref="M218:N218" si="248">L218-L217</f>
        <v>-3.3606858865462925</v>
      </c>
      <c r="N218">
        <f t="shared" si="248"/>
        <v>-22.528256695145096</v>
      </c>
      <c r="O218">
        <f t="shared" si="225"/>
        <v>5</v>
      </c>
      <c r="P218">
        <f t="shared" ca="1" si="242"/>
        <v>0.15491427498673149</v>
      </c>
      <c r="Q218" t="str">
        <f ca="1">IF(P218&lt;VLOOKUP(O218,$U$2:$X$10,2),"buy",IF(P218&lt;VLOOKUP(O218,$U$2:$X$10,2)+VLOOKUP(O218,$U$2:$X$10,3),"hold","sell"))</f>
        <v>hold</v>
      </c>
      <c r="R218" s="1">
        <f t="shared" ca="1" si="243"/>
        <v>0</v>
      </c>
      <c r="S218" s="2">
        <f t="shared" ca="1" si="244"/>
        <v>99.513032190054815</v>
      </c>
    </row>
    <row r="219" spans="1:28" x14ac:dyDescent="0.25">
      <c r="A219">
        <v>217</v>
      </c>
      <c r="B219" t="s">
        <v>228</v>
      </c>
      <c r="C219" s="5" t="str">
        <f t="shared" si="218"/>
        <v>2021-04-20 23:20:30</v>
      </c>
      <c r="D219">
        <v>0.35023399999999999</v>
      </c>
      <c r="E219">
        <f t="shared" ca="1" si="219"/>
        <v>0.343995</v>
      </c>
      <c r="F219">
        <v>0.35115499999999999</v>
      </c>
      <c r="G219">
        <v>0.34548099999999998</v>
      </c>
      <c r="H219">
        <v>0</v>
      </c>
      <c r="I219" t="s">
        <v>10</v>
      </c>
      <c r="J219" t="b">
        <v>0</v>
      </c>
      <c r="K219" t="s">
        <v>11</v>
      </c>
      <c r="L219">
        <f t="shared" si="223"/>
        <v>-13.370718099511224</v>
      </c>
      <c r="M219">
        <f t="shared" ref="M219:N219" si="249">L219-L218</f>
        <v>-30.763260557235327</v>
      </c>
      <c r="N219">
        <f t="shared" si="249"/>
        <v>-27.402574670689035</v>
      </c>
      <c r="O219">
        <f t="shared" si="225"/>
        <v>1</v>
      </c>
      <c r="P219">
        <f t="shared" ca="1" si="242"/>
        <v>0.38178994887191131</v>
      </c>
      <c r="Q219" t="str">
        <f ca="1">IF(P219&lt;VLOOKUP(O219,$U$2:$X$10,2),"buy",IF(P219&lt;VLOOKUP(O219,$U$2:$X$10,2)+VLOOKUP(O219,$U$2:$X$10,3),"hold","sell"))</f>
        <v>buy</v>
      </c>
      <c r="R219" s="1">
        <f t="shared" ca="1" si="243"/>
        <v>284.13298591814277</v>
      </c>
      <c r="S219" s="2">
        <f t="shared" ca="1" si="244"/>
        <v>0</v>
      </c>
    </row>
    <row r="220" spans="1:28" x14ac:dyDescent="0.25">
      <c r="A220">
        <v>218</v>
      </c>
      <c r="B220" t="s">
        <v>229</v>
      </c>
      <c r="C220" s="5" t="str">
        <f t="shared" si="218"/>
        <v>2021-04-20 23:20:45</v>
      </c>
      <c r="D220">
        <v>0.349908</v>
      </c>
      <c r="E220">
        <f t="shared" ca="1" si="219"/>
        <v>0.34321200000000002</v>
      </c>
      <c r="F220">
        <v>0.351387</v>
      </c>
      <c r="G220">
        <v>0.34584199999999998</v>
      </c>
      <c r="H220">
        <v>0</v>
      </c>
      <c r="I220" t="s">
        <v>10</v>
      </c>
      <c r="J220" t="b">
        <v>0</v>
      </c>
      <c r="K220" t="s">
        <v>11</v>
      </c>
      <c r="L220">
        <f t="shared" si="223"/>
        <v>-5.3664390483531479</v>
      </c>
      <c r="M220">
        <f t="shared" ref="M220:N220" si="250">L220-L219</f>
        <v>8.0042790511580755</v>
      </c>
      <c r="N220">
        <f t="shared" si="250"/>
        <v>38.767539608393406</v>
      </c>
      <c r="O220">
        <f t="shared" si="225"/>
        <v>4</v>
      </c>
      <c r="P220">
        <f t="shared" ca="1" si="242"/>
        <v>0.84427386544086902</v>
      </c>
      <c r="Q220" t="str">
        <f ca="1">IF(P220&lt;VLOOKUP(O220,$U$2:$X$10,2),"buy",IF(P220&lt;VLOOKUP(O220,$U$2:$X$10,2)+VLOOKUP(O220,$U$2:$X$10,3),"hold","sell"))</f>
        <v>hold</v>
      </c>
      <c r="R220" s="1">
        <f t="shared" ca="1" si="243"/>
        <v>284.13298591814277</v>
      </c>
      <c r="S220" s="2">
        <f t="shared" ca="1" si="244"/>
        <v>0</v>
      </c>
    </row>
    <row r="221" spans="1:28" x14ac:dyDescent="0.25">
      <c r="A221">
        <v>219</v>
      </c>
      <c r="B221" t="s">
        <v>230</v>
      </c>
      <c r="C221" s="5" t="str">
        <f t="shared" si="218"/>
        <v>2021-04-20 23:21:00</v>
      </c>
      <c r="D221">
        <v>0.349329</v>
      </c>
      <c r="E221">
        <f t="shared" ca="1" si="219"/>
        <v>0.34384999999999999</v>
      </c>
      <c r="F221">
        <v>0.35117799999999999</v>
      </c>
      <c r="G221">
        <v>0.34536099999999997</v>
      </c>
      <c r="H221">
        <v>0</v>
      </c>
      <c r="I221" t="s">
        <v>10</v>
      </c>
      <c r="J221" t="b">
        <v>0</v>
      </c>
      <c r="K221" t="s">
        <v>11</v>
      </c>
      <c r="L221">
        <f t="shared" si="223"/>
        <v>-9.5469888243287624</v>
      </c>
      <c r="M221">
        <f t="shared" ref="M221:N221" si="251">L221-L220</f>
        <v>-4.1805497759756145</v>
      </c>
      <c r="N221">
        <f t="shared" si="251"/>
        <v>-12.184828827133689</v>
      </c>
      <c r="O221">
        <f t="shared" si="225"/>
        <v>1</v>
      </c>
      <c r="P221">
        <f t="shared" ca="1" si="242"/>
        <v>0.88754315852575449</v>
      </c>
      <c r="Q221" t="str">
        <f ca="1">IF(P221&lt;VLOOKUP(O221,$U$2:$X$10,2),"buy",IF(P221&lt;VLOOKUP(O221,$U$2:$X$10,2)+VLOOKUP(O221,$U$2:$X$10,3),"hold","sell"))</f>
        <v>hold</v>
      </c>
      <c r="R221" s="1">
        <f t="shared" ca="1" si="243"/>
        <v>284.13298591814277</v>
      </c>
      <c r="S221" s="2">
        <f t="shared" ca="1" si="244"/>
        <v>0</v>
      </c>
    </row>
    <row r="222" spans="1:28" x14ac:dyDescent="0.25">
      <c r="A222">
        <v>220</v>
      </c>
      <c r="B222" t="s">
        <v>231</v>
      </c>
      <c r="C222" s="5" t="str">
        <f t="shared" si="218"/>
        <v>2021-04-20 23:21:15</v>
      </c>
      <c r="D222">
        <v>0.34944599999999998</v>
      </c>
      <c r="E222">
        <f t="shared" ca="1" si="219"/>
        <v>0.34441699999999997</v>
      </c>
      <c r="F222">
        <v>0.350522</v>
      </c>
      <c r="G222">
        <v>0.34400799999999998</v>
      </c>
      <c r="H222">
        <v>0</v>
      </c>
      <c r="I222" t="s">
        <v>10</v>
      </c>
      <c r="J222" t="b">
        <v>0</v>
      </c>
      <c r="K222" t="s">
        <v>11</v>
      </c>
      <c r="L222">
        <f t="shared" si="223"/>
        <v>1.9285382682340486</v>
      </c>
      <c r="M222">
        <f t="shared" ref="M222:N222" si="252">L222-L221</f>
        <v>11.47552709256281</v>
      </c>
      <c r="N222">
        <f t="shared" si="252"/>
        <v>15.656076868538424</v>
      </c>
      <c r="O222">
        <f t="shared" si="225"/>
        <v>8</v>
      </c>
      <c r="P222">
        <f t="shared" ca="1" si="242"/>
        <v>1.2389407460835278E-2</v>
      </c>
      <c r="Q222" t="str">
        <f ca="1">IF(P222&lt;VLOOKUP(O222,$U$2:$X$10,2),"buy",IF(P222&lt;VLOOKUP(O222,$U$2:$X$10,2)+VLOOKUP(O222,$U$2:$X$10,3),"hold","sell"))</f>
        <v>hold</v>
      </c>
      <c r="R222" s="1">
        <f t="shared" ca="1" si="243"/>
        <v>284.13298591814277</v>
      </c>
      <c r="S222" s="2">
        <f t="shared" ca="1" si="244"/>
        <v>0</v>
      </c>
      <c r="U222">
        <v>1</v>
      </c>
      <c r="V222">
        <v>102.33010307048761</v>
      </c>
      <c r="W222" s="4">
        <f>V222/100-1</f>
        <v>2.3301030704875991E-2</v>
      </c>
      <c r="Z222">
        <v>1</v>
      </c>
      <c r="AA222">
        <v>100.59030387712544</v>
      </c>
      <c r="AB222" s="4">
        <f>AA222/100-1</f>
        <v>5.9030387712544208E-3</v>
      </c>
    </row>
    <row r="223" spans="1:28" x14ac:dyDescent="0.25">
      <c r="A223">
        <v>221</v>
      </c>
      <c r="B223" t="s">
        <v>232</v>
      </c>
      <c r="C223" s="5" t="str">
        <f t="shared" si="218"/>
        <v>2021-04-20 23:21:30</v>
      </c>
      <c r="D223">
        <v>0.348472</v>
      </c>
      <c r="E223">
        <f t="shared" ca="1" si="219"/>
        <v>0.340034</v>
      </c>
      <c r="F223">
        <v>0.34981899999999999</v>
      </c>
      <c r="G223">
        <v>0.34212599999999999</v>
      </c>
      <c r="H223">
        <v>0</v>
      </c>
      <c r="I223" t="s">
        <v>10</v>
      </c>
      <c r="J223" t="b">
        <v>0</v>
      </c>
      <c r="K223" t="s">
        <v>11</v>
      </c>
      <c r="L223">
        <f t="shared" si="223"/>
        <v>-16.099543433256549</v>
      </c>
      <c r="M223">
        <f t="shared" ref="M223:N223" si="253">L223-L222</f>
        <v>-18.028081701490599</v>
      </c>
      <c r="N223">
        <f t="shared" si="253"/>
        <v>-29.50360879405341</v>
      </c>
      <c r="O223">
        <f t="shared" si="225"/>
        <v>1</v>
      </c>
      <c r="P223">
        <f t="shared" ca="1" si="242"/>
        <v>0.9978943411525848</v>
      </c>
      <c r="Q223" t="str">
        <f ca="1">IF(P223&lt;VLOOKUP(O223,$U$2:$X$10,2),"buy",IF(P223&lt;VLOOKUP(O223,$U$2:$X$10,2)+VLOOKUP(O223,$U$2:$X$10,3),"hold","sell"))</f>
        <v>hold</v>
      </c>
      <c r="R223" s="1">
        <f t="shared" ca="1" si="243"/>
        <v>284.13298591814277</v>
      </c>
      <c r="S223" s="2">
        <f t="shared" ca="1" si="244"/>
        <v>0</v>
      </c>
      <c r="U223">
        <v>2</v>
      </c>
      <c r="V223">
        <v>99.760293298706856</v>
      </c>
      <c r="W223" s="4">
        <f t="shared" ref="W223:W241" si="254">V223/100-1</f>
        <v>-2.3970670129314087E-3</v>
      </c>
      <c r="Z223">
        <v>2</v>
      </c>
      <c r="AA223">
        <v>101.05302745846828</v>
      </c>
      <c r="AB223" s="4">
        <f t="shared" ref="AB223:AB241" si="255">AA223/100-1</f>
        <v>1.0530274584682697E-2</v>
      </c>
    </row>
    <row r="224" spans="1:28" x14ac:dyDescent="0.25">
      <c r="A224">
        <v>222</v>
      </c>
      <c r="B224" t="s">
        <v>233</v>
      </c>
      <c r="C224" s="5" t="str">
        <f t="shared" si="218"/>
        <v>2021-04-20 23:21:45</v>
      </c>
      <c r="D224">
        <v>0.345252</v>
      </c>
      <c r="E224">
        <f t="shared" ca="1" si="219"/>
        <v>0.33876000000000001</v>
      </c>
      <c r="F224">
        <v>0.34737099999999999</v>
      </c>
      <c r="G224">
        <v>0.341694</v>
      </c>
      <c r="H224">
        <v>0</v>
      </c>
      <c r="I224" t="s">
        <v>10</v>
      </c>
      <c r="J224" t="b">
        <v>0</v>
      </c>
      <c r="K224" t="s">
        <v>11</v>
      </c>
      <c r="L224">
        <f t="shared" si="223"/>
        <v>-53.720761438587189</v>
      </c>
      <c r="M224">
        <f t="shared" ref="M224:N224" si="256">L224-L223</f>
        <v>-37.62121800533064</v>
      </c>
      <c r="N224">
        <f t="shared" si="256"/>
        <v>-19.593136303840041</v>
      </c>
      <c r="O224">
        <f t="shared" si="225"/>
        <v>1</v>
      </c>
      <c r="P224">
        <f t="shared" ca="1" si="242"/>
        <v>0.23114203820722989</v>
      </c>
      <c r="Q224" t="str">
        <f ca="1">IF(P224&lt;VLOOKUP(O224,$U$2:$X$10,2),"buy",IF(P224&lt;VLOOKUP(O224,$U$2:$X$10,2)+VLOOKUP(O224,$U$2:$X$10,3),"hold","sell"))</f>
        <v>buy</v>
      </c>
      <c r="R224" s="1">
        <f t="shared" ca="1" si="243"/>
        <v>284.13298591814277</v>
      </c>
      <c r="S224" s="2">
        <f t="shared" ca="1" si="244"/>
        <v>0</v>
      </c>
      <c r="U224">
        <v>3</v>
      </c>
      <c r="V224">
        <v>101.22594423745171</v>
      </c>
      <c r="W224" s="4">
        <f t="shared" si="254"/>
        <v>1.2259442374517038E-2</v>
      </c>
      <c r="Z224">
        <v>3</v>
      </c>
      <c r="AA224">
        <v>100.00443398583927</v>
      </c>
      <c r="AB224" s="4">
        <f t="shared" si="255"/>
        <v>4.4339858392694609E-5</v>
      </c>
    </row>
    <row r="225" spans="1:28" x14ac:dyDescent="0.25">
      <c r="A225">
        <v>223</v>
      </c>
      <c r="B225" t="s">
        <v>234</v>
      </c>
      <c r="C225" s="5" t="str">
        <f t="shared" si="218"/>
        <v>2021-04-20 23:22:00</v>
      </c>
      <c r="D225">
        <v>0.34663500000000003</v>
      </c>
      <c r="E225">
        <f t="shared" ca="1" si="219"/>
        <v>0.33675699999999997</v>
      </c>
      <c r="F225">
        <v>0.34828999999999999</v>
      </c>
      <c r="G225">
        <v>0.34238400000000002</v>
      </c>
      <c r="H225">
        <v>0</v>
      </c>
      <c r="I225" t="s">
        <v>10</v>
      </c>
      <c r="J225" t="b">
        <v>0</v>
      </c>
      <c r="K225" t="s">
        <v>11</v>
      </c>
      <c r="L225">
        <f t="shared" si="223"/>
        <v>22.981175608655771</v>
      </c>
      <c r="M225">
        <f t="shared" ref="M225:N225" si="257">L225-L224</f>
        <v>76.701937047242964</v>
      </c>
      <c r="N225">
        <f t="shared" si="257"/>
        <v>114.32315505257361</v>
      </c>
      <c r="O225">
        <f t="shared" si="225"/>
        <v>8</v>
      </c>
      <c r="P225">
        <f t="shared" ca="1" si="242"/>
        <v>0.92429791980832832</v>
      </c>
      <c r="Q225" t="str">
        <f ca="1">IF(P225&lt;VLOOKUP(O225,$U$2:$X$10,2),"buy",IF(P225&lt;VLOOKUP(O225,$U$2:$X$10,2)+VLOOKUP(O225,$U$2:$X$10,3),"hold","sell"))</f>
        <v>sell</v>
      </c>
      <c r="R225" s="1">
        <f t="shared" ca="1" si="243"/>
        <v>0</v>
      </c>
      <c r="S225" s="2">
        <f t="shared" ca="1" si="244"/>
        <v>98.49043757373542</v>
      </c>
      <c r="U225">
        <v>4</v>
      </c>
      <c r="V225">
        <v>98.03327971786581</v>
      </c>
      <c r="W225" s="4">
        <f t="shared" si="254"/>
        <v>-1.9667202821341934E-2</v>
      </c>
      <c r="Z225">
        <v>4</v>
      </c>
      <c r="AA225">
        <v>100.44965559355954</v>
      </c>
      <c r="AB225" s="4">
        <f t="shared" si="255"/>
        <v>4.4965559355953921E-3</v>
      </c>
    </row>
    <row r="226" spans="1:28" x14ac:dyDescent="0.25">
      <c r="A226">
        <v>224</v>
      </c>
      <c r="B226" t="s">
        <v>235</v>
      </c>
      <c r="C226" s="5" t="str">
        <f t="shared" si="218"/>
        <v>2021-04-20 23:22:15</v>
      </c>
      <c r="D226">
        <v>0.34726600000000002</v>
      </c>
      <c r="E226">
        <f t="shared" ca="1" si="219"/>
        <v>0.3372</v>
      </c>
      <c r="F226">
        <v>0.34770600000000002</v>
      </c>
      <c r="G226">
        <v>0.34241300000000002</v>
      </c>
      <c r="H226">
        <v>0</v>
      </c>
      <c r="I226" t="s">
        <v>10</v>
      </c>
      <c r="J226" t="b">
        <v>0</v>
      </c>
      <c r="K226" t="s">
        <v>11</v>
      </c>
      <c r="L226">
        <f t="shared" si="223"/>
        <v>10.466213405038117</v>
      </c>
      <c r="M226">
        <f t="shared" ref="M226:N226" si="258">L226-L225</f>
        <v>-12.514962203617655</v>
      </c>
      <c r="N226">
        <f t="shared" si="258"/>
        <v>-89.216899250860621</v>
      </c>
      <c r="O226">
        <f t="shared" si="225"/>
        <v>5</v>
      </c>
      <c r="P226">
        <f t="shared" ca="1" si="242"/>
        <v>0.13151909350622426</v>
      </c>
      <c r="Q226" t="str">
        <f ca="1">IF(P226&lt;VLOOKUP(O226,$U$2:$X$10,2),"buy",IF(P226&lt;VLOOKUP(O226,$U$2:$X$10,2)+VLOOKUP(O226,$U$2:$X$10,3),"hold","sell"))</f>
        <v>hold</v>
      </c>
      <c r="R226" s="1">
        <f t="shared" ca="1" si="243"/>
        <v>0</v>
      </c>
      <c r="S226" s="2">
        <f t="shared" ca="1" si="244"/>
        <v>98.49043757373542</v>
      </c>
      <c r="U226">
        <v>5</v>
      </c>
      <c r="V226">
        <v>94.576716740693669</v>
      </c>
      <c r="W226" s="4">
        <f t="shared" si="254"/>
        <v>-5.4232832593063329E-2</v>
      </c>
      <c r="Z226">
        <v>5</v>
      </c>
      <c r="AA226">
        <v>102.46274777581874</v>
      </c>
      <c r="AB226" s="4">
        <f t="shared" si="255"/>
        <v>2.462747775818741E-2</v>
      </c>
    </row>
    <row r="227" spans="1:28" x14ac:dyDescent="0.25">
      <c r="A227">
        <v>225</v>
      </c>
      <c r="B227" t="s">
        <v>236</v>
      </c>
      <c r="C227" s="5" t="str">
        <f t="shared" si="218"/>
        <v>2021-04-20 23:22:30</v>
      </c>
      <c r="D227">
        <v>0.34502100000000002</v>
      </c>
      <c r="E227">
        <f t="shared" ca="1" si="219"/>
        <v>0.33800400000000003</v>
      </c>
      <c r="F227">
        <v>0.34708600000000001</v>
      </c>
      <c r="G227">
        <v>0.34214699999999998</v>
      </c>
      <c r="H227">
        <v>0</v>
      </c>
      <c r="I227" t="s">
        <v>10</v>
      </c>
      <c r="J227" t="b">
        <v>0</v>
      </c>
      <c r="K227" t="s">
        <v>11</v>
      </c>
      <c r="L227">
        <f t="shared" si="223"/>
        <v>-37.479456864593487</v>
      </c>
      <c r="M227">
        <f t="shared" ref="M227:N227" si="259">L227-L226</f>
        <v>-47.945670269631606</v>
      </c>
      <c r="N227">
        <f t="shared" si="259"/>
        <v>-35.430708066013949</v>
      </c>
      <c r="O227">
        <f t="shared" si="225"/>
        <v>1</v>
      </c>
      <c r="P227">
        <f t="shared" ca="1" si="242"/>
        <v>0.90466146761914268</v>
      </c>
      <c r="Q227" t="str">
        <f ca="1">IF(P227&lt;VLOOKUP(O227,$U$2:$X$10,2),"buy",IF(P227&lt;VLOOKUP(O227,$U$2:$X$10,2)+VLOOKUP(O227,$U$2:$X$10,3),"hold","sell"))</f>
        <v>hold</v>
      </c>
      <c r="R227" s="1">
        <f t="shared" ca="1" si="243"/>
        <v>0</v>
      </c>
      <c r="S227" s="2">
        <f t="shared" ca="1" si="244"/>
        <v>98.49043757373542</v>
      </c>
      <c r="U227">
        <v>6</v>
      </c>
      <c r="V227">
        <v>97.310795228223768</v>
      </c>
      <c r="W227" s="4">
        <f t="shared" si="254"/>
        <v>-2.6892047717762324E-2</v>
      </c>
      <c r="Z227">
        <v>6</v>
      </c>
      <c r="AA227">
        <v>101.25897266863016</v>
      </c>
      <c r="AB227" s="4">
        <f t="shared" si="255"/>
        <v>1.2589726686301539E-2</v>
      </c>
    </row>
    <row r="228" spans="1:28" x14ac:dyDescent="0.25">
      <c r="A228">
        <v>226</v>
      </c>
      <c r="B228" t="s">
        <v>237</v>
      </c>
      <c r="C228" s="5" t="str">
        <f t="shared" si="218"/>
        <v>2021-04-20 23:22:45</v>
      </c>
      <c r="D228">
        <v>0.34415600000000002</v>
      </c>
      <c r="E228">
        <f t="shared" ca="1" si="219"/>
        <v>0.33608199999999999</v>
      </c>
      <c r="F228">
        <v>0.34640700000000002</v>
      </c>
      <c r="G228">
        <v>0.34081299999999998</v>
      </c>
      <c r="H228">
        <v>0</v>
      </c>
      <c r="I228" t="s">
        <v>10</v>
      </c>
      <c r="J228" t="b">
        <v>0</v>
      </c>
      <c r="K228" t="s">
        <v>11</v>
      </c>
      <c r="L228">
        <f t="shared" si="223"/>
        <v>-14.477155964633011</v>
      </c>
      <c r="M228">
        <f t="shared" ref="M228:N228" si="260">L228-L227</f>
        <v>23.002300899960474</v>
      </c>
      <c r="N228">
        <f t="shared" si="260"/>
        <v>70.94797116959208</v>
      </c>
      <c r="O228">
        <f t="shared" si="225"/>
        <v>4</v>
      </c>
      <c r="P228">
        <f t="shared" ca="1" si="242"/>
        <v>0.27686593854831021</v>
      </c>
      <c r="Q228" t="str">
        <f ca="1">IF(P228&lt;VLOOKUP(O228,$U$2:$X$10,2),"buy",IF(P228&lt;VLOOKUP(O228,$U$2:$X$10,2)+VLOOKUP(O228,$U$2:$X$10,3),"hold","sell"))</f>
        <v>buy</v>
      </c>
      <c r="R228" s="1">
        <f t="shared" ca="1" si="243"/>
        <v>286.17963241592594</v>
      </c>
      <c r="S228" s="2">
        <f t="shared" ca="1" si="244"/>
        <v>0</v>
      </c>
      <c r="U228">
        <v>7</v>
      </c>
      <c r="V228">
        <v>104.11874274566522</v>
      </c>
      <c r="W228" s="4">
        <f t="shared" si="254"/>
        <v>4.1187427456652159E-2</v>
      </c>
      <c r="Z228">
        <v>7</v>
      </c>
      <c r="AA228">
        <v>103.07930701260463</v>
      </c>
      <c r="AB228" s="4">
        <f t="shared" si="255"/>
        <v>3.0793070126046374E-2</v>
      </c>
    </row>
    <row r="229" spans="1:28" x14ac:dyDescent="0.25">
      <c r="A229">
        <v>227</v>
      </c>
      <c r="B229" t="s">
        <v>238</v>
      </c>
      <c r="C229" s="5" t="str">
        <f t="shared" si="218"/>
        <v>2021-04-20 23:23:00</v>
      </c>
      <c r="D229">
        <v>0.34524899999999997</v>
      </c>
      <c r="E229">
        <f t="shared" ca="1" si="219"/>
        <v>0.33577099999999999</v>
      </c>
      <c r="F229">
        <v>0.34750500000000001</v>
      </c>
      <c r="G229">
        <v>0.34088499999999999</v>
      </c>
      <c r="H229">
        <v>0</v>
      </c>
      <c r="I229" t="s">
        <v>10</v>
      </c>
      <c r="J229" t="b">
        <v>0</v>
      </c>
      <c r="K229" t="s">
        <v>11</v>
      </c>
      <c r="L229">
        <f t="shared" si="223"/>
        <v>18.235186336683707</v>
      </c>
      <c r="M229">
        <f t="shared" ref="M229:N229" si="261">L229-L228</f>
        <v>32.712342301316717</v>
      </c>
      <c r="N229">
        <f t="shared" si="261"/>
        <v>9.7100414013562428</v>
      </c>
      <c r="O229">
        <f t="shared" si="225"/>
        <v>8</v>
      </c>
      <c r="P229">
        <f t="shared" ca="1" si="242"/>
        <v>0.44050993648462888</v>
      </c>
      <c r="Q229" t="str">
        <f ca="1">IF(P229&lt;VLOOKUP(O229,$U$2:$X$10,2),"buy",IF(P229&lt;VLOOKUP(O229,$U$2:$X$10,2)+VLOOKUP(O229,$U$2:$X$10,3),"hold","sell"))</f>
        <v>hold</v>
      </c>
      <c r="R229" s="1">
        <f t="shared" ca="1" si="243"/>
        <v>286.17963241592594</v>
      </c>
      <c r="S229" s="2">
        <f t="shared" ca="1" si="244"/>
        <v>0</v>
      </c>
      <c r="U229">
        <v>8</v>
      </c>
      <c r="V229">
        <v>97.183330771964435</v>
      </c>
      <c r="W229" s="4">
        <f t="shared" si="254"/>
        <v>-2.8166692280355621E-2</v>
      </c>
      <c r="Z229">
        <v>8</v>
      </c>
      <c r="AA229">
        <v>99.204354916845517</v>
      </c>
      <c r="AB229" s="4">
        <f t="shared" si="255"/>
        <v>-7.9564508315448368E-3</v>
      </c>
    </row>
    <row r="230" spans="1:28" x14ac:dyDescent="0.25">
      <c r="A230">
        <v>228</v>
      </c>
      <c r="B230" t="s">
        <v>239</v>
      </c>
      <c r="C230" s="5" t="str">
        <f t="shared" si="218"/>
        <v>2021-04-20 23:23:15</v>
      </c>
      <c r="D230">
        <v>0.34360800000000002</v>
      </c>
      <c r="E230">
        <f t="shared" ca="1" si="219"/>
        <v>0.33747700000000003</v>
      </c>
      <c r="F230">
        <v>0.347302</v>
      </c>
      <c r="G230">
        <v>0.342391</v>
      </c>
      <c r="H230">
        <v>0</v>
      </c>
      <c r="I230" t="s">
        <v>10</v>
      </c>
      <c r="J230" t="b">
        <v>0</v>
      </c>
      <c r="K230" t="s">
        <v>11</v>
      </c>
      <c r="L230">
        <f t="shared" si="223"/>
        <v>-27.508556748553275</v>
      </c>
      <c r="M230">
        <f t="shared" ref="M230:N230" si="262">L230-L229</f>
        <v>-45.743743085236986</v>
      </c>
      <c r="N230">
        <f t="shared" si="262"/>
        <v>-78.456085386553696</v>
      </c>
      <c r="O230">
        <f t="shared" si="225"/>
        <v>1</v>
      </c>
      <c r="P230">
        <f t="shared" ca="1" si="242"/>
        <v>0.11853626244284876</v>
      </c>
      <c r="Q230" t="str">
        <f ca="1">IF(P230&lt;VLOOKUP(O230,$U$2:$X$10,2),"buy",IF(P230&lt;VLOOKUP(O230,$U$2:$X$10,2)+VLOOKUP(O230,$U$2:$X$10,3),"hold","sell"))</f>
        <v>buy</v>
      </c>
      <c r="R230" s="1">
        <f t="shared" ca="1" si="243"/>
        <v>286.17963241592594</v>
      </c>
      <c r="S230" s="2">
        <f t="shared" ca="1" si="244"/>
        <v>0</v>
      </c>
      <c r="U230">
        <v>9</v>
      </c>
      <c r="V230">
        <v>98.799337001920449</v>
      </c>
      <c r="W230" s="4">
        <f t="shared" si="254"/>
        <v>-1.2006629980795491E-2</v>
      </c>
      <c r="Z230">
        <v>9</v>
      </c>
      <c r="AA230">
        <v>99.386620919763601</v>
      </c>
      <c r="AB230" s="4">
        <f t="shared" si="255"/>
        <v>-6.1337908023639809E-3</v>
      </c>
    </row>
    <row r="231" spans="1:28" x14ac:dyDescent="0.25">
      <c r="A231">
        <v>229</v>
      </c>
      <c r="B231" t="s">
        <v>240</v>
      </c>
      <c r="C231" s="5" t="str">
        <f t="shared" si="218"/>
        <v>2021-04-20 23:23:30</v>
      </c>
      <c r="D231">
        <v>0.34536099999999997</v>
      </c>
      <c r="E231">
        <f t="shared" ca="1" si="219"/>
        <v>0.33388200000000001</v>
      </c>
      <c r="F231">
        <v>0.34676400000000002</v>
      </c>
      <c r="G231">
        <v>0.34221800000000002</v>
      </c>
      <c r="H231">
        <v>0</v>
      </c>
      <c r="I231" t="s">
        <v>10</v>
      </c>
      <c r="J231" t="b">
        <v>0</v>
      </c>
      <c r="K231" t="s">
        <v>11</v>
      </c>
      <c r="L231">
        <f t="shared" si="223"/>
        <v>29.236885979228639</v>
      </c>
      <c r="M231">
        <f t="shared" ref="M231:N231" si="263">L231-L230</f>
        <v>56.745442727781914</v>
      </c>
      <c r="N231">
        <f t="shared" si="263"/>
        <v>102.48918581301891</v>
      </c>
      <c r="O231">
        <f t="shared" si="225"/>
        <v>8</v>
      </c>
      <c r="P231">
        <f t="shared" ca="1" si="242"/>
        <v>0.47368029054395488</v>
      </c>
      <c r="Q231" t="str">
        <f ca="1">IF(P231&lt;VLOOKUP(O231,$U$2:$X$10,2),"buy",IF(P231&lt;VLOOKUP(O231,$U$2:$X$10,2)+VLOOKUP(O231,$U$2:$X$10,3),"hold","sell"))</f>
        <v>hold</v>
      </c>
      <c r="R231" s="1">
        <f t="shared" ca="1" si="243"/>
        <v>286.17963241592594</v>
      </c>
      <c r="S231" s="2">
        <f t="shared" ca="1" si="244"/>
        <v>0</v>
      </c>
      <c r="U231">
        <v>10</v>
      </c>
      <c r="V231">
        <v>104.75539102328329</v>
      </c>
      <c r="W231" s="4">
        <f t="shared" si="254"/>
        <v>4.7553910232832841E-2</v>
      </c>
      <c r="Z231">
        <v>10</v>
      </c>
      <c r="AA231">
        <v>102.52472519048638</v>
      </c>
      <c r="AB231" s="4">
        <f t="shared" si="255"/>
        <v>2.5247251904863877E-2</v>
      </c>
    </row>
    <row r="232" spans="1:28" x14ac:dyDescent="0.25">
      <c r="A232">
        <v>230</v>
      </c>
      <c r="B232" t="s">
        <v>241</v>
      </c>
      <c r="C232" s="5" t="str">
        <f t="shared" si="218"/>
        <v>2021-04-20 23:23:45</v>
      </c>
      <c r="D232">
        <v>0.34511199999999997</v>
      </c>
      <c r="E232">
        <f t="shared" ca="1" si="219"/>
        <v>0.33663399999999999</v>
      </c>
      <c r="F232">
        <v>0.34717799999999999</v>
      </c>
      <c r="G232">
        <v>0.34238499999999999</v>
      </c>
      <c r="H232">
        <v>0</v>
      </c>
      <c r="I232" t="s">
        <v>10</v>
      </c>
      <c r="J232" t="b">
        <v>0</v>
      </c>
      <c r="K232" t="s">
        <v>11</v>
      </c>
      <c r="L232">
        <f t="shared" si="223"/>
        <v>-4.1558681392439389</v>
      </c>
      <c r="M232">
        <f t="shared" ref="M232:N232" si="264">L232-L231</f>
        <v>-33.392754118472581</v>
      </c>
      <c r="N232">
        <f t="shared" si="264"/>
        <v>-90.138196846254488</v>
      </c>
      <c r="O232">
        <f t="shared" si="225"/>
        <v>1</v>
      </c>
      <c r="P232">
        <f t="shared" ca="1" si="242"/>
        <v>0.50622731498616413</v>
      </c>
      <c r="Q232" t="str">
        <f ca="1">IF(P232&lt;VLOOKUP(O232,$U$2:$X$10,2),"buy",IF(P232&lt;VLOOKUP(O232,$U$2:$X$10,2)+VLOOKUP(O232,$U$2:$X$10,3),"hold","sell"))</f>
        <v>buy</v>
      </c>
      <c r="R232" s="1">
        <f t="shared" ca="1" si="243"/>
        <v>286.17963241592594</v>
      </c>
      <c r="S232" s="2">
        <f t="shared" ca="1" si="244"/>
        <v>0</v>
      </c>
      <c r="U232">
        <v>11</v>
      </c>
      <c r="V232">
        <v>107.64084421643624</v>
      </c>
      <c r="W232" s="4">
        <f t="shared" si="254"/>
        <v>7.6408442164362267E-2</v>
      </c>
      <c r="Z232">
        <v>11</v>
      </c>
      <c r="AA232">
        <v>101.29552876604987</v>
      </c>
      <c r="AB232" s="4">
        <f t="shared" si="255"/>
        <v>1.2955287660498804E-2</v>
      </c>
    </row>
    <row r="233" spans="1:28" x14ac:dyDescent="0.25">
      <c r="A233">
        <v>231</v>
      </c>
      <c r="B233" t="s">
        <v>242</v>
      </c>
      <c r="C233" s="5" t="str">
        <f t="shared" si="218"/>
        <v>2021-04-20 23:24:00</v>
      </c>
      <c r="D233">
        <v>0.34389199999999998</v>
      </c>
      <c r="E233">
        <f t="shared" ca="1" si="219"/>
        <v>0.33585900000000002</v>
      </c>
      <c r="F233">
        <v>0.34868900000000003</v>
      </c>
      <c r="G233">
        <v>0.34315000000000001</v>
      </c>
      <c r="H233">
        <v>0</v>
      </c>
      <c r="I233" t="s">
        <v>10</v>
      </c>
      <c r="J233" t="b">
        <v>0</v>
      </c>
      <c r="K233" t="s">
        <v>11</v>
      </c>
      <c r="L233">
        <f t="shared" si="223"/>
        <v>-20.43432276513326</v>
      </c>
      <c r="M233">
        <f t="shared" ref="M233:N233" si="265">L233-L232</f>
        <v>-16.278454625889321</v>
      </c>
      <c r="N233">
        <f t="shared" si="265"/>
        <v>17.11429949258326</v>
      </c>
      <c r="O233">
        <f t="shared" si="225"/>
        <v>2</v>
      </c>
      <c r="P233">
        <f t="shared" ca="1" si="242"/>
        <v>0.9240678836079268</v>
      </c>
      <c r="Q233" t="str">
        <f ca="1">IF(P233&lt;VLOOKUP(O233,$U$2:$X$10,2),"buy",IF(P233&lt;VLOOKUP(O233,$U$2:$X$10,2)+VLOOKUP(O233,$U$2:$X$10,3),"hold","sell"))</f>
        <v>hold</v>
      </c>
      <c r="R233" s="1">
        <f t="shared" ca="1" si="243"/>
        <v>286.17963241592594</v>
      </c>
      <c r="S233" s="2">
        <f t="shared" ca="1" si="244"/>
        <v>0</v>
      </c>
      <c r="U233">
        <v>12</v>
      </c>
      <c r="V233">
        <v>101.72141992274018</v>
      </c>
      <c r="W233" s="4">
        <f t="shared" si="254"/>
        <v>1.721419922740175E-2</v>
      </c>
      <c r="Z233">
        <v>12</v>
      </c>
      <c r="AA233">
        <v>96.707964865113183</v>
      </c>
      <c r="AB233" s="4">
        <f t="shared" si="255"/>
        <v>-3.2920351348868171E-2</v>
      </c>
    </row>
    <row r="234" spans="1:28" x14ac:dyDescent="0.25">
      <c r="A234">
        <v>232</v>
      </c>
      <c r="B234" t="s">
        <v>243</v>
      </c>
      <c r="C234" s="5" t="str">
        <f t="shared" si="218"/>
        <v>2021-04-20 23:24:15</v>
      </c>
      <c r="D234">
        <v>0.34705599999999998</v>
      </c>
      <c r="E234">
        <f t="shared" ca="1" si="219"/>
        <v>0.336978</v>
      </c>
      <c r="F234">
        <v>0.34944700000000001</v>
      </c>
      <c r="G234">
        <v>0.34331</v>
      </c>
      <c r="H234">
        <v>0</v>
      </c>
      <c r="I234" t="s">
        <v>10</v>
      </c>
      <c r="J234" t="b">
        <v>0</v>
      </c>
      <c r="K234" t="s">
        <v>11</v>
      </c>
      <c r="L234">
        <f t="shared" si="223"/>
        <v>52.512100521822205</v>
      </c>
      <c r="M234">
        <f t="shared" ref="M234:N234" si="266">L234-L233</f>
        <v>72.946423286955465</v>
      </c>
      <c r="N234">
        <f t="shared" si="266"/>
        <v>89.224877912844789</v>
      </c>
      <c r="O234">
        <f t="shared" si="225"/>
        <v>8</v>
      </c>
      <c r="P234">
        <f t="shared" ca="1" si="242"/>
        <v>0.10458853255994849</v>
      </c>
      <c r="Q234" t="str">
        <f ca="1">IF(P234&lt;VLOOKUP(O234,$U$2:$X$10,2),"buy",IF(P234&lt;VLOOKUP(O234,$U$2:$X$10,2)+VLOOKUP(O234,$U$2:$X$10,3),"hold","sell"))</f>
        <v>hold</v>
      </c>
      <c r="R234" s="1">
        <f t="shared" ca="1" si="243"/>
        <v>286.17963241592594</v>
      </c>
      <c r="S234" s="2">
        <f t="shared" ca="1" si="244"/>
        <v>0</v>
      </c>
      <c r="U234">
        <v>13</v>
      </c>
      <c r="V234">
        <v>102.21426951914121</v>
      </c>
      <c r="W234" s="4">
        <f t="shared" si="254"/>
        <v>2.2142695191412098E-2</v>
      </c>
      <c r="Z234">
        <v>13</v>
      </c>
      <c r="AA234">
        <v>98.657140564244045</v>
      </c>
      <c r="AB234" s="4">
        <f t="shared" si="255"/>
        <v>-1.3428594357559498E-2</v>
      </c>
    </row>
    <row r="235" spans="1:28" x14ac:dyDescent="0.25">
      <c r="A235">
        <v>233</v>
      </c>
      <c r="B235" t="s">
        <v>244</v>
      </c>
      <c r="C235" s="5" t="str">
        <f t="shared" si="218"/>
        <v>2021-04-20 23:24:30</v>
      </c>
      <c r="D235">
        <v>0.347972</v>
      </c>
      <c r="E235">
        <f t="shared" ca="1" si="219"/>
        <v>0.33811400000000003</v>
      </c>
      <c r="F235">
        <v>0.34898499999999999</v>
      </c>
      <c r="G235">
        <v>0.343362</v>
      </c>
      <c r="H235">
        <v>0</v>
      </c>
      <c r="I235" t="s">
        <v>10</v>
      </c>
      <c r="J235" t="b">
        <v>0</v>
      </c>
      <c r="K235" t="s">
        <v>11</v>
      </c>
      <c r="L235">
        <f t="shared" si="223"/>
        <v>15.162599557902629</v>
      </c>
      <c r="M235">
        <f t="shared" ref="M235:N235" si="267">L235-L234</f>
        <v>-37.349500963919574</v>
      </c>
      <c r="N235">
        <f t="shared" si="267"/>
        <v>-110.29592425087503</v>
      </c>
      <c r="O235">
        <f t="shared" si="225"/>
        <v>5</v>
      </c>
      <c r="P235">
        <f t="shared" ca="1" si="242"/>
        <v>2.45517008306394E-2</v>
      </c>
      <c r="Q235" t="str">
        <f ca="1">IF(P235&lt;VLOOKUP(O235,$U$2:$X$10,2),"buy",IF(P235&lt;VLOOKUP(O235,$U$2:$X$10,2)+VLOOKUP(O235,$U$2:$X$10,3),"hold","sell"))</f>
        <v>hold</v>
      </c>
      <c r="R235" s="1">
        <f t="shared" ca="1" si="243"/>
        <v>286.17963241592594</v>
      </c>
      <c r="S235" s="2">
        <f t="shared" ca="1" si="244"/>
        <v>0</v>
      </c>
      <c r="U235">
        <v>14</v>
      </c>
      <c r="V235">
        <v>102.32750303007631</v>
      </c>
      <c r="W235" s="4">
        <f t="shared" si="254"/>
        <v>2.3275030300763166E-2</v>
      </c>
      <c r="Z235">
        <v>14</v>
      </c>
      <c r="AA235">
        <v>105.04913843566329</v>
      </c>
      <c r="AB235" s="4">
        <f t="shared" si="255"/>
        <v>5.0491384356633029E-2</v>
      </c>
    </row>
    <row r="236" spans="1:28" x14ac:dyDescent="0.25">
      <c r="A236">
        <v>234</v>
      </c>
      <c r="B236" t="s">
        <v>245</v>
      </c>
      <c r="C236" s="5" t="str">
        <f t="shared" si="218"/>
        <v>2021-04-20 23:24:45</v>
      </c>
      <c r="D236">
        <v>0.34595500000000001</v>
      </c>
      <c r="E236">
        <f t="shared" ca="1" si="219"/>
        <v>0.337368</v>
      </c>
      <c r="F236">
        <v>0.35009899999999999</v>
      </c>
      <c r="G236">
        <v>0.344391</v>
      </c>
      <c r="H236">
        <v>0</v>
      </c>
      <c r="I236" t="s">
        <v>10</v>
      </c>
      <c r="J236" t="b">
        <v>0</v>
      </c>
      <c r="K236" t="s">
        <v>11</v>
      </c>
      <c r="L236">
        <f t="shared" si="223"/>
        <v>-33.582171685856672</v>
      </c>
      <c r="M236">
        <f t="shared" ref="M236:N236" si="268">L236-L235</f>
        <v>-48.744771243759303</v>
      </c>
      <c r="N236">
        <f t="shared" si="268"/>
        <v>-11.395270279839728</v>
      </c>
      <c r="O236">
        <f t="shared" si="225"/>
        <v>1</v>
      </c>
      <c r="P236">
        <f t="shared" ca="1" si="242"/>
        <v>0.89194312419368227</v>
      </c>
      <c r="Q236" t="str">
        <f ca="1">IF(P236&lt;VLOOKUP(O236,$U$2:$X$10,2),"buy",IF(P236&lt;VLOOKUP(O236,$U$2:$X$10,2)+VLOOKUP(O236,$U$2:$X$10,3),"hold","sell"))</f>
        <v>hold</v>
      </c>
      <c r="R236" s="1">
        <f t="shared" ca="1" si="243"/>
        <v>286.17963241592594</v>
      </c>
      <c r="S236" s="2">
        <f t="shared" ca="1" si="244"/>
        <v>0</v>
      </c>
      <c r="U236">
        <v>15</v>
      </c>
      <c r="V236">
        <v>102.35649374741251</v>
      </c>
      <c r="W236" s="4">
        <f t="shared" si="254"/>
        <v>2.3564937474125136E-2</v>
      </c>
      <c r="Z236">
        <v>15</v>
      </c>
      <c r="AA236">
        <v>96.435505962986284</v>
      </c>
      <c r="AB236" s="4">
        <f t="shared" si="255"/>
        <v>-3.5644940370137213E-2</v>
      </c>
    </row>
    <row r="237" spans="1:28" x14ac:dyDescent="0.25">
      <c r="A237">
        <v>235</v>
      </c>
      <c r="B237" t="s">
        <v>246</v>
      </c>
      <c r="C237" s="5" t="str">
        <f t="shared" si="218"/>
        <v>2021-04-20 23:25:00</v>
      </c>
      <c r="D237">
        <v>0.34775499999999998</v>
      </c>
      <c r="E237">
        <f t="shared" ca="1" si="219"/>
        <v>0.33848899999999998</v>
      </c>
      <c r="F237">
        <v>0.34969</v>
      </c>
      <c r="G237">
        <v>0.34412599999999999</v>
      </c>
      <c r="H237">
        <v>0</v>
      </c>
      <c r="I237" t="s">
        <v>10</v>
      </c>
      <c r="J237" t="b">
        <v>0</v>
      </c>
      <c r="K237" t="s">
        <v>11</v>
      </c>
      <c r="L237">
        <f t="shared" si="223"/>
        <v>29.81409253337856</v>
      </c>
      <c r="M237">
        <f t="shared" ref="M237:N237" si="269">L237-L236</f>
        <v>63.396264219235235</v>
      </c>
      <c r="N237">
        <f t="shared" si="269"/>
        <v>112.14103546299454</v>
      </c>
      <c r="O237">
        <f t="shared" si="225"/>
        <v>8</v>
      </c>
      <c r="P237">
        <f t="shared" ca="1" si="242"/>
        <v>0.70139580546932589</v>
      </c>
      <c r="Q237" t="str">
        <f ca="1">IF(P237&lt;VLOOKUP(O237,$U$2:$X$10,2),"buy",IF(P237&lt;VLOOKUP(O237,$U$2:$X$10,2)+VLOOKUP(O237,$U$2:$X$10,3),"hold","sell"))</f>
        <v>sell</v>
      </c>
      <c r="R237" s="1">
        <f t="shared" ca="1" si="243"/>
        <v>0</v>
      </c>
      <c r="S237" s="2">
        <f t="shared" ca="1" si="244"/>
        <v>99.520398070800326</v>
      </c>
      <c r="U237">
        <v>16</v>
      </c>
      <c r="V237">
        <v>96.819527715400042</v>
      </c>
      <c r="W237" s="4">
        <f t="shared" si="254"/>
        <v>-3.1804722845999556E-2</v>
      </c>
      <c r="Z237">
        <v>16</v>
      </c>
      <c r="AA237">
        <v>98.621877134568749</v>
      </c>
      <c r="AB237" s="4">
        <f t="shared" si="255"/>
        <v>-1.3781228654312527E-2</v>
      </c>
    </row>
    <row r="238" spans="1:28" x14ac:dyDescent="0.25">
      <c r="A238">
        <v>236</v>
      </c>
      <c r="B238" t="s">
        <v>247</v>
      </c>
      <c r="C238" s="5" t="str">
        <f t="shared" si="218"/>
        <v>2021-04-20 23:25:15</v>
      </c>
      <c r="D238">
        <v>0.34601199999999999</v>
      </c>
      <c r="E238">
        <f t="shared" ca="1" si="219"/>
        <v>0.33778399999999997</v>
      </c>
      <c r="F238">
        <v>0.35019699999999998</v>
      </c>
      <c r="G238">
        <v>0.34412799999999999</v>
      </c>
      <c r="H238">
        <v>0</v>
      </c>
      <c r="I238" t="s">
        <v>10</v>
      </c>
      <c r="J238" t="b">
        <v>0</v>
      </c>
      <c r="K238" t="s">
        <v>11</v>
      </c>
      <c r="L238">
        <f t="shared" si="223"/>
        <v>-29.01541038360925</v>
      </c>
      <c r="M238">
        <f t="shared" ref="M238:N238" si="270">L238-L237</f>
        <v>-58.829502916987806</v>
      </c>
      <c r="N238">
        <f t="shared" si="270"/>
        <v>-122.22576713622304</v>
      </c>
      <c r="O238">
        <f t="shared" si="225"/>
        <v>1</v>
      </c>
      <c r="P238">
        <f t="shared" ca="1" si="242"/>
        <v>0.31266589277744761</v>
      </c>
      <c r="Q238" t="str">
        <f ca="1">IF(P238&lt;VLOOKUP(O238,$U$2:$X$10,2),"buy",IF(P238&lt;VLOOKUP(O238,$U$2:$X$10,2)+VLOOKUP(O238,$U$2:$X$10,3),"hold","sell"))</f>
        <v>buy</v>
      </c>
      <c r="R238" s="1">
        <f t="shared" ca="1" si="243"/>
        <v>287.62123299423234</v>
      </c>
      <c r="S238" s="2">
        <f t="shared" ca="1" si="244"/>
        <v>0</v>
      </c>
      <c r="U238">
        <v>17</v>
      </c>
      <c r="V238">
        <v>102.32050131061629</v>
      </c>
      <c r="W238" s="4">
        <f t="shared" si="254"/>
        <v>2.3205013106162964E-2</v>
      </c>
      <c r="Z238">
        <v>17</v>
      </c>
      <c r="AA238">
        <v>97.964643710389041</v>
      </c>
      <c r="AB238" s="4">
        <f t="shared" si="255"/>
        <v>-2.0353562896109567E-2</v>
      </c>
    </row>
    <row r="239" spans="1:28" x14ac:dyDescent="0.25">
      <c r="A239">
        <v>237</v>
      </c>
      <c r="B239" t="s">
        <v>248</v>
      </c>
      <c r="C239" s="5" t="str">
        <f t="shared" si="218"/>
        <v>2021-04-20 23:25:30</v>
      </c>
      <c r="D239">
        <v>0.34746700000000003</v>
      </c>
      <c r="E239">
        <f t="shared" ca="1" si="219"/>
        <v>0.34155099999999999</v>
      </c>
      <c r="F239">
        <v>0.35006799999999999</v>
      </c>
      <c r="G239">
        <v>0.345584</v>
      </c>
      <c r="H239">
        <v>0</v>
      </c>
      <c r="I239" t="s">
        <v>10</v>
      </c>
      <c r="J239" t="b">
        <v>0</v>
      </c>
      <c r="K239" t="s">
        <v>11</v>
      </c>
      <c r="L239">
        <f t="shared" si="223"/>
        <v>24.119699991838932</v>
      </c>
      <c r="M239">
        <f t="shared" ref="M239:N239" si="271">L239-L238</f>
        <v>53.135110375448178</v>
      </c>
      <c r="N239">
        <f t="shared" si="271"/>
        <v>111.96461329243598</v>
      </c>
      <c r="O239">
        <f t="shared" si="225"/>
        <v>8</v>
      </c>
      <c r="P239">
        <f t="shared" ca="1" si="242"/>
        <v>0.28067103197342891</v>
      </c>
      <c r="Q239" t="str">
        <f ca="1">IF(P239&lt;VLOOKUP(O239,$U$2:$X$10,2),"buy",IF(P239&lt;VLOOKUP(O239,$U$2:$X$10,2)+VLOOKUP(O239,$U$2:$X$10,3),"hold","sell"))</f>
        <v>hold</v>
      </c>
      <c r="R239" s="1">
        <f t="shared" ca="1" si="243"/>
        <v>287.62123299423234</v>
      </c>
      <c r="S239" s="2">
        <f t="shared" ca="1" si="244"/>
        <v>0</v>
      </c>
      <c r="U239">
        <v>18</v>
      </c>
      <c r="V239">
        <v>96.918993437488339</v>
      </c>
      <c r="W239" s="4">
        <f t="shared" si="254"/>
        <v>-3.0810065625116567E-2</v>
      </c>
      <c r="Z239">
        <v>18</v>
      </c>
      <c r="AA239">
        <v>100.38928033604252</v>
      </c>
      <c r="AB239" s="4">
        <f t="shared" si="255"/>
        <v>3.8928033604250789E-3</v>
      </c>
    </row>
    <row r="240" spans="1:28" x14ac:dyDescent="0.25">
      <c r="A240">
        <v>238</v>
      </c>
      <c r="B240" t="s">
        <v>249</v>
      </c>
      <c r="C240" s="5" t="str">
        <f t="shared" si="218"/>
        <v>2021-04-20 23:25:45</v>
      </c>
      <c r="D240">
        <v>0.34836400000000001</v>
      </c>
      <c r="E240">
        <f t="shared" ca="1" si="219"/>
        <v>0.34129999999999999</v>
      </c>
      <c r="F240">
        <v>0.34996699999999997</v>
      </c>
      <c r="G240">
        <v>0.34604400000000002</v>
      </c>
      <c r="H240">
        <v>0</v>
      </c>
      <c r="I240" t="s">
        <v>10</v>
      </c>
      <c r="J240" t="b">
        <v>0</v>
      </c>
      <c r="K240" t="s">
        <v>11</v>
      </c>
      <c r="L240">
        <f t="shared" si="223"/>
        <v>14.831383528222403</v>
      </c>
      <c r="M240">
        <f t="shared" ref="M240:N240" si="272">L240-L239</f>
        <v>-9.2883164636165283</v>
      </c>
      <c r="N240">
        <f t="shared" si="272"/>
        <v>-62.423426839064703</v>
      </c>
      <c r="O240">
        <f t="shared" si="225"/>
        <v>5</v>
      </c>
      <c r="P240">
        <f t="shared" ca="1" si="242"/>
        <v>0.92765059568398522</v>
      </c>
      <c r="Q240" t="str">
        <f ca="1">IF(P240&lt;VLOOKUP(O240,$U$2:$X$10,2),"buy",IF(P240&lt;VLOOKUP(O240,$U$2:$X$10,2)+VLOOKUP(O240,$U$2:$X$10,3),"hold","sell"))</f>
        <v>sell</v>
      </c>
      <c r="R240" s="1">
        <f t="shared" ca="1" si="243"/>
        <v>0</v>
      </c>
      <c r="S240" s="2">
        <f t="shared" ca="1" si="244"/>
        <v>100.19688321080275</v>
      </c>
      <c r="U240">
        <v>19</v>
      </c>
      <c r="V240">
        <v>97.196454132808782</v>
      </c>
      <c r="W240" s="4">
        <f t="shared" si="254"/>
        <v>-2.803545867191215E-2</v>
      </c>
      <c r="Z240">
        <v>19</v>
      </c>
      <c r="AA240">
        <v>101.01546295106721</v>
      </c>
      <c r="AB240" s="4">
        <f t="shared" si="255"/>
        <v>1.0154629510672031E-2</v>
      </c>
    </row>
    <row r="241" spans="1:29" x14ac:dyDescent="0.25">
      <c r="A241">
        <v>239</v>
      </c>
      <c r="B241" t="s">
        <v>250</v>
      </c>
      <c r="C241" s="5" t="str">
        <f t="shared" si="218"/>
        <v>2021-04-20 23:26:00</v>
      </c>
      <c r="D241">
        <v>0.347501</v>
      </c>
      <c r="E241">
        <f t="shared" ca="1" si="219"/>
        <v>0.33840500000000001</v>
      </c>
      <c r="F241">
        <v>0.35019699999999998</v>
      </c>
      <c r="G241">
        <v>0.34478399999999998</v>
      </c>
      <c r="H241">
        <v>0</v>
      </c>
      <c r="I241" t="s">
        <v>10</v>
      </c>
      <c r="J241" t="b">
        <v>0</v>
      </c>
      <c r="K241" t="s">
        <v>11</v>
      </c>
      <c r="L241">
        <f t="shared" si="223"/>
        <v>-14.304649136644805</v>
      </c>
      <c r="M241">
        <f t="shared" ref="M241:N241" si="273">L241-L240</f>
        <v>-29.136032664867209</v>
      </c>
      <c r="N241">
        <f t="shared" si="273"/>
        <v>-19.84771620125068</v>
      </c>
      <c r="O241">
        <f t="shared" si="225"/>
        <v>1</v>
      </c>
      <c r="P241">
        <f t="shared" ca="1" si="242"/>
        <v>0.49730504287966959</v>
      </c>
      <c r="Q241" t="s">
        <v>263</v>
      </c>
      <c r="R241" s="1">
        <f t="shared" ca="1" si="243"/>
        <v>0</v>
      </c>
      <c r="S241" s="2">
        <f t="shared" ca="1" si="244"/>
        <v>100.19688321080275</v>
      </c>
      <c r="U241">
        <v>20</v>
      </c>
      <c r="V241">
        <v>96.814177183211584</v>
      </c>
      <c r="W241" s="4">
        <f t="shared" si="254"/>
        <v>-3.1858228167884195E-2</v>
      </c>
      <c r="Z241">
        <v>20</v>
      </c>
      <c r="AA241">
        <v>102.74134982185157</v>
      </c>
      <c r="AB241" s="4">
        <f t="shared" si="255"/>
        <v>2.7413498218515686E-2</v>
      </c>
    </row>
    <row r="242" spans="1:29" x14ac:dyDescent="0.25">
      <c r="W242" s="3">
        <f>AVERAGE(W222:W241)</f>
        <v>2.2120590257971419E-3</v>
      </c>
      <c r="X242">
        <f>6/(LOG10(1+W242)*24)</f>
        <v>260.51869042584178</v>
      </c>
      <c r="AB242" s="3">
        <f>AVERAGE(AB222:AB241)</f>
        <v>4.4460209735586618E-3</v>
      </c>
      <c r="AC242">
        <f>6/(LOG10(1+AB242)*24)</f>
        <v>129.76209474617721</v>
      </c>
    </row>
    <row r="243" spans="1:29" x14ac:dyDescent="0.25">
      <c r="W243" s="3">
        <f>STDEV(W222:W241)</f>
        <v>3.3693442327749464E-2</v>
      </c>
      <c r="X243">
        <f>6*W243/(24*(1+W242)*(LOG10(1+W242))^2)</f>
        <v>9126.9048618225679</v>
      </c>
      <c r="AB243" s="3">
        <f>STDEV(AB222:AB241)</f>
        <v>2.170133232690306E-2</v>
      </c>
      <c r="AC243">
        <f>6*AB243/(24*(1+AB242)*(LOG10(1+AB242))^2)</f>
        <v>1455.1758605747732</v>
      </c>
    </row>
    <row r="244" spans="1:29" x14ac:dyDescent="0.25">
      <c r="W244" s="4">
        <f>_xlfn.NORM.DIST(0,W242,W243,TRUE)</f>
        <v>0.4738272415568402</v>
      </c>
      <c r="AB244" s="4">
        <f>_xlfn.NORM.DIST(0,AB242,AB243,TRUE)</f>
        <v>0.41883560483316717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doge_15second_hour_24_7.2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Aaron (Contractor)</dc:creator>
  <cp:lastModifiedBy>Watson, Aaron M (Contractor)</cp:lastModifiedBy>
  <dcterms:created xsi:type="dcterms:W3CDTF">2021-04-21T14:18:11Z</dcterms:created>
  <dcterms:modified xsi:type="dcterms:W3CDTF">2021-04-21T17:22:46Z</dcterms:modified>
</cp:coreProperties>
</file>