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landa\Desktop\"/>
    </mc:Choice>
  </mc:AlternateContent>
  <bookViews>
    <workbookView xWindow="0" yWindow="0" windowWidth="21765" windowHeight="105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5" i="1"/>
  <c r="AT5" i="1" s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X6" i="1"/>
  <c r="X7" i="1"/>
  <c r="X8" i="1"/>
  <c r="X9" i="1"/>
  <c r="X10" i="1"/>
  <c r="X11" i="1"/>
  <c r="X12" i="1"/>
  <c r="X13" i="1"/>
  <c r="X14" i="1"/>
  <c r="X15" i="1"/>
  <c r="X16" i="1"/>
  <c r="AE16" i="1" s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AE22" i="1" s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AD5" i="1"/>
  <c r="AC5" i="1"/>
  <c r="AB5" i="1"/>
  <c r="AA5" i="1"/>
  <c r="Z5" i="1"/>
  <c r="Y5" i="1"/>
  <c r="X5" i="1"/>
  <c r="W5" i="1"/>
  <c r="V5" i="1"/>
  <c r="U5" i="1"/>
  <c r="AA62" i="1"/>
  <c r="T5" i="1"/>
  <c r="AP22" i="1" l="1"/>
  <c r="AM22" i="1"/>
  <c r="AQ16" i="1"/>
  <c r="AN16" i="1"/>
  <c r="AE54" i="1"/>
  <c r="AJ54" i="1" s="1"/>
  <c r="AJ22" i="1"/>
  <c r="AM16" i="1"/>
  <c r="AE7" i="1"/>
  <c r="AH22" i="1"/>
  <c r="AG12" i="1"/>
  <c r="AE62" i="1"/>
  <c r="AM62" i="1" s="1"/>
  <c r="AE30" i="1"/>
  <c r="AE6" i="1"/>
  <c r="AK6" i="1" s="1"/>
  <c r="AE23" i="1"/>
  <c r="AJ23" i="1" s="1"/>
  <c r="AE32" i="1"/>
  <c r="AK32" i="1" s="1"/>
  <c r="AK16" i="1"/>
  <c r="AP59" i="1"/>
  <c r="AQ52" i="1"/>
  <c r="AE14" i="1"/>
  <c r="AK14" i="1" s="1"/>
  <c r="AK22" i="1"/>
  <c r="AM23" i="1"/>
  <c r="AO16" i="1"/>
  <c r="AM46" i="1"/>
  <c r="AM14" i="1"/>
  <c r="AG16" i="1"/>
  <c r="AN46" i="1"/>
  <c r="AN30" i="1"/>
  <c r="AN22" i="1"/>
  <c r="AQ59" i="1"/>
  <c r="AE38" i="1"/>
  <c r="AK38" i="1" s="1"/>
  <c r="AR5" i="1"/>
  <c r="AH16" i="1"/>
  <c r="AM12" i="1"/>
  <c r="AP14" i="1"/>
  <c r="AG6" i="1"/>
  <c r="AN12" i="1"/>
  <c r="AP21" i="1"/>
  <c r="AQ54" i="1"/>
  <c r="AQ22" i="1"/>
  <c r="AQ6" i="1"/>
  <c r="AR23" i="1"/>
  <c r="AG22" i="1"/>
  <c r="AE46" i="1"/>
  <c r="AJ46" i="1" s="1"/>
  <c r="AH30" i="1"/>
  <c r="AH6" i="1"/>
  <c r="AJ16" i="1"/>
  <c r="AM26" i="1"/>
  <c r="AO59" i="1"/>
  <c r="AQ21" i="1"/>
  <c r="AR22" i="1"/>
  <c r="AR14" i="1"/>
  <c r="AR12" i="1"/>
  <c r="AK21" i="1"/>
  <c r="AO7" i="1"/>
  <c r="AP16" i="1"/>
  <c r="AO22" i="1"/>
  <c r="AO14" i="1"/>
  <c r="AP7" i="1"/>
  <c r="AE40" i="1"/>
  <c r="AO40" i="1" s="1"/>
  <c r="AN53" i="1"/>
  <c r="AQ55" i="1"/>
  <c r="AR16" i="1"/>
  <c r="AE48" i="1"/>
  <c r="AP48" i="1" s="1"/>
  <c r="AE39" i="1"/>
  <c r="AH39" i="1" s="1"/>
  <c r="AE15" i="1"/>
  <c r="AM15" i="1" s="1"/>
  <c r="AE56" i="1"/>
  <c r="AJ56" i="1" s="1"/>
  <c r="AE24" i="1"/>
  <c r="AJ24" i="1" s="1"/>
  <c r="AE50" i="1"/>
  <c r="AR50" i="1" s="1"/>
  <c r="AE42" i="1"/>
  <c r="AE59" i="1"/>
  <c r="AG59" i="1" s="1"/>
  <c r="AE31" i="1"/>
  <c r="AN31" i="1" s="1"/>
  <c r="AE11" i="1"/>
  <c r="AR11" i="1" s="1"/>
  <c r="AE35" i="1"/>
  <c r="AE19" i="1"/>
  <c r="AM19" i="1" s="1"/>
  <c r="AE51" i="1"/>
  <c r="AP51" i="1" s="1"/>
  <c r="AE27" i="1"/>
  <c r="AG27" i="1" s="1"/>
  <c r="AE43" i="1"/>
  <c r="AK43" i="1" s="1"/>
  <c r="AE55" i="1"/>
  <c r="AK55" i="1" s="1"/>
  <c r="AE8" i="1"/>
  <c r="AH8" i="1" s="1"/>
  <c r="AE34" i="1"/>
  <c r="AH34" i="1" s="1"/>
  <c r="AE26" i="1"/>
  <c r="AG26" i="1" s="1"/>
  <c r="AE10" i="1"/>
  <c r="AE58" i="1"/>
  <c r="AN58" i="1" s="1"/>
  <c r="AE47" i="1"/>
  <c r="AK47" i="1" s="1"/>
  <c r="AE57" i="1"/>
  <c r="AO57" i="1" s="1"/>
  <c r="AE49" i="1"/>
  <c r="AJ49" i="1" s="1"/>
  <c r="AE41" i="1"/>
  <c r="AE33" i="1"/>
  <c r="AE25" i="1"/>
  <c r="AE17" i="1"/>
  <c r="AE9" i="1"/>
  <c r="AR9" i="1" s="1"/>
  <c r="AE18" i="1"/>
  <c r="AH18" i="1" s="1"/>
  <c r="AE5" i="1"/>
  <c r="AG5" i="1" s="1"/>
  <c r="AE21" i="1"/>
  <c r="AM21" i="1" s="1"/>
  <c r="AE45" i="1"/>
  <c r="AM45" i="1" s="1"/>
  <c r="AE29" i="1"/>
  <c r="AR29" i="1" s="1"/>
  <c r="AE60" i="1"/>
  <c r="AN60" i="1" s="1"/>
  <c r="AE52" i="1"/>
  <c r="AN52" i="1" s="1"/>
  <c r="AE44" i="1"/>
  <c r="AR44" i="1" s="1"/>
  <c r="AE36" i="1"/>
  <c r="AP36" i="1" s="1"/>
  <c r="AE20" i="1"/>
  <c r="AK20" i="1" s="1"/>
  <c r="AE12" i="1"/>
  <c r="AO12" i="1" s="1"/>
  <c r="AE53" i="1"/>
  <c r="AH53" i="1" s="1"/>
  <c r="AE37" i="1"/>
  <c r="AM37" i="1" s="1"/>
  <c r="AE13" i="1"/>
  <c r="AQ13" i="1" s="1"/>
  <c r="AE28" i="1"/>
  <c r="AM28" i="1" s="1"/>
  <c r="AE61" i="1"/>
  <c r="AN61" i="1" s="1"/>
  <c r="AQ31" i="1" l="1"/>
  <c r="AP9" i="1"/>
  <c r="AH54" i="1"/>
  <c r="AR17" i="1"/>
  <c r="AO45" i="1"/>
  <c r="AQ17" i="1"/>
  <c r="AP25" i="1"/>
  <c r="AN59" i="1"/>
  <c r="AO52" i="1"/>
  <c r="AK35" i="1"/>
  <c r="AK23" i="1"/>
  <c r="AH23" i="1"/>
  <c r="AO32" i="1"/>
  <c r="AK10" i="1"/>
  <c r="AR24" i="1"/>
  <c r="AP23" i="1"/>
  <c r="AO23" i="1"/>
  <c r="AR46" i="1"/>
  <c r="AJ25" i="1"/>
  <c r="AN23" i="1"/>
  <c r="AK54" i="1"/>
  <c r="AP24" i="1"/>
  <c r="AR55" i="1"/>
  <c r="AN54" i="1"/>
  <c r="AQ23" i="1"/>
  <c r="AP55" i="1"/>
  <c r="AO31" i="1"/>
  <c r="AR54" i="1"/>
  <c r="AP5" i="1"/>
  <c r="AN27" i="1"/>
  <c r="AM11" i="1"/>
  <c r="AG18" i="1"/>
  <c r="AR48" i="1"/>
  <c r="AO61" i="1"/>
  <c r="AP8" i="1"/>
  <c r="AQ10" i="1"/>
  <c r="AR28" i="1"/>
  <c r="AM10" i="1"/>
  <c r="AJ32" i="1"/>
  <c r="AK5" i="1"/>
  <c r="AR39" i="1"/>
  <c r="AO20" i="1"/>
  <c r="AM27" i="1"/>
  <c r="AM20" i="1"/>
  <c r="AG47" i="1"/>
  <c r="AJ28" i="1"/>
  <c r="AQ8" i="1"/>
  <c r="AK36" i="1"/>
  <c r="AG48" i="1"/>
  <c r="AR43" i="1"/>
  <c r="AJ6" i="1"/>
  <c r="AK12" i="1"/>
  <c r="AN21" i="1"/>
  <c r="AO6" i="1"/>
  <c r="AK29" i="1"/>
  <c r="AQ18" i="1"/>
  <c r="AR6" i="1"/>
  <c r="AP44" i="1"/>
  <c r="AM18" i="1"/>
  <c r="AR47" i="1"/>
  <c r="AO36" i="1"/>
  <c r="AM59" i="1"/>
  <c r="AH31" i="1"/>
  <c r="AG55" i="1"/>
  <c r="AH42" i="1"/>
  <c r="AN6" i="1"/>
  <c r="AK52" i="1"/>
  <c r="AQ5" i="1"/>
  <c r="AO62" i="1"/>
  <c r="AO42" i="1"/>
  <c r="AK24" i="1"/>
  <c r="AG43" i="1"/>
  <c r="AO41" i="1"/>
  <c r="AK46" i="1"/>
  <c r="AO50" i="1"/>
  <c r="AN5" i="1"/>
  <c r="AN9" i="1"/>
  <c r="AK62" i="1"/>
  <c r="AO11" i="1"/>
  <c r="AM36" i="1"/>
  <c r="AJ27" i="1"/>
  <c r="AH11" i="1"/>
  <c r="AR36" i="1"/>
  <c r="AQ39" i="1"/>
  <c r="AP32" i="1"/>
  <c r="AK45" i="1"/>
  <c r="AP17" i="1"/>
  <c r="AO27" i="1"/>
  <c r="AM42" i="1"/>
  <c r="AG17" i="1"/>
  <c r="AK18" i="1"/>
  <c r="AG41" i="1"/>
  <c r="AO48" i="1"/>
  <c r="AH19" i="1"/>
  <c r="AR45" i="1"/>
  <c r="AO58" i="1"/>
  <c r="AM32" i="1"/>
  <c r="AJ36" i="1"/>
  <c r="AQ47" i="1"/>
  <c r="AO54" i="1"/>
  <c r="AR38" i="1"/>
  <c r="AO51" i="1"/>
  <c r="AJ8" i="1"/>
  <c r="AH14" i="1"/>
  <c r="AG49" i="1"/>
  <c r="AN20" i="1"/>
  <c r="AK42" i="1"/>
  <c r="AQ19" i="1"/>
  <c r="AK51" i="1"/>
  <c r="AH5" i="1"/>
  <c r="AP42" i="1"/>
  <c r="AN38" i="1"/>
  <c r="AJ43" i="1"/>
  <c r="AJ12" i="1"/>
  <c r="AH27" i="1"/>
  <c r="AQ36" i="1"/>
  <c r="AN10" i="1"/>
  <c r="AG20" i="1"/>
  <c r="AJ48" i="1"/>
  <c r="AM48" i="1"/>
  <c r="AK37" i="1"/>
  <c r="AJ52" i="1"/>
  <c r="AQ43" i="1"/>
  <c r="AP18" i="1"/>
  <c r="AJ10" i="1"/>
  <c r="AR42" i="1"/>
  <c r="AH50" i="1"/>
  <c r="AM31" i="1"/>
  <c r="AH43" i="1"/>
  <c r="AQ44" i="1"/>
  <c r="AN50" i="1"/>
  <c r="AJ31" i="1"/>
  <c r="AG36" i="1"/>
  <c r="AH20" i="1"/>
  <c r="AH12" i="1"/>
  <c r="AH21" i="1"/>
  <c r="AG57" i="1"/>
  <c r="AM57" i="1"/>
  <c r="AG53" i="1"/>
  <c r="AH44" i="1"/>
  <c r="AH36" i="1"/>
  <c r="AM47" i="1"/>
  <c r="AR32" i="1"/>
  <c r="AO53" i="1"/>
  <c r="AP47" i="1"/>
  <c r="AQ57" i="1"/>
  <c r="AO47" i="1"/>
  <c r="AR20" i="1"/>
  <c r="AR62" i="1"/>
  <c r="AG45" i="1"/>
  <c r="AR31" i="1"/>
  <c r="AP29" i="1"/>
  <c r="AR57" i="1"/>
  <c r="AG32" i="1"/>
  <c r="AR27" i="1"/>
  <c r="AG50" i="1"/>
  <c r="AP43" i="1"/>
  <c r="AK8" i="1"/>
  <c r="AJ39" i="1"/>
  <c r="AM53" i="1"/>
  <c r="AQ30" i="1"/>
  <c r="AK30" i="1"/>
  <c r="AM30" i="1"/>
  <c r="AR30" i="1"/>
  <c r="AG30" i="1"/>
  <c r="AP30" i="1"/>
  <c r="AO30" i="1"/>
  <c r="AJ30" i="1"/>
  <c r="AH7" i="1"/>
  <c r="AM7" i="1"/>
  <c r="AN7" i="1"/>
  <c r="AR7" i="1"/>
  <c r="AG7" i="1"/>
  <c r="AQ7" i="1"/>
  <c r="AK7" i="1"/>
  <c r="AO60" i="1"/>
  <c r="AK40" i="1"/>
  <c r="AN40" i="1"/>
  <c r="AJ40" i="1"/>
  <c r="AP40" i="1"/>
  <c r="AM40" i="1"/>
  <c r="AP26" i="1"/>
  <c r="AH15" i="1"/>
  <c r="AP38" i="1"/>
  <c r="AM38" i="1"/>
  <c r="AQ38" i="1"/>
  <c r="AH38" i="1"/>
  <c r="AO38" i="1"/>
  <c r="AG38" i="1"/>
  <c r="AJ38" i="1"/>
  <c r="AH9" i="1"/>
  <c r="AO9" i="1"/>
  <c r="AM24" i="1"/>
  <c r="AO24" i="1"/>
  <c r="AG24" i="1"/>
  <c r="AN24" i="1"/>
  <c r="AN11" i="1"/>
  <c r="AP13" i="1"/>
  <c r="AG40" i="1"/>
  <c r="AM9" i="1"/>
  <c r="AJ7" i="1"/>
  <c r="AQ62" i="1"/>
  <c r="AJ62" i="1"/>
  <c r="AP62" i="1"/>
  <c r="AG62" i="1"/>
  <c r="AH62" i="1"/>
  <c r="AN62" i="1"/>
  <c r="AH61" i="1"/>
  <c r="AJ61" i="1"/>
  <c r="AP61" i="1"/>
  <c r="AK61" i="1"/>
  <c r="AQ61" i="1"/>
  <c r="AR61" i="1"/>
  <c r="AJ44" i="1"/>
  <c r="AK44" i="1"/>
  <c r="AO44" i="1"/>
  <c r="AN44" i="1"/>
  <c r="AG44" i="1"/>
  <c r="AM44" i="1"/>
  <c r="AJ58" i="1"/>
  <c r="AK58" i="1"/>
  <c r="AM58" i="1"/>
  <c r="AG58" i="1"/>
  <c r="AR58" i="1"/>
  <c r="AP58" i="1"/>
  <c r="AR51" i="1"/>
  <c r="AQ51" i="1"/>
  <c r="AM51" i="1"/>
  <c r="AN51" i="1"/>
  <c r="AG51" i="1"/>
  <c r="AH51" i="1"/>
  <c r="AJ51" i="1"/>
  <c r="AK9" i="1"/>
  <c r="AG61" i="1"/>
  <c r="AK26" i="1"/>
  <c r="AO28" i="1"/>
  <c r="AK28" i="1"/>
  <c r="AQ28" i="1"/>
  <c r="AH28" i="1"/>
  <c r="AN28" i="1"/>
  <c r="AG28" i="1"/>
  <c r="AP52" i="1"/>
  <c r="AH52" i="1"/>
  <c r="AR52" i="1"/>
  <c r="AG52" i="1"/>
  <c r="AM52" i="1"/>
  <c r="AJ17" i="1"/>
  <c r="AN17" i="1"/>
  <c r="AO17" i="1"/>
  <c r="AH17" i="1"/>
  <c r="AG10" i="1"/>
  <c r="AP10" i="1"/>
  <c r="AH10" i="1"/>
  <c r="AO10" i="1"/>
  <c r="AR10" i="1"/>
  <c r="AR19" i="1"/>
  <c r="AG19" i="1"/>
  <c r="AJ19" i="1"/>
  <c r="AK19" i="1"/>
  <c r="AP19" i="1"/>
  <c r="AO19" i="1"/>
  <c r="AK56" i="1"/>
  <c r="AN56" i="1"/>
  <c r="AP56" i="1"/>
  <c r="AR56" i="1"/>
  <c r="AM56" i="1"/>
  <c r="AQ56" i="1"/>
  <c r="AH56" i="1"/>
  <c r="AR40" i="1"/>
  <c r="AQ9" i="1"/>
  <c r="AO15" i="1"/>
  <c r="AQ58" i="1"/>
  <c r="AP28" i="1"/>
  <c r="AN19" i="1"/>
  <c r="AK17" i="1"/>
  <c r="AG56" i="1"/>
  <c r="AG9" i="1"/>
  <c r="AQ24" i="1"/>
  <c r="AM61" i="1"/>
  <c r="AO56" i="1"/>
  <c r="AM17" i="1"/>
  <c r="AH13" i="1"/>
  <c r="AH24" i="1"/>
  <c r="AQ40" i="1"/>
  <c r="AR37" i="1"/>
  <c r="AG13" i="1"/>
  <c r="AR13" i="1"/>
  <c r="AK13" i="1"/>
  <c r="AM13" i="1"/>
  <c r="AO13" i="1"/>
  <c r="AJ13" i="1"/>
  <c r="AJ60" i="1"/>
  <c r="AG60" i="1"/>
  <c r="AR60" i="1"/>
  <c r="AM60" i="1"/>
  <c r="AH60" i="1"/>
  <c r="AK60" i="1"/>
  <c r="AQ60" i="1"/>
  <c r="AO25" i="1"/>
  <c r="AH25" i="1"/>
  <c r="AQ25" i="1"/>
  <c r="AN25" i="1"/>
  <c r="AM25" i="1"/>
  <c r="AG25" i="1"/>
  <c r="AR25" i="1"/>
  <c r="AH26" i="1"/>
  <c r="AO26" i="1"/>
  <c r="AN26" i="1"/>
  <c r="AQ26" i="1"/>
  <c r="AJ26" i="1"/>
  <c r="AR35" i="1"/>
  <c r="AP35" i="1"/>
  <c r="AM35" i="1"/>
  <c r="AO35" i="1"/>
  <c r="AN35" i="1"/>
  <c r="AJ35" i="1"/>
  <c r="AG35" i="1"/>
  <c r="AQ35" i="1"/>
  <c r="AH35" i="1"/>
  <c r="AN15" i="1"/>
  <c r="AG15" i="1"/>
  <c r="AR15" i="1"/>
  <c r="AK15" i="1"/>
  <c r="AQ15" i="1"/>
  <c r="AP15" i="1"/>
  <c r="AJ15" i="1"/>
  <c r="AK25" i="1"/>
  <c r="AQ46" i="1"/>
  <c r="AO46" i="1"/>
  <c r="AP46" i="1"/>
  <c r="AH46" i="1"/>
  <c r="AG46" i="1"/>
  <c r="AG37" i="1"/>
  <c r="AO37" i="1"/>
  <c r="AN37" i="1"/>
  <c r="AH37" i="1"/>
  <c r="AQ37" i="1"/>
  <c r="AP37" i="1"/>
  <c r="AG29" i="1"/>
  <c r="AJ29" i="1"/>
  <c r="AM29" i="1"/>
  <c r="AO29" i="1"/>
  <c r="AN29" i="1"/>
  <c r="AQ29" i="1"/>
  <c r="AH29" i="1"/>
  <c r="AJ33" i="1"/>
  <c r="AQ33" i="1"/>
  <c r="AP33" i="1"/>
  <c r="AO33" i="1"/>
  <c r="AH33" i="1"/>
  <c r="AM33" i="1"/>
  <c r="AR33" i="1"/>
  <c r="AN33" i="1"/>
  <c r="AG33" i="1"/>
  <c r="AJ34" i="1"/>
  <c r="AR34" i="1"/>
  <c r="AP34" i="1"/>
  <c r="AO34" i="1"/>
  <c r="AN34" i="1"/>
  <c r="AM34" i="1"/>
  <c r="AQ34" i="1"/>
  <c r="AK34" i="1"/>
  <c r="AK11" i="1"/>
  <c r="AP11" i="1"/>
  <c r="AJ11" i="1"/>
  <c r="AG11" i="1"/>
  <c r="AQ11" i="1"/>
  <c r="AG39" i="1"/>
  <c r="AK39" i="1"/>
  <c r="AN39" i="1"/>
  <c r="AP39" i="1"/>
  <c r="AO39" i="1"/>
  <c r="AM39" i="1"/>
  <c r="AN13" i="1"/>
  <c r="AP60" i="1"/>
  <c r="AK33" i="1"/>
  <c r="AJ9" i="1"/>
  <c r="AH58" i="1"/>
  <c r="AH40" i="1"/>
  <c r="AR26" i="1"/>
  <c r="AJ37" i="1"/>
  <c r="AG34" i="1"/>
  <c r="AH55" i="1"/>
  <c r="AR59" i="1"/>
  <c r="AN8" i="1"/>
  <c r="AJ45" i="1"/>
  <c r="AG42" i="1"/>
  <c r="AR53" i="1"/>
  <c r="AN18" i="1"/>
  <c r="AG14" i="1"/>
  <c r="AK31" i="1"/>
  <c r="AK49" i="1"/>
  <c r="AP45" i="1"/>
  <c r="AH41" i="1"/>
  <c r="AO8" i="1"/>
  <c r="AO18" i="1"/>
  <c r="AH32" i="1"/>
  <c r="AQ32" i="1"/>
  <c r="AN32" i="1"/>
  <c r="AJ47" i="1"/>
  <c r="AQ45" i="1"/>
  <c r="AN41" i="1"/>
  <c r="AK53" i="1"/>
  <c r="AK41" i="1"/>
  <c r="AR8" i="1"/>
  <c r="AP31" i="1"/>
  <c r="AQ41" i="1"/>
  <c r="AO55" i="1"/>
  <c r="AQ42" i="1"/>
  <c r="AP49" i="1"/>
  <c r="AQ53" i="1"/>
  <c r="AN43" i="1"/>
  <c r="AM50" i="1"/>
  <c r="AK57" i="1"/>
  <c r="AG21" i="1"/>
  <c r="AP53" i="1"/>
  <c r="AN36" i="1"/>
  <c r="AM43" i="1"/>
  <c r="AK50" i="1"/>
  <c r="AJ42" i="1"/>
  <c r="AG23" i="1"/>
  <c r="AG8" i="1"/>
  <c r="AN55" i="1"/>
  <c r="AR41" i="1"/>
  <c r="AN14" i="1"/>
  <c r="AM55" i="1"/>
  <c r="AJ21" i="1"/>
  <c r="AJ53" i="1"/>
  <c r="AQ12" i="1"/>
  <c r="AM41" i="1"/>
  <c r="AH45" i="1"/>
  <c r="AQ14" i="1"/>
  <c r="AM54" i="1"/>
  <c r="AP54" i="1"/>
  <c r="AG54" i="1"/>
  <c r="AN49" i="1"/>
  <c r="AH57" i="1"/>
  <c r="AO49" i="1"/>
  <c r="AQ48" i="1"/>
  <c r="AN48" i="1"/>
  <c r="AH48" i="1"/>
  <c r="AK59" i="1"/>
  <c r="AJ59" i="1"/>
  <c r="AO21" i="1"/>
  <c r="AP41" i="1"/>
  <c r="AJ41" i="1"/>
  <c r="AJ20" i="1"/>
  <c r="AP20" i="1"/>
  <c r="AR18" i="1"/>
  <c r="AJ18" i="1"/>
  <c r="AN47" i="1"/>
  <c r="AH47" i="1"/>
  <c r="AK27" i="1"/>
  <c r="AN45" i="1"/>
  <c r="AQ49" i="1"/>
  <c r="AQ50" i="1"/>
  <c r="AP57" i="1"/>
  <c r="AP12" i="1"/>
  <c r="AO43" i="1"/>
  <c r="AJ5" i="1"/>
  <c r="AJ57" i="1"/>
  <c r="AJ50" i="1"/>
  <c r="AG31" i="1"/>
  <c r="AQ27" i="1"/>
  <c r="AR49" i="1"/>
  <c r="AH49" i="1"/>
  <c r="AH59" i="1"/>
  <c r="AO5" i="1"/>
  <c r="AQ20" i="1"/>
  <c r="AP27" i="1"/>
  <c r="AN42" i="1"/>
  <c r="AM49" i="1"/>
  <c r="AK48" i="1"/>
  <c r="AJ55" i="1"/>
  <c r="AM5" i="1"/>
  <c r="AP50" i="1"/>
  <c r="AN57" i="1"/>
  <c r="AJ14" i="1"/>
  <c r="AR21" i="1"/>
  <c r="AP6" i="1"/>
  <c r="AM6" i="1"/>
  <c r="AM8" i="1"/>
  <c r="AS62" i="1" l="1"/>
</calcChain>
</file>

<file path=xl/sharedStrings.xml><?xml version="1.0" encoding="utf-8"?>
<sst xmlns="http://schemas.openxmlformats.org/spreadsheetml/2006/main" count="92" uniqueCount="79">
  <si>
    <t>latitude</t>
  </si>
  <si>
    <t>longitude</t>
  </si>
  <si>
    <r>
      <t>SiO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</si>
  <si>
    <r>
      <t>TiO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</si>
  <si>
    <r>
      <t>Al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  <r>
      <rPr>
        <b/>
        <vertAlign val="subscript"/>
        <sz val="11"/>
        <color theme="0"/>
        <rFont val="Calibri"/>
        <family val="2"/>
        <charset val="238"/>
        <scheme val="minor"/>
      </rPr>
      <t>3</t>
    </r>
  </si>
  <si>
    <r>
      <t>Fe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  <r>
      <rPr>
        <b/>
        <vertAlign val="subscript"/>
        <sz val="11"/>
        <color theme="0"/>
        <rFont val="Calibri"/>
        <family val="2"/>
        <charset val="238"/>
        <scheme val="minor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</si>
  <si>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</si>
  <si>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</si>
  <si>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</si>
  <si>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</si>
  <si>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</si>
  <si>
    <r>
      <t>K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</si>
  <si>
    <r>
      <t>P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  <r>
      <rPr>
        <b/>
        <vertAlign val="subscript"/>
        <sz val="11"/>
        <color theme="0"/>
        <rFont val="Calibri"/>
        <family val="2"/>
        <charset val="238"/>
        <scheme val="minor"/>
      </rPr>
      <t>5</t>
    </r>
  </si>
  <si>
    <t>H2O.PLUS</t>
  </si>
  <si>
    <t>H2O.MINUS</t>
  </si>
  <si>
    <r>
      <t>CO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</si>
  <si>
    <t>Zr</t>
  </si>
  <si>
    <t># MW</t>
  </si>
  <si>
    <t># no.cat</t>
  </si>
  <si>
    <t>BP1</t>
  </si>
  <si>
    <t>BP2</t>
  </si>
  <si>
    <t>BP3</t>
  </si>
  <si>
    <t>BP4</t>
  </si>
  <si>
    <t>BP5</t>
  </si>
  <si>
    <t>BP6</t>
  </si>
  <si>
    <t>BP7</t>
  </si>
  <si>
    <t>BP8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</si>
  <si>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</si>
  <si>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</si>
  <si>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</si>
  <si>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</si>
  <si>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</si>
  <si>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</si>
  <si>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</si>
  <si>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</si>
  <si>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</si>
  <si>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</si>
  <si>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</si>
  <si>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</si>
  <si>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</si>
  <si>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</si>
  <si>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</si>
  <si>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BP26</t>
  </si>
  <si>
    <t>BP27</t>
  </si>
  <si>
    <t>BP29</t>
  </si>
  <si>
    <t>BP30</t>
  </si>
  <si>
    <t>BP31</t>
  </si>
  <si>
    <t>BP32</t>
  </si>
  <si>
    <t>BP33</t>
  </si>
  <si>
    <t>BP34</t>
  </si>
  <si>
    <t>BP35</t>
  </si>
  <si>
    <t>BP36</t>
  </si>
  <si>
    <t>BP37</t>
  </si>
  <si>
    <t>BP38</t>
  </si>
  <si>
    <t>BP40</t>
  </si>
  <si>
    <t>BP41</t>
  </si>
  <si>
    <t>BP42</t>
  </si>
  <si>
    <t>BP39</t>
  </si>
  <si>
    <t>BP9</t>
  </si>
  <si>
    <t>BP28</t>
  </si>
  <si>
    <t>wt%/mw*nocat</t>
  </si>
  <si>
    <t>Total</t>
  </si>
  <si>
    <t>CATION FRACTIONS</t>
  </si>
  <si>
    <t>M</t>
  </si>
  <si>
    <t>Zr sat</t>
  </si>
  <si>
    <t>°C</t>
  </si>
  <si>
    <t>Sum</t>
  </si>
  <si>
    <t>M.calc</t>
  </si>
  <si>
    <t>Si</t>
  </si>
  <si>
    <t>Ti</t>
  </si>
  <si>
    <t>Al</t>
  </si>
  <si>
    <t>Mn</t>
  </si>
  <si>
    <t>Ca</t>
  </si>
  <si>
    <t>Na</t>
  </si>
  <si>
    <t>K</t>
  </si>
  <si>
    <t>P</t>
  </si>
  <si>
    <t>Fe</t>
  </si>
  <si>
    <r>
      <t>Fe</t>
    </r>
    <r>
      <rPr>
        <b/>
        <vertAlign val="subscript"/>
        <sz val="11"/>
        <color theme="0"/>
        <rFont val="Calibri"/>
        <family val="2"/>
        <charset val="238"/>
        <scheme val="minor"/>
      </rPr>
      <t>2</t>
    </r>
    <r>
      <rPr>
        <b/>
        <sz val="11"/>
        <color theme="0"/>
        <rFont val="Calibri"/>
        <family val="2"/>
        <charset val="238"/>
        <scheme val="minor"/>
      </rPr>
      <t>o</t>
    </r>
    <r>
      <rPr>
        <b/>
        <vertAlign val="subscript"/>
        <sz val="11"/>
        <color theme="0"/>
        <rFont val="Calibri"/>
        <family val="2"/>
        <charset val="238"/>
        <scheme val="minor"/>
      </rPr>
      <t>3</t>
    </r>
  </si>
  <si>
    <t>Saturation models for accessory 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</si>
</sst>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vertAlign val="subscript"/>
      <sz val="11"/>
      <color theme="0"/>
      <name val="Calibri"/>
      <family val="2"/>
      <charset val="238"/>
      <scheme val="minor"/>
    </font>
    <font>
      <sz val="12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vertical="top" wrapText="1"/>
    </xf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Binary plot M vs Zr with isoterms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8651958725992426"/>
          <c:y val="0.10681050420325934"/>
          <c:w val="0.78462110147084896"/>
          <c:h val="0.73482358492114452"/>
        </c:manualLayout>
      </c:layout>
      <c:scatterChart>
        <c:scatterStyle val="lineMarker"/>
        <c:varyColors val="0"/>
        <c:ser>
          <c:idx val="1"/>
          <c:order val="0"/>
          <c:tx>
            <c:v>700° 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List1!$A$66:$A$105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List1!$B$66:$B$105</c:f>
              <c:numCache>
                <c:formatCode>General</c:formatCode>
                <c:ptCount val="40"/>
                <c:pt idx="0">
                  <c:v>18.114609164510075</c:v>
                </c:pt>
                <c:pt idx="1">
                  <c:v>19.721684153973321</c:v>
                </c:pt>
                <c:pt idx="2">
                  <c:v>21.471334122466143</c:v>
                </c:pt>
                <c:pt idx="3">
                  <c:v>23.376207903912597</c:v>
                </c:pt>
                <c:pt idx="4">
                  <c:v>25.450076499679621</c:v>
                </c:pt>
                <c:pt idx="5">
                  <c:v>27.707932633981024</c:v>
                </c:pt>
                <c:pt idx="6">
                  <c:v>30.166099141544684</c:v>
                </c:pt>
                <c:pt idx="7">
                  <c:v>32.842346971115639</c:v>
                </c:pt>
                <c:pt idx="8">
                  <c:v>35.756023657884022</c:v>
                </c:pt>
                <c:pt idx="9">
                  <c:v>38.928193193610007</c:v>
                </c:pt>
                <c:pt idx="10">
                  <c:v>42.381788305615693</c:v>
                </c:pt>
                <c:pt idx="11">
                  <c:v>46.14177624552245</c:v>
                </c:pt>
                <c:pt idx="12">
                  <c:v>50.235339286279007</c:v>
                </c:pt>
                <c:pt idx="13">
                  <c:v>54.692071232356462</c:v>
                </c:pt>
                <c:pt idx="14">
                  <c:v>59.544191363751047</c:v>
                </c:pt>
                <c:pt idx="15">
                  <c:v>64.826777360471226</c:v>
                </c:pt>
                <c:pt idx="16">
                  <c:v>70.578018891402323</c:v>
                </c:pt>
                <c:pt idx="17">
                  <c:v>76.839493700831639</c:v>
                </c:pt>
                <c:pt idx="18">
                  <c:v>83.656468188559586</c:v>
                </c:pt>
                <c:pt idx="19">
                  <c:v>91.078224656596561</c:v>
                </c:pt>
                <c:pt idx="20">
                  <c:v>99.158417588227493</c:v>
                </c:pt>
                <c:pt idx="21">
                  <c:v>107.95546153511003</c:v>
                </c:pt>
                <c:pt idx="22">
                  <c:v>117.53295341657669</c:v>
                </c:pt>
                <c:pt idx="23">
                  <c:v>127.96013228409502</c:v>
                </c:pt>
                <c:pt idx="24">
                  <c:v>139.31237987467887</c:v>
                </c:pt>
                <c:pt idx="25">
                  <c:v>151.67176557193355</c:v>
                </c:pt>
                <c:pt idx="26">
                  <c:v>165.12763971444252</c:v>
                </c:pt>
                <c:pt idx="27">
                  <c:v>179.77727954073799</c:v>
                </c:pt>
                <c:pt idx="28">
                  <c:v>195.72659244061035</c:v>
                </c:pt>
                <c:pt idx="29">
                  <c:v>213.09088159681423</c:v>
                </c:pt>
                <c:pt idx="30">
                  <c:v>231.99567955225939</c:v>
                </c:pt>
                <c:pt idx="31">
                  <c:v>252.5776557288375</c:v>
                </c:pt>
                <c:pt idx="32">
                  <c:v>274.98560445865792</c:v>
                </c:pt>
                <c:pt idx="33">
                  <c:v>299.38152067051618</c:v>
                </c:pt>
                <c:pt idx="34">
                  <c:v>325.94177100811038</c:v>
                </c:pt>
                <c:pt idx="35">
                  <c:v>354.85836884643106</c:v>
                </c:pt>
                <c:pt idx="36">
                  <c:v>386.34036242386486</c:v>
                </c:pt>
                <c:pt idx="37">
                  <c:v>420.61534612530642</c:v>
                </c:pt>
                <c:pt idx="38">
                  <c:v>457.93110584187519</c:v>
                </c:pt>
                <c:pt idx="39">
                  <c:v>498.55741030212033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A-4761-BD20-78BB5EC2EA4A}"/>
            </c:ext>
          </c:extLst>
        </c:ser>
        <c:ser>
          <c:idx val="2"/>
          <c:order val="1"/>
          <c:tx>
            <c:v>750° 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List1!$A$66:$A$105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List1!$C$66:$C$105</c:f>
              <c:numCache>
                <c:formatCode>General</c:formatCode>
                <c:ptCount val="40"/>
                <c:pt idx="0">
                  <c:v>34.623002201295812</c:v>
                </c:pt>
                <c:pt idx="1">
                  <c:v>37.694653396886942</c:v>
                </c:pt>
                <c:pt idx="2">
                  <c:v>41.03881247647162</c:v>
                </c:pt>
                <c:pt idx="3">
                  <c:v>44.679655540169868</c:v>
                </c:pt>
                <c:pt idx="4">
                  <c:v>48.643503520788556</c:v>
                </c:pt>
                <c:pt idx="5">
                  <c:v>52.95901246708609</c:v>
                </c:pt>
                <c:pt idx="6">
                  <c:v>57.657380708409946</c:v>
                </c:pt>
                <c:pt idx="7">
                  <c:v>62.772574398372974</c:v>
                </c:pt>
                <c:pt idx="8">
                  <c:v>68.341573068103557</c:v>
                </c:pt>
                <c:pt idx="9">
                  <c:v>74.404636964259922</c:v>
                </c:pt>
                <c:pt idx="10">
                  <c:v>81.005598104488385</c:v>
                </c:pt>
                <c:pt idx="11">
                  <c:v>88.192177154468027</c:v>
                </c:pt>
                <c:pt idx="12">
                  <c:v>96.016328417357883</c:v>
                </c:pt>
                <c:pt idx="13">
                  <c:v>104.53461542969586</c:v>
                </c:pt>
                <c:pt idx="14">
                  <c:v>113.80861987906376</c:v>
                </c:pt>
                <c:pt idx="15">
                  <c:v>123.90538679972747</c:v>
                </c:pt>
                <c:pt idx="16">
                  <c:v>134.89790926472963</c:v>
                </c:pt>
                <c:pt idx="17">
                  <c:v>146.86565607844307</c:v>
                </c:pt>
                <c:pt idx="18">
                  <c:v>159.89514628445852</c:v>
                </c:pt>
                <c:pt idx="19">
                  <c:v>174.08057464212703</c:v>
                </c:pt>
                <c:pt idx="20">
                  <c:v>189.52449259354819</c:v>
                </c:pt>
                <c:pt idx="21">
                  <c:v>206.33854964395033</c:v>
                </c:pt>
                <c:pt idx="22">
                  <c:v>224.64430051516331</c:v>
                </c:pt>
                <c:pt idx="23">
                  <c:v>244.5740839073824</c:v>
                </c:pt>
                <c:pt idx="24">
                  <c:v>266.27197922209314</c:v>
                </c:pt>
                <c:pt idx="25">
                  <c:v>289.89484816265451</c:v>
                </c:pt>
                <c:pt idx="26">
                  <c:v>315.61346874262284</c:v>
                </c:pt>
                <c:pt idx="27">
                  <c:v>343.61376989997513</c:v>
                </c:pt>
                <c:pt idx="28">
                  <c:v>374.09817564267939</c:v>
                </c:pt>
                <c:pt idx="29">
                  <c:v>407.2870684429202</c:v>
                </c:pt>
                <c:pt idx="30">
                  <c:v>443.42038245936601</c:v>
                </c:pt>
                <c:pt idx="31">
                  <c:v>482.75933810544302</c:v>
                </c:pt>
                <c:pt idx="32">
                  <c:v>525.58833050341843</c:v>
                </c:pt>
                <c:pt idx="33">
                  <c:v>572.21698547659014</c:v>
                </c:pt>
                <c:pt idx="34">
                  <c:v>622.98239794307347</c:v>
                </c:pt>
                <c:pt idx="35">
                  <c:v>678.25156889331743</c:v>
                </c:pt>
                <c:pt idx="36">
                  <c:v>738.42405856911944</c:v>
                </c:pt>
                <c:pt idx="37">
                  <c:v>803.93487502489825</c:v>
                </c:pt>
                <c:pt idx="38">
                  <c:v>875.25761895365088</c:v>
                </c:pt>
                <c:pt idx="39">
                  <c:v>952.90790751264353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A-4761-BD20-78BB5EC2EA4A}"/>
            </c:ext>
          </c:extLst>
        </c:ser>
        <c:ser>
          <c:idx val="3"/>
          <c:order val="2"/>
          <c:tx>
            <c:v>800° 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List1!$A$66:$A$105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List1!$D$66:$D$105</c:f>
              <c:numCache>
                <c:formatCode>General</c:formatCode>
                <c:ptCount val="40"/>
                <c:pt idx="0">
                  <c:v>62.299504833766072</c:v>
                </c:pt>
                <c:pt idx="1">
                  <c:v>67.826534159380444</c:v>
                </c:pt>
                <c:pt idx="2">
                  <c:v>73.843905314319471</c:v>
                </c:pt>
                <c:pt idx="3">
                  <c:v>80.395119987360275</c:v>
                </c:pt>
                <c:pt idx="4">
                  <c:v>87.527539209504596</c:v>
                </c:pt>
                <c:pt idx="5">
                  <c:v>95.292725743500824</c:v>
                </c:pt>
                <c:pt idx="6">
                  <c:v>103.74681684915929</c:v>
                </c:pt>
                <c:pt idx="7">
                  <c:v>112.95093011931282</c:v>
                </c:pt>
                <c:pt idx="8">
                  <c:v>122.97160532035394</c:v>
                </c:pt>
                <c:pt idx="9">
                  <c:v>133.88128543156884</c:v>
                </c:pt>
                <c:pt idx="10">
                  <c:v>145.75884036086879</c:v>
                </c:pt>
                <c:pt idx="11">
                  <c:v>158.69013712304539</c:v>
                </c:pt>
                <c:pt idx="12">
                  <c:v>172.76866060256847</c:v>
                </c:pt>
                <c:pt idx="13">
                  <c:v>188.09618938863952</c:v>
                </c:pt>
                <c:pt idx="14">
                  <c:v>204.78353156834606</c:v>
                </c:pt>
                <c:pt idx="15">
                  <c:v>222.95132579722869</c:v>
                </c:pt>
                <c:pt idx="16">
                  <c:v>242.73091343847778</c:v>
                </c:pt>
                <c:pt idx="17">
                  <c:v>264.2652880757625</c:v>
                </c:pt>
                <c:pt idx="18">
                  <c:v>287.71012926405143</c:v>
                </c:pt>
                <c:pt idx="19">
                  <c:v>313.23492799177518</c:v>
                </c:pt>
                <c:pt idx="20">
                  <c:v>341.02421199068965</c:v>
                </c:pt>
                <c:pt idx="21">
                  <c:v>371.27887975163679</c:v>
                </c:pt>
                <c:pt idx="22">
                  <c:v>404.21765289026916</c:v>
                </c:pt>
                <c:pt idx="23">
                  <c:v>440.07865736240569</c:v>
                </c:pt>
                <c:pt idx="24">
                  <c:v>479.12114496016756</c:v>
                </c:pt>
                <c:pt idx="25">
                  <c:v>521.62736753421234</c:v>
                </c:pt>
                <c:pt idx="26">
                  <c:v>567.90461749145516</c:v>
                </c:pt>
                <c:pt idx="27">
                  <c:v>618.28744931977315</c:v>
                </c:pt>
                <c:pt idx="28">
                  <c:v>673.14009819985824</c:v>
                </c:pt>
                <c:pt idx="29">
                  <c:v>732.8591131892216</c:v>
                </c:pt>
                <c:pt idx="30">
                  <c:v>797.87622401455906</c:v>
                </c:pt>
                <c:pt idx="31">
                  <c:v>868.66146219752522</c:v>
                </c:pt>
                <c:pt idx="32">
                  <c:v>945.72655907763169</c:v>
                </c:pt>
                <c:pt idx="33">
                  <c:v>1029.628645297769</c:v>
                </c:pt>
                <c:pt idx="34">
                  <c:v>1120.9742784972329</c:v>
                </c:pt>
                <c:pt idx="35">
                  <c:v>1220.4238283298614</c:v>
                </c:pt>
                <c:pt idx="36">
                  <c:v>1328.6962505081167</c:v>
                </c:pt>
                <c:pt idx="37">
                  <c:v>1446.5742843863575</c:v>
                </c:pt>
                <c:pt idx="38">
                  <c:v>1574.91011165845</c:v>
                </c:pt>
                <c:pt idx="39">
                  <c:v>1714.6315170784355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A-4761-BD20-78BB5EC2EA4A}"/>
            </c:ext>
          </c:extLst>
        </c:ser>
        <c:ser>
          <c:idx val="4"/>
          <c:order val="3"/>
          <c:tx>
            <c:v>850° 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List1!$A$66:$A$105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List1!$E$66:$E$105</c:f>
              <c:numCache>
                <c:formatCode>General</c:formatCode>
                <c:ptCount val="40"/>
                <c:pt idx="0">
                  <c:v>106.38730105155301</c:v>
                </c:pt>
                <c:pt idx="1">
                  <c:v>115.82567033480615</c:v>
                </c:pt>
                <c:pt idx="2">
                  <c:v>126.101384055286</c:v>
                </c:pt>
                <c:pt idx="3">
                  <c:v>137.28872895527908</c:v>
                </c:pt>
                <c:pt idx="4">
                  <c:v>149.46858227894307</c:v>
                </c:pt>
                <c:pt idx="5">
                  <c:v>162.72899646229931</c:v>
                </c:pt>
                <c:pt idx="6">
                  <c:v>177.16583569520841</c:v>
                </c:pt>
                <c:pt idx="7">
                  <c:v>192.88346895725778</c:v>
                </c:pt>
                <c:pt idx="8">
                  <c:v>209.99552453775732</c:v>
                </c:pt>
                <c:pt idx="9">
                  <c:v>228.62571149453873</c:v>
                </c:pt>
                <c:pt idx="10">
                  <c:v>248.90871399016859</c:v>
                </c:pt>
                <c:pt idx="11">
                  <c:v>270.991164971047</c:v>
                </c:pt>
                <c:pt idx="12">
                  <c:v>295.03270622846014</c:v>
                </c:pt>
                <c:pt idx="13">
                  <c:v>321.20714250513947</c:v>
                </c:pt>
                <c:pt idx="14">
                  <c:v>349.70369799076997</c:v>
                </c:pt>
                <c:pt idx="15">
                  <c:v>380.7283842900938</c:v>
                </c:pt>
                <c:pt idx="16">
                  <c:v>414.5054897531316</c:v>
                </c:pt>
                <c:pt idx="17">
                  <c:v>451.27920093441259</c:v>
                </c:pt>
                <c:pt idx="18">
                  <c:v>491.31536790331091</c:v>
                </c:pt>
                <c:pt idx="19">
                  <c:v>534.90342616753719</c:v>
                </c:pt>
                <c:pt idx="20">
                  <c:v>582.35848910404457</c:v>
                </c:pt>
                <c:pt idx="21">
                  <c:v>634.0236260242674</c:v>
                </c:pt>
                <c:pt idx="22">
                  <c:v>690.27234234262221</c:v>
                </c:pt>
                <c:pt idx="23">
                  <c:v>751.51127977829321</c:v>
                </c:pt>
                <c:pt idx="24">
                  <c:v>818.18315611098228</c:v>
                </c:pt>
                <c:pt idx="25">
                  <c:v>890.7699657431873</c:v>
                </c:pt>
                <c:pt idx="26">
                  <c:v>969.79646420695599</c:v>
                </c:pt>
                <c:pt idx="27">
                  <c:v>1055.8339618058758</c:v>
                </c:pt>
                <c:pt idx="28">
                  <c:v>1149.5044538178422</c:v>
                </c:pt>
                <c:pt idx="29">
                  <c:v>1251.4851171173057</c:v>
                </c:pt>
                <c:pt idx="30">
                  <c:v>1362.5132057246551</c:v>
                </c:pt>
                <c:pt idx="31">
                  <c:v>1483.3913806743783</c:v>
                </c:pt>
                <c:pt idx="32">
                  <c:v>1614.993512733497</c:v>
                </c:pt>
                <c:pt idx="33">
                  <c:v>1758.2709999201556</c:v>
                </c:pt>
                <c:pt idx="34">
                  <c:v>1914.2596454939323</c:v>
                </c:pt>
                <c:pt idx="35">
                  <c:v>2084.0871461412703</c:v>
                </c:pt>
                <c:pt idx="36">
                  <c:v>2268.9812444907607</c:v>
                </c:pt>
                <c:pt idx="37">
                  <c:v>2470.2786048956632</c:v>
                </c:pt>
                <c:pt idx="38">
                  <c:v>2689.4344766498184</c:v>
                </c:pt>
                <c:pt idx="39">
                  <c:v>2928.0332144957333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A-4761-BD20-78BB5EC2EA4A}"/>
            </c:ext>
          </c:extLst>
        </c:ser>
        <c:ser>
          <c:idx val="0"/>
          <c:order val="4"/>
          <c:tx>
            <c:v>M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List1!$AT$5:$AT$62</c:f>
              <c:numCache>
                <c:formatCode>General</c:formatCode>
                <c:ptCount val="58"/>
                <c:pt idx="0">
                  <c:v>3.1709429886697138</c:v>
                </c:pt>
                <c:pt idx="1">
                  <c:v>2.6804053506867711</c:v>
                </c:pt>
                <c:pt idx="2">
                  <c:v>3.112687416707697</c:v>
                </c:pt>
                <c:pt idx="3">
                  <c:v>2.8497616793660709</c:v>
                </c:pt>
                <c:pt idx="4">
                  <c:v>2.8786266380912577</c:v>
                </c:pt>
                <c:pt idx="5">
                  <c:v>2.230826643060936</c:v>
                </c:pt>
                <c:pt idx="6">
                  <c:v>2.3121508504963262</c:v>
                </c:pt>
                <c:pt idx="7">
                  <c:v>1.5231632533465449</c:v>
                </c:pt>
                <c:pt idx="8">
                  <c:v>2.257408804157611</c:v>
                </c:pt>
                <c:pt idx="9">
                  <c:v>1.4638564362436206</c:v>
                </c:pt>
                <c:pt idx="10">
                  <c:v>1.3860044799664908</c:v>
                </c:pt>
                <c:pt idx="11">
                  <c:v>1.5779196857513047</c:v>
                </c:pt>
                <c:pt idx="12">
                  <c:v>2.0575177930404775</c:v>
                </c:pt>
                <c:pt idx="13">
                  <c:v>2.0442240209511389</c:v>
                </c:pt>
                <c:pt idx="14">
                  <c:v>1.9906825467286668</c:v>
                </c:pt>
                <c:pt idx="15">
                  <c:v>1.4393185290578798</c:v>
                </c:pt>
                <c:pt idx="16">
                  <c:v>1.7995423061816569</c:v>
                </c:pt>
                <c:pt idx="17">
                  <c:v>1.6549773823340392</c:v>
                </c:pt>
                <c:pt idx="18">
                  <c:v>1.6172477950292183</c:v>
                </c:pt>
                <c:pt idx="19">
                  <c:v>1.7315234242882387</c:v>
                </c:pt>
                <c:pt idx="20">
                  <c:v>1.8017908374902722</c:v>
                </c:pt>
                <c:pt idx="21">
                  <c:v>2.1085911156652712</c:v>
                </c:pt>
                <c:pt idx="22">
                  <c:v>2.3203032594394268</c:v>
                </c:pt>
                <c:pt idx="23">
                  <c:v>2.2988274278740515</c:v>
                </c:pt>
                <c:pt idx="24">
                  <c:v>1.6018329931730442</c:v>
                </c:pt>
                <c:pt idx="25">
                  <c:v>1.9766449191092854</c:v>
                </c:pt>
                <c:pt idx="26">
                  <c:v>1.9660961841703715</c:v>
                </c:pt>
                <c:pt idx="27">
                  <c:v>1.7131597025136356</c:v>
                </c:pt>
                <c:pt idx="28">
                  <c:v>2.2745589403865956</c:v>
                </c:pt>
                <c:pt idx="29">
                  <c:v>2.2738598143144113</c:v>
                </c:pt>
                <c:pt idx="30">
                  <c:v>3.1311865071539313</c:v>
                </c:pt>
                <c:pt idx="31">
                  <c:v>2.1849824844696348</c:v>
                </c:pt>
                <c:pt idx="32">
                  <c:v>2.1425748079607749</c:v>
                </c:pt>
                <c:pt idx="33">
                  <c:v>2.5876458140557363</c:v>
                </c:pt>
                <c:pt idx="34">
                  <c:v>2.2826348546559756</c:v>
                </c:pt>
                <c:pt idx="35">
                  <c:v>2.5398686581953629</c:v>
                </c:pt>
                <c:pt idx="36">
                  <c:v>3.4086660554278785</c:v>
                </c:pt>
                <c:pt idx="37">
                  <c:v>1.3795059400963083</c:v>
                </c:pt>
                <c:pt idx="38">
                  <c:v>2.2504108848761679</c:v>
                </c:pt>
                <c:pt idx="39">
                  <c:v>2.0751786756773396</c:v>
                </c:pt>
                <c:pt idx="40">
                  <c:v>2.9921327582901762</c:v>
                </c:pt>
                <c:pt idx="41">
                  <c:v>2.089904887742136</c:v>
                </c:pt>
                <c:pt idx="42">
                  <c:v>1.7611702024171974</c:v>
                </c:pt>
                <c:pt idx="43">
                  <c:v>2.1767870721852396</c:v>
                </c:pt>
                <c:pt idx="44">
                  <c:v>1.5560951464894643</c:v>
                </c:pt>
                <c:pt idx="45">
                  <c:v>1.9931628234299119</c:v>
                </c:pt>
                <c:pt idx="46">
                  <c:v>1.5843075887113649</c:v>
                </c:pt>
                <c:pt idx="47">
                  <c:v>1.8043583146890065</c:v>
                </c:pt>
                <c:pt idx="48">
                  <c:v>1.5979355854897643</c:v>
                </c:pt>
                <c:pt idx="49">
                  <c:v>1.7303420552781865</c:v>
                </c:pt>
                <c:pt idx="50">
                  <c:v>1.7173814314840536</c:v>
                </c:pt>
                <c:pt idx="51">
                  <c:v>2.2439330977218526</c:v>
                </c:pt>
                <c:pt idx="52">
                  <c:v>2.682185099952084</c:v>
                </c:pt>
                <c:pt idx="53">
                  <c:v>2.2434578461179648</c:v>
                </c:pt>
                <c:pt idx="54">
                  <c:v>1.6952772414070729</c:v>
                </c:pt>
                <c:pt idx="55">
                  <c:v>3.016170853792278</c:v>
                </c:pt>
                <c:pt idx="56">
                  <c:v>2.0295607004676079</c:v>
                </c:pt>
                <c:pt idx="57">
                  <c:v>1.7290171629343383</c:v>
                </c:pt>
              </c:numCache>
            </c:numRef>
          </c:xVal>
          <c:yVal>
            <c:numRef>
              <c:f>List1!$R$5:$R$62</c:f>
              <c:numCache>
                <c:formatCode>General</c:formatCode>
                <c:ptCount val="58"/>
                <c:pt idx="0">
                  <c:v>41</c:v>
                </c:pt>
                <c:pt idx="1">
                  <c:v>89</c:v>
                </c:pt>
                <c:pt idx="2">
                  <c:v>40</c:v>
                </c:pt>
                <c:pt idx="3">
                  <c:v>72</c:v>
                </c:pt>
                <c:pt idx="4">
                  <c:v>67</c:v>
                </c:pt>
                <c:pt idx="5">
                  <c:v>130</c:v>
                </c:pt>
                <c:pt idx="6">
                  <c:v>122</c:v>
                </c:pt>
                <c:pt idx="7">
                  <c:v>136</c:v>
                </c:pt>
                <c:pt idx="8">
                  <c:v>123</c:v>
                </c:pt>
                <c:pt idx="9">
                  <c:v>114</c:v>
                </c:pt>
                <c:pt idx="10">
                  <c:v>179</c:v>
                </c:pt>
                <c:pt idx="11">
                  <c:v>133</c:v>
                </c:pt>
                <c:pt idx="12">
                  <c:v>111</c:v>
                </c:pt>
                <c:pt idx="13">
                  <c:v>118</c:v>
                </c:pt>
                <c:pt idx="14">
                  <c:v>115</c:v>
                </c:pt>
                <c:pt idx="15">
                  <c:v>148</c:v>
                </c:pt>
                <c:pt idx="16">
                  <c:v>173</c:v>
                </c:pt>
                <c:pt idx="17">
                  <c:v>155</c:v>
                </c:pt>
                <c:pt idx="18">
                  <c:v>148</c:v>
                </c:pt>
                <c:pt idx="19">
                  <c:v>164</c:v>
                </c:pt>
                <c:pt idx="20">
                  <c:v>169</c:v>
                </c:pt>
                <c:pt idx="21">
                  <c:v>121</c:v>
                </c:pt>
                <c:pt idx="22">
                  <c:v>120</c:v>
                </c:pt>
                <c:pt idx="23">
                  <c:v>127</c:v>
                </c:pt>
                <c:pt idx="24">
                  <c:v>130</c:v>
                </c:pt>
                <c:pt idx="25">
                  <c:v>153</c:v>
                </c:pt>
                <c:pt idx="26">
                  <c:v>137</c:v>
                </c:pt>
                <c:pt idx="27">
                  <c:v>158</c:v>
                </c:pt>
                <c:pt idx="28">
                  <c:v>120</c:v>
                </c:pt>
                <c:pt idx="29">
                  <c:v>116</c:v>
                </c:pt>
                <c:pt idx="30">
                  <c:v>66</c:v>
                </c:pt>
                <c:pt idx="31">
                  <c:v>127</c:v>
                </c:pt>
                <c:pt idx="32">
                  <c:v>115</c:v>
                </c:pt>
                <c:pt idx="33">
                  <c:v>86</c:v>
                </c:pt>
                <c:pt idx="34">
                  <c:v>113</c:v>
                </c:pt>
                <c:pt idx="35">
                  <c:v>96</c:v>
                </c:pt>
                <c:pt idx="36">
                  <c:v>38</c:v>
                </c:pt>
                <c:pt idx="37">
                  <c:v>88</c:v>
                </c:pt>
                <c:pt idx="38">
                  <c:v>110</c:v>
                </c:pt>
                <c:pt idx="39">
                  <c:v>130</c:v>
                </c:pt>
                <c:pt idx="40">
                  <c:v>40</c:v>
                </c:pt>
                <c:pt idx="41">
                  <c:v>110</c:v>
                </c:pt>
                <c:pt idx="42">
                  <c:v>170</c:v>
                </c:pt>
                <c:pt idx="43">
                  <c:v>110</c:v>
                </c:pt>
                <c:pt idx="44">
                  <c:v>130</c:v>
                </c:pt>
                <c:pt idx="45">
                  <c:v>110</c:v>
                </c:pt>
                <c:pt idx="46">
                  <c:v>130</c:v>
                </c:pt>
                <c:pt idx="47">
                  <c:v>180</c:v>
                </c:pt>
                <c:pt idx="48">
                  <c:v>150</c:v>
                </c:pt>
                <c:pt idx="49">
                  <c:v>178</c:v>
                </c:pt>
                <c:pt idx="50">
                  <c:v>190</c:v>
                </c:pt>
                <c:pt idx="51">
                  <c:v>150</c:v>
                </c:pt>
                <c:pt idx="52">
                  <c:v>24</c:v>
                </c:pt>
                <c:pt idx="53">
                  <c:v>140</c:v>
                </c:pt>
                <c:pt idx="54">
                  <c:v>190</c:v>
                </c:pt>
                <c:pt idx="55">
                  <c:v>31</c:v>
                </c:pt>
                <c:pt idx="56">
                  <c:v>188</c:v>
                </c:pt>
                <c:pt idx="57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BA-4761-BD20-78BB5EC2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0079"/>
        <c:axId val="1090548415"/>
      </c:scatterChart>
      <c:valAx>
        <c:axId val="109055007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0548415"/>
        <c:crosses val="autoZero"/>
        <c:crossBetween val="midCat"/>
        <c:majorUnit val="1"/>
      </c:valAx>
      <c:valAx>
        <c:axId val="1090548415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Zr (ppm)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05500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74012056301161"/>
          <c:y val="0.92644944400041329"/>
          <c:w val="0.44070524888677071"/>
          <c:h val="3.0040781586806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-1</xdr:colOff>
      <xdr:row>63</xdr:row>
      <xdr:rowOff>0</xdr:rowOff>
    </xdr:from>
    <xdr:to>
      <xdr:col>21</xdr:col>
      <xdr:colOff>84594</xdr:colOff>
      <xdr:row>69</xdr:row>
      <xdr:rowOff>152400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DB8CC6C7-25DD-4A4C-9D1C-4FAA279D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599" y="12001500"/>
          <a:ext cx="618059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41564</xdr:colOff>
      <xdr:row>79</xdr:row>
      <xdr:rowOff>138545</xdr:rowOff>
    </xdr:from>
    <xdr:to>
      <xdr:col>23</xdr:col>
      <xdr:colOff>401782</xdr:colOff>
      <xdr:row>118</xdr:row>
      <xdr:rowOff>55418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5439520-6EA8-4424-9613-39E3158D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topLeftCell="E1" zoomScale="70" zoomScaleNormal="70" workbookViewId="0">
      <selection activeCell="E2" sqref="E2"/>
    </sheetView>
  </sheetViews>
  <sheetFormatPr defaultRowHeight="15" x14ac:dyDescent="0.25"/>
  <cols>
    <col min="2" max="2" width="15.7109375" customWidth="1"/>
    <col min="3" max="5" width="12.28515625" bestFit="1" customWidth="1"/>
  </cols>
  <sheetData>
    <row r="1" spans="1:46" x14ac:dyDescent="0.25">
      <c r="E1" s="8" t="s">
        <v>78</v>
      </c>
      <c r="F1" s="8"/>
      <c r="G1" s="8"/>
      <c r="H1" s="8"/>
      <c r="I1" s="8"/>
      <c r="J1" s="8"/>
      <c r="K1" s="8"/>
      <c r="T1" t="s">
        <v>60</v>
      </c>
      <c r="AG1" t="s">
        <v>62</v>
      </c>
    </row>
    <row r="2" spans="1:4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61</v>
      </c>
      <c r="AG2" s="1" t="s">
        <v>68</v>
      </c>
      <c r="AH2" s="1" t="s">
        <v>69</v>
      </c>
      <c r="AI2" s="1" t="s">
        <v>70</v>
      </c>
      <c r="AJ2" s="1" t="s">
        <v>77</v>
      </c>
      <c r="AK2" s="1" t="s">
        <v>6</v>
      </c>
      <c r="AL2" s="1" t="s">
        <v>76</v>
      </c>
      <c r="AM2" s="1" t="s">
        <v>71</v>
      </c>
      <c r="AN2" s="1" t="s">
        <v>8</v>
      </c>
      <c r="AO2" s="1" t="s">
        <v>72</v>
      </c>
      <c r="AP2" s="1" t="s">
        <v>73</v>
      </c>
      <c r="AQ2" s="1" t="s">
        <v>74</v>
      </c>
      <c r="AR2" s="1" t="s">
        <v>75</v>
      </c>
      <c r="AS2" s="1" t="s">
        <v>66</v>
      </c>
      <c r="AT2" s="1" t="s">
        <v>67</v>
      </c>
    </row>
    <row r="3" spans="1:46" ht="15.75" x14ac:dyDescent="0.25">
      <c r="A3" t="s">
        <v>17</v>
      </c>
      <c r="B3" s="2"/>
      <c r="C3" s="2"/>
      <c r="D3" s="3">
        <v>60.08</v>
      </c>
      <c r="E3" s="3">
        <v>79.86</v>
      </c>
      <c r="F3" s="3">
        <v>101.96</v>
      </c>
      <c r="G3" s="3">
        <v>159.68</v>
      </c>
      <c r="H3" s="3">
        <v>71.84</v>
      </c>
      <c r="I3" s="3">
        <v>70.94</v>
      </c>
      <c r="J3" s="3">
        <v>40.29</v>
      </c>
      <c r="K3" s="3">
        <v>56.08</v>
      </c>
      <c r="L3" s="3">
        <v>61.98</v>
      </c>
      <c r="M3" s="3">
        <v>94.2</v>
      </c>
      <c r="N3" s="3">
        <v>141.94</v>
      </c>
      <c r="O3" s="2"/>
      <c r="P3" s="2"/>
      <c r="Q3" s="2"/>
      <c r="R3" s="2"/>
    </row>
    <row r="4" spans="1:46" ht="15.75" x14ac:dyDescent="0.25">
      <c r="A4" t="s">
        <v>18</v>
      </c>
      <c r="B4" s="2"/>
      <c r="C4" s="2"/>
      <c r="D4" s="3">
        <v>1</v>
      </c>
      <c r="E4" s="3">
        <v>1</v>
      </c>
      <c r="F4" s="3">
        <v>2</v>
      </c>
      <c r="G4" s="3">
        <v>2</v>
      </c>
      <c r="H4" s="3">
        <v>1</v>
      </c>
      <c r="I4" s="3">
        <v>1</v>
      </c>
      <c r="J4" s="3">
        <v>1</v>
      </c>
      <c r="K4" s="3">
        <v>1</v>
      </c>
      <c r="L4" s="3">
        <v>2</v>
      </c>
      <c r="M4" s="3">
        <v>2</v>
      </c>
      <c r="N4" s="3">
        <v>2</v>
      </c>
      <c r="O4" s="2"/>
      <c r="P4" s="2"/>
      <c r="Q4" s="2"/>
      <c r="R4" s="2"/>
    </row>
    <row r="5" spans="1:46" x14ac:dyDescent="0.25">
      <c r="A5" s="1" t="s">
        <v>19</v>
      </c>
      <c r="B5" s="4">
        <v>-35.831167999999998</v>
      </c>
      <c r="C5" s="4">
        <v>148.57676499999999</v>
      </c>
      <c r="D5" s="4">
        <v>52.22</v>
      </c>
      <c r="E5" s="4">
        <v>0.85</v>
      </c>
      <c r="F5" s="4">
        <v>14.4</v>
      </c>
      <c r="G5" s="4">
        <v>2.75</v>
      </c>
      <c r="H5" s="4">
        <v>7.12</v>
      </c>
      <c r="I5" s="4">
        <v>0.16</v>
      </c>
      <c r="J5" s="4">
        <v>7.58</v>
      </c>
      <c r="K5" s="4">
        <v>9.93</v>
      </c>
      <c r="L5" s="4">
        <v>2.2400000000000002</v>
      </c>
      <c r="M5" s="4">
        <v>0.79</v>
      </c>
      <c r="N5" s="4">
        <v>0.3</v>
      </c>
      <c r="O5" s="4">
        <v>1.1599999999999999</v>
      </c>
      <c r="P5" s="4">
        <v>0.18</v>
      </c>
      <c r="Q5" s="4">
        <v>0.12</v>
      </c>
      <c r="R5" s="4">
        <v>41</v>
      </c>
      <c r="T5">
        <f>D5/$D$3*1</f>
        <v>0.86917443408788286</v>
      </c>
      <c r="U5">
        <f>E5/$E$3*1</f>
        <v>1.0643626346105686E-2</v>
      </c>
      <c r="V5">
        <f>F5/$F$3*2</f>
        <v>0.28246371125931741</v>
      </c>
      <c r="W5">
        <f>G5/$G$3*2</f>
        <v>3.4443887775551102E-2</v>
      </c>
      <c r="X5">
        <f>H5/$H$3*1</f>
        <v>9.9109131403118042E-2</v>
      </c>
      <c r="Y5">
        <f>I5/$I$3*1</f>
        <v>2.2554271215111362E-3</v>
      </c>
      <c r="Z5">
        <f>J5/$J$3*1</f>
        <v>0.1881360138992306</v>
      </c>
      <c r="AA5">
        <f>K5/$K$3*1</f>
        <v>0.17706847360912981</v>
      </c>
      <c r="AB5">
        <f>L5/$L$3*2</f>
        <v>7.2281381090674418E-2</v>
      </c>
      <c r="AC5">
        <f>M5/$M$3*2</f>
        <v>1.6772823779193206E-2</v>
      </c>
      <c r="AD5">
        <f>N5/$N$3*2</f>
        <v>4.2271382274200369E-3</v>
      </c>
      <c r="AE5">
        <f>SUM(T5:AD5)</f>
        <v>1.7565760485991344</v>
      </c>
      <c r="AG5">
        <f>T5/AE5</f>
        <v>0.49481173034383996</v>
      </c>
      <c r="AH5">
        <f>U5/AE5</f>
        <v>6.0593029004317542E-3</v>
      </c>
      <c r="AI5">
        <f>V5/AE5</f>
        <v>0.16080357664251518</v>
      </c>
      <c r="AJ5">
        <f>W5/AE5</f>
        <v>1.9608537759022746E-2</v>
      </c>
      <c r="AK5">
        <f t="shared" ref="AK5:AK36" si="0">X5/AE5</f>
        <v>5.6421770911744676E-2</v>
      </c>
      <c r="AL5">
        <f>AJ5+AK5</f>
        <v>7.6030308670767419E-2</v>
      </c>
      <c r="AM5">
        <f t="shared" ref="AM5:AM36" si="1">Y5/AE5</f>
        <v>1.2839905925563738E-3</v>
      </c>
      <c r="AN5">
        <f t="shared" ref="AN5:AN36" si="2">Z5/AE5</f>
        <v>0.10710382510866447</v>
      </c>
      <c r="AO5">
        <f t="shared" ref="AO5:AO36" si="3">AA5/AE5</f>
        <v>0.10080319252351273</v>
      </c>
      <c r="AP5">
        <f t="shared" ref="AP5:AP36" si="4">AB5/AE5</f>
        <v>4.1149018938473322E-2</v>
      </c>
      <c r="AQ5">
        <f t="shared" ref="AQ5:AQ36" si="5">AC5/AE5</f>
        <v>9.5485895942674943E-3</v>
      </c>
      <c r="AR5">
        <f t="shared" ref="AR5:AR36" si="6">AD5/AE5</f>
        <v>2.4064646849711806E-3</v>
      </c>
      <c r="AS5">
        <f>SUM(AG5:AR5)-AK5-AJ5</f>
        <v>0.99999999999999978</v>
      </c>
      <c r="AT5">
        <f>+(AP5+AQ5+2*AO5)/(AI5*AG5)</f>
        <v>3.1709429886697138</v>
      </c>
    </row>
    <row r="6" spans="1:46" x14ac:dyDescent="0.25">
      <c r="A6" s="1" t="s">
        <v>20</v>
      </c>
      <c r="B6" s="4">
        <v>-35.829335999999998</v>
      </c>
      <c r="C6" s="4">
        <v>148.57894300000001</v>
      </c>
      <c r="D6" s="4">
        <v>55.94</v>
      </c>
      <c r="E6" s="4">
        <v>0.75</v>
      </c>
      <c r="F6" s="4">
        <v>15</v>
      </c>
      <c r="G6" s="4">
        <v>2.17</v>
      </c>
      <c r="H6" s="4">
        <v>6.44</v>
      </c>
      <c r="I6" s="4">
        <v>0.13</v>
      </c>
      <c r="J6" s="4">
        <v>5.42</v>
      </c>
      <c r="K6" s="4">
        <v>8.3000000000000007</v>
      </c>
      <c r="L6" s="4">
        <v>2.71</v>
      </c>
      <c r="M6" s="4">
        <v>1.59</v>
      </c>
      <c r="N6" s="4">
        <v>0.21</v>
      </c>
      <c r="O6" s="4">
        <v>0.84</v>
      </c>
      <c r="P6" s="4">
        <v>0.11</v>
      </c>
      <c r="Q6" s="4">
        <v>0.15</v>
      </c>
      <c r="R6" s="4">
        <v>89</v>
      </c>
      <c r="T6">
        <f t="shared" ref="T6:T62" si="7">D6/$D$3*1</f>
        <v>0.93109187749667111</v>
      </c>
      <c r="U6">
        <f t="shared" ref="U6:U62" si="8">E6/$E$3*1</f>
        <v>9.3914350112697213E-3</v>
      </c>
      <c r="V6">
        <f t="shared" ref="V6:V62" si="9">F6/$F$3*2</f>
        <v>0.29423303256178895</v>
      </c>
      <c r="W6">
        <f t="shared" ref="W6:W62" si="10">G6/$G$3*2</f>
        <v>2.7179358717434869E-2</v>
      </c>
      <c r="X6">
        <f t="shared" ref="X6:X62" si="11">H6/$H$3*1</f>
        <v>8.964365256124722E-2</v>
      </c>
      <c r="Y6">
        <f t="shared" ref="Y6:Y62" si="12">I6/$I$3*1</f>
        <v>1.8325345362277983E-3</v>
      </c>
      <c r="Z6">
        <f t="shared" ref="Z6:Z62" si="13">J6/$J$3*1</f>
        <v>0.13452469595433111</v>
      </c>
      <c r="AA6">
        <f t="shared" ref="AA6:AA61" si="14">K6/$K$3*1</f>
        <v>0.14800285306704708</v>
      </c>
      <c r="AB6">
        <f t="shared" ref="AB6:AB62" si="15">L6/$L$3*2</f>
        <v>8.7447563730235559E-2</v>
      </c>
      <c r="AC6">
        <f t="shared" ref="AC6:AC62" si="16">M6/$M$3*2</f>
        <v>3.375796178343949E-2</v>
      </c>
      <c r="AD6">
        <f t="shared" ref="AD6:AD62" si="17">N6/$N$3*2</f>
        <v>2.9589967591940255E-3</v>
      </c>
      <c r="AE6">
        <f t="shared" ref="AE6:AE62" si="18">SUM(T6:AD6)</f>
        <v>1.7600639621788874</v>
      </c>
      <c r="AG6">
        <f t="shared" ref="AG6:AG62" si="19">T6/AE6</f>
        <v>0.52901025048204342</v>
      </c>
      <c r="AH6">
        <f t="shared" ref="AH6:AH62" si="20">U6/AE6</f>
        <v>5.3358487038411423E-3</v>
      </c>
      <c r="AI6">
        <f t="shared" ref="AI6:AI62" si="21">V6/AE6</f>
        <v>0.16717178402854205</v>
      </c>
      <c r="AJ6">
        <f t="shared" ref="AJ6:AJ62" si="22">W6/AE6</f>
        <v>1.5442256248339937E-2</v>
      </c>
      <c r="AK6">
        <f t="shared" si="0"/>
        <v>5.0932042520927499E-2</v>
      </c>
      <c r="AL6">
        <f t="shared" ref="AL6:AL62" si="23">AJ6+AK6</f>
        <v>6.637429876926744E-2</v>
      </c>
      <c r="AM6">
        <f t="shared" si="1"/>
        <v>1.0411749661411141E-3</v>
      </c>
      <c r="AN6">
        <f t="shared" si="2"/>
        <v>7.6431708645289809E-2</v>
      </c>
      <c r="AO6">
        <f t="shared" si="3"/>
        <v>8.4089474159692229E-2</v>
      </c>
      <c r="AP6">
        <f t="shared" si="4"/>
        <v>4.968431012130891E-2</v>
      </c>
      <c r="AQ6">
        <f t="shared" si="5"/>
        <v>1.917996306318806E-2</v>
      </c>
      <c r="AR6">
        <f t="shared" si="6"/>
        <v>1.6811870606855152E-3</v>
      </c>
      <c r="AS6">
        <f t="shared" ref="AS6:AS61" si="24">SUM(AG6:AR6)-AK6-AJ6</f>
        <v>0.99999999999999989</v>
      </c>
      <c r="AT6">
        <f t="shared" ref="AT6:AT62" si="25">+(AP6+AQ6+2*AO6)/(AI6*AG6)</f>
        <v>2.6804053506867711</v>
      </c>
    </row>
    <row r="7" spans="1:46" x14ac:dyDescent="0.25">
      <c r="A7" s="1" t="s">
        <v>21</v>
      </c>
      <c r="B7" s="4">
        <v>-35.832025000000002</v>
      </c>
      <c r="C7" s="4">
        <v>148.58010400000001</v>
      </c>
      <c r="D7" s="4">
        <v>52.33</v>
      </c>
      <c r="E7" s="4">
        <v>0.8</v>
      </c>
      <c r="F7" s="4">
        <v>15.11</v>
      </c>
      <c r="G7" s="4">
        <v>2.56</v>
      </c>
      <c r="H7" s="4">
        <v>7.03</v>
      </c>
      <c r="I7" s="4">
        <v>0.15</v>
      </c>
      <c r="J7" s="4">
        <v>6.85</v>
      </c>
      <c r="K7" s="4">
        <v>10.29</v>
      </c>
      <c r="L7" s="4">
        <v>2.31</v>
      </c>
      <c r="M7" s="4">
        <v>0.75</v>
      </c>
      <c r="N7" s="4">
        <v>0.23</v>
      </c>
      <c r="O7" s="4">
        <v>0.81</v>
      </c>
      <c r="P7" s="4">
        <v>0.17</v>
      </c>
      <c r="Q7" s="4">
        <v>0.26</v>
      </c>
      <c r="R7" s="4">
        <v>40</v>
      </c>
      <c r="T7">
        <f t="shared" si="7"/>
        <v>0.87100532623169102</v>
      </c>
      <c r="U7">
        <f t="shared" si="8"/>
        <v>1.0017530678687703E-2</v>
      </c>
      <c r="V7">
        <f t="shared" si="9"/>
        <v>0.29639074146724204</v>
      </c>
      <c r="W7">
        <f t="shared" si="10"/>
        <v>3.2064128256513023E-2</v>
      </c>
      <c r="X7">
        <f t="shared" si="11"/>
        <v>9.785634743875278E-2</v>
      </c>
      <c r="Y7">
        <f t="shared" si="12"/>
        <v>2.11446292641669E-3</v>
      </c>
      <c r="Z7">
        <f t="shared" si="13"/>
        <v>0.17001737403822287</v>
      </c>
      <c r="AA7">
        <f t="shared" si="14"/>
        <v>0.18348787446504991</v>
      </c>
      <c r="AB7">
        <f t="shared" si="15"/>
        <v>7.4540174249757993E-2</v>
      </c>
      <c r="AC7">
        <f t="shared" si="16"/>
        <v>1.5923566878980892E-2</v>
      </c>
      <c r="AD7">
        <f t="shared" si="17"/>
        <v>3.2408059743553614E-3</v>
      </c>
      <c r="AE7">
        <f t="shared" si="18"/>
        <v>1.7566583326056706</v>
      </c>
      <c r="AG7">
        <f t="shared" si="19"/>
        <v>0.495830811299383</v>
      </c>
      <c r="AH7">
        <f t="shared" si="20"/>
        <v>5.7026061885515266E-3</v>
      </c>
      <c r="AI7">
        <f t="shared" si="21"/>
        <v>0.16872418270865591</v>
      </c>
      <c r="AJ7">
        <f t="shared" si="22"/>
        <v>1.8252911030770536E-2</v>
      </c>
      <c r="AK7">
        <f t="shared" si="0"/>
        <v>5.5705964912141671E-2</v>
      </c>
      <c r="AL7">
        <f t="shared" si="23"/>
        <v>7.39588759429122E-2</v>
      </c>
      <c r="AM7">
        <f t="shared" si="1"/>
        <v>1.2036847958249706E-3</v>
      </c>
      <c r="AN7">
        <f t="shared" si="2"/>
        <v>9.67845430625284E-2</v>
      </c>
      <c r="AO7">
        <f t="shared" si="3"/>
        <v>0.10445279600437743</v>
      </c>
      <c r="AP7">
        <f t="shared" si="4"/>
        <v>4.2432938076917739E-2</v>
      </c>
      <c r="AQ7">
        <f t="shared" si="5"/>
        <v>9.0646920823591742E-3</v>
      </c>
      <c r="AR7">
        <f t="shared" si="6"/>
        <v>1.844869838489445E-3</v>
      </c>
      <c r="AS7">
        <f t="shared" si="24"/>
        <v>0.99999999999999978</v>
      </c>
      <c r="AT7">
        <f t="shared" si="25"/>
        <v>3.112687416707697</v>
      </c>
    </row>
    <row r="8" spans="1:46" x14ac:dyDescent="0.25">
      <c r="A8" s="1" t="s">
        <v>22</v>
      </c>
      <c r="B8" s="4">
        <v>-35.831982000000004</v>
      </c>
      <c r="C8" s="4">
        <v>148.58342400000001</v>
      </c>
      <c r="D8" s="4">
        <v>54.55</v>
      </c>
      <c r="E8" s="4">
        <v>0.73</v>
      </c>
      <c r="F8" s="4">
        <v>14.43</v>
      </c>
      <c r="G8" s="4">
        <v>2.82</v>
      </c>
      <c r="H8" s="4">
        <v>5.98</v>
      </c>
      <c r="I8" s="4">
        <v>0.14000000000000001</v>
      </c>
      <c r="J8" s="4">
        <v>6.25</v>
      </c>
      <c r="K8" s="4">
        <v>9.1</v>
      </c>
      <c r="L8" s="4">
        <v>2.02</v>
      </c>
      <c r="M8" s="4">
        <v>1.48</v>
      </c>
      <c r="N8" s="4">
        <v>0.31</v>
      </c>
      <c r="O8" s="4">
        <v>1.22</v>
      </c>
      <c r="P8" s="4">
        <v>0.22</v>
      </c>
      <c r="Q8" s="4">
        <v>0.18</v>
      </c>
      <c r="R8" s="4">
        <v>72</v>
      </c>
      <c r="T8">
        <f t="shared" si="7"/>
        <v>0.90795605858854855</v>
      </c>
      <c r="U8">
        <f t="shared" si="8"/>
        <v>9.1409967443025295E-3</v>
      </c>
      <c r="V8">
        <f t="shared" si="9"/>
        <v>0.28305217732444099</v>
      </c>
      <c r="W8">
        <f t="shared" si="10"/>
        <v>3.5320641282565124E-2</v>
      </c>
      <c r="X8">
        <f t="shared" si="11"/>
        <v>8.3240534521158135E-2</v>
      </c>
      <c r="Y8">
        <f t="shared" si="12"/>
        <v>1.9734987313222443E-3</v>
      </c>
      <c r="Z8">
        <f t="shared" si="13"/>
        <v>0.15512534127575081</v>
      </c>
      <c r="AA8">
        <f t="shared" si="14"/>
        <v>0.16226818830242509</v>
      </c>
      <c r="AB8">
        <f t="shared" si="15"/>
        <v>6.5182316876411753E-2</v>
      </c>
      <c r="AC8">
        <f t="shared" si="16"/>
        <v>3.1422505307855626E-2</v>
      </c>
      <c r="AD8">
        <f t="shared" si="17"/>
        <v>4.3680428350007048E-3</v>
      </c>
      <c r="AE8">
        <f t="shared" si="18"/>
        <v>1.7390503017897818</v>
      </c>
      <c r="AG8">
        <f t="shared" si="19"/>
        <v>0.52209879015811422</v>
      </c>
      <c r="AH8">
        <f t="shared" si="20"/>
        <v>5.2563153204337283E-3</v>
      </c>
      <c r="AI8">
        <f t="shared" si="21"/>
        <v>0.16276250148321278</v>
      </c>
      <c r="AJ8">
        <f t="shared" si="22"/>
        <v>2.031030456463169E-2</v>
      </c>
      <c r="AK8">
        <f t="shared" si="0"/>
        <v>4.7865512823573479E-2</v>
      </c>
      <c r="AL8">
        <f t="shared" si="23"/>
        <v>6.8175817388205162E-2</v>
      </c>
      <c r="AM8">
        <f t="shared" si="1"/>
        <v>1.134814058737217E-3</v>
      </c>
      <c r="AN8">
        <f t="shared" si="2"/>
        <v>8.9201181309189359E-2</v>
      </c>
      <c r="AO8">
        <f t="shared" si="3"/>
        <v>9.3308507600627325E-2</v>
      </c>
      <c r="AP8">
        <f t="shared" si="4"/>
        <v>3.7481559221908614E-2</v>
      </c>
      <c r="AQ8">
        <f t="shared" si="5"/>
        <v>1.8068773097314358E-2</v>
      </c>
      <c r="AR8">
        <f t="shared" si="6"/>
        <v>2.5117403622570535E-3</v>
      </c>
      <c r="AS8">
        <f t="shared" si="24"/>
        <v>0.99999999999999967</v>
      </c>
      <c r="AT8">
        <f t="shared" si="25"/>
        <v>2.8497616793660709</v>
      </c>
    </row>
    <row r="9" spans="1:46" x14ac:dyDescent="0.25">
      <c r="A9" s="1" t="s">
        <v>23</v>
      </c>
      <c r="B9" s="4">
        <v>-35.832011000000001</v>
      </c>
      <c r="C9" s="4">
        <v>148.581211</v>
      </c>
      <c r="D9" s="4">
        <v>54.49</v>
      </c>
      <c r="E9" s="4">
        <v>0.63</v>
      </c>
      <c r="F9" s="4">
        <v>14.31</v>
      </c>
      <c r="G9" s="4">
        <v>2.34</v>
      </c>
      <c r="H9" s="4">
        <v>6.02</v>
      </c>
      <c r="I9" s="4">
        <v>0.15</v>
      </c>
      <c r="J9" s="4">
        <v>6.49</v>
      </c>
      <c r="K9" s="4">
        <v>9.15</v>
      </c>
      <c r="L9" s="4">
        <v>2.14</v>
      </c>
      <c r="M9" s="4">
        <v>1.28</v>
      </c>
      <c r="N9" s="4">
        <v>0.22</v>
      </c>
      <c r="O9" s="4">
        <v>2.0099999999999998</v>
      </c>
      <c r="P9" s="4">
        <v>0.2</v>
      </c>
      <c r="Q9" s="4">
        <v>0.19</v>
      </c>
      <c r="R9" s="4">
        <v>67</v>
      </c>
      <c r="T9">
        <f t="shared" si="7"/>
        <v>0.90695739014647148</v>
      </c>
      <c r="U9">
        <f t="shared" si="8"/>
        <v>7.888805409466567E-3</v>
      </c>
      <c r="V9">
        <f t="shared" si="9"/>
        <v>0.28069831306394666</v>
      </c>
      <c r="W9">
        <f t="shared" si="10"/>
        <v>2.9308617234468936E-2</v>
      </c>
      <c r="X9">
        <f t="shared" si="11"/>
        <v>8.3797327394209351E-2</v>
      </c>
      <c r="Y9">
        <f t="shared" si="12"/>
        <v>2.11446292641669E-3</v>
      </c>
      <c r="Z9">
        <f t="shared" si="13"/>
        <v>0.16108215438073964</v>
      </c>
      <c r="AA9">
        <f t="shared" si="14"/>
        <v>0.16315977175463625</v>
      </c>
      <c r="AB9">
        <f t="shared" si="15"/>
        <v>6.905453372055502E-2</v>
      </c>
      <c r="AC9">
        <f t="shared" si="16"/>
        <v>2.7176220806794056E-2</v>
      </c>
      <c r="AD9">
        <f t="shared" si="17"/>
        <v>3.0999013667746935E-3</v>
      </c>
      <c r="AE9">
        <f t="shared" si="18"/>
        <v>1.7343374982044797</v>
      </c>
      <c r="AG9">
        <f t="shared" si="19"/>
        <v>0.5229416945003057</v>
      </c>
      <c r="AH9">
        <f t="shared" si="20"/>
        <v>4.5485987690594646E-3</v>
      </c>
      <c r="AI9">
        <f t="shared" si="21"/>
        <v>0.16184757197174557</v>
      </c>
      <c r="AJ9">
        <f t="shared" si="22"/>
        <v>1.6899027591118502E-2</v>
      </c>
      <c r="AK9">
        <f t="shared" si="0"/>
        <v>4.8316620888934722E-2</v>
      </c>
      <c r="AL9">
        <f t="shared" si="23"/>
        <v>6.521564848005322E-2</v>
      </c>
      <c r="AM9">
        <f t="shared" si="1"/>
        <v>1.2191761572391449E-3</v>
      </c>
      <c r="AN9">
        <f t="shared" si="2"/>
        <v>9.287820539399301E-2</v>
      </c>
      <c r="AO9">
        <f t="shared" si="3"/>
        <v>9.4076136809330288E-2</v>
      </c>
      <c r="AP9">
        <f t="shared" si="4"/>
        <v>3.9816087579289276E-2</v>
      </c>
      <c r="AQ9">
        <f t="shared" si="5"/>
        <v>1.5669511173533976E-2</v>
      </c>
      <c r="AR9">
        <f t="shared" si="6"/>
        <v>1.7873691654501798E-3</v>
      </c>
      <c r="AS9">
        <f t="shared" si="24"/>
        <v>0.99999999999999978</v>
      </c>
      <c r="AT9">
        <f t="shared" si="25"/>
        <v>2.8786266380912577</v>
      </c>
    </row>
    <row r="10" spans="1:46" x14ac:dyDescent="0.25">
      <c r="A10" s="1" t="s">
        <v>24</v>
      </c>
      <c r="B10" s="4">
        <v>-35.832867999999998</v>
      </c>
      <c r="C10" s="4">
        <v>148.58454900000001</v>
      </c>
      <c r="D10" s="4">
        <v>61.45</v>
      </c>
      <c r="E10" s="4">
        <v>0.56999999999999995</v>
      </c>
      <c r="F10" s="4">
        <v>14.2</v>
      </c>
      <c r="G10" s="4">
        <v>2.11</v>
      </c>
      <c r="H10" s="4">
        <v>3.92</v>
      </c>
      <c r="I10" s="4">
        <v>0.1</v>
      </c>
      <c r="J10" s="4">
        <v>4.18</v>
      </c>
      <c r="K10" s="4">
        <v>6.3</v>
      </c>
      <c r="L10" s="4">
        <v>2.61</v>
      </c>
      <c r="M10" s="4">
        <v>2.57</v>
      </c>
      <c r="N10" s="4">
        <v>0.2</v>
      </c>
      <c r="O10" s="4">
        <v>1.1599999999999999</v>
      </c>
      <c r="P10" s="4">
        <v>0.12</v>
      </c>
      <c r="Q10" s="4">
        <v>0.21</v>
      </c>
      <c r="R10" s="4">
        <v>130</v>
      </c>
      <c r="T10">
        <f t="shared" si="7"/>
        <v>1.0228029294274301</v>
      </c>
      <c r="U10">
        <f t="shared" si="8"/>
        <v>7.1374906085649881E-3</v>
      </c>
      <c r="V10">
        <f t="shared" si="9"/>
        <v>0.27854060415849352</v>
      </c>
      <c r="W10">
        <f t="shared" si="10"/>
        <v>2.6427855711422844E-2</v>
      </c>
      <c r="X10">
        <f t="shared" si="11"/>
        <v>5.456570155902004E-2</v>
      </c>
      <c r="Y10">
        <f t="shared" si="12"/>
        <v>1.4096419509444602E-3</v>
      </c>
      <c r="Z10">
        <f t="shared" si="13"/>
        <v>0.10374782824522213</v>
      </c>
      <c r="AA10">
        <f t="shared" si="14"/>
        <v>0.11233951497860199</v>
      </c>
      <c r="AB10">
        <f t="shared" si="15"/>
        <v>8.422071636011616E-2</v>
      </c>
      <c r="AC10">
        <f t="shared" si="16"/>
        <v>5.4564755838641184E-2</v>
      </c>
      <c r="AD10">
        <f t="shared" si="17"/>
        <v>2.8180921516133581E-3</v>
      </c>
      <c r="AE10">
        <f t="shared" si="18"/>
        <v>1.7485751309900708</v>
      </c>
      <c r="AG10">
        <f t="shared" si="19"/>
        <v>0.58493507730966243</v>
      </c>
      <c r="AH10">
        <f t="shared" si="20"/>
        <v>4.0818895808747025E-3</v>
      </c>
      <c r="AI10">
        <f t="shared" si="21"/>
        <v>0.15929575985721553</v>
      </c>
      <c r="AJ10">
        <f t="shared" si="22"/>
        <v>1.5113937767408927E-2</v>
      </c>
      <c r="AK10">
        <f t="shared" si="0"/>
        <v>3.1205808999539002E-2</v>
      </c>
      <c r="AL10">
        <f t="shared" si="23"/>
        <v>4.6319746766947931E-2</v>
      </c>
      <c r="AM10">
        <f t="shared" si="1"/>
        <v>8.0616607542982653E-4</v>
      </c>
      <c r="AN10">
        <f t="shared" si="2"/>
        <v>5.9332782679162595E-2</v>
      </c>
      <c r="AO10">
        <f t="shared" si="3"/>
        <v>6.4246318609709141E-2</v>
      </c>
      <c r="AP10">
        <f t="shared" si="4"/>
        <v>4.816534037769888E-2</v>
      </c>
      <c r="AQ10">
        <f t="shared" si="5"/>
        <v>3.1205268147526357E-2</v>
      </c>
      <c r="AR10">
        <f t="shared" si="6"/>
        <v>1.6116505957726333E-3</v>
      </c>
      <c r="AS10">
        <f t="shared" si="24"/>
        <v>1</v>
      </c>
      <c r="AT10">
        <f t="shared" si="25"/>
        <v>2.230826643060936</v>
      </c>
    </row>
    <row r="11" spans="1:46" x14ac:dyDescent="0.25">
      <c r="A11" s="1" t="s">
        <v>25</v>
      </c>
      <c r="B11" s="4">
        <v>-35.831952999999999</v>
      </c>
      <c r="C11" s="4">
        <v>148.58563799999999</v>
      </c>
      <c r="D11" s="4">
        <v>61.32</v>
      </c>
      <c r="E11" s="4">
        <v>0.57999999999999996</v>
      </c>
      <c r="F11" s="4">
        <v>13.81</v>
      </c>
      <c r="G11" s="4">
        <v>2.16</v>
      </c>
      <c r="H11" s="4">
        <v>4.0199999999999996</v>
      </c>
      <c r="I11" s="4">
        <v>0.11</v>
      </c>
      <c r="J11" s="4">
        <v>4.49</v>
      </c>
      <c r="K11" s="4">
        <v>6.33</v>
      </c>
      <c r="L11" s="4">
        <v>2.58</v>
      </c>
      <c r="M11" s="4">
        <v>2.65</v>
      </c>
      <c r="N11" s="4">
        <v>0.21</v>
      </c>
      <c r="O11" s="4">
        <v>1.0900000000000001</v>
      </c>
      <c r="P11" s="4">
        <v>0.09</v>
      </c>
      <c r="Q11" s="4">
        <v>0.15</v>
      </c>
      <c r="R11" s="4">
        <v>122</v>
      </c>
      <c r="T11">
        <f t="shared" si="7"/>
        <v>1.0206391478029295</v>
      </c>
      <c r="U11">
        <f t="shared" si="8"/>
        <v>7.2627097420485849E-3</v>
      </c>
      <c r="V11">
        <f t="shared" si="9"/>
        <v>0.27089054531188705</v>
      </c>
      <c r="W11">
        <f t="shared" si="10"/>
        <v>2.7054108216432865E-2</v>
      </c>
      <c r="X11">
        <f t="shared" si="11"/>
        <v>5.5957683741648098E-2</v>
      </c>
      <c r="Y11">
        <f t="shared" si="12"/>
        <v>1.5506061460389062E-3</v>
      </c>
      <c r="Z11">
        <f t="shared" si="13"/>
        <v>0.11144204517249939</v>
      </c>
      <c r="AA11">
        <f t="shared" si="14"/>
        <v>0.11287446504992868</v>
      </c>
      <c r="AB11">
        <f t="shared" si="15"/>
        <v>8.325266214908035E-2</v>
      </c>
      <c r="AC11">
        <f t="shared" si="16"/>
        <v>5.6263269639065812E-2</v>
      </c>
      <c r="AD11">
        <f t="shared" si="17"/>
        <v>2.9589967591940255E-3</v>
      </c>
      <c r="AE11">
        <f t="shared" si="18"/>
        <v>1.7501462397307532</v>
      </c>
      <c r="AG11">
        <f t="shared" si="19"/>
        <v>0.58317363694130331</v>
      </c>
      <c r="AH11">
        <f t="shared" si="20"/>
        <v>4.1497730744865626E-3</v>
      </c>
      <c r="AI11">
        <f t="shared" si="21"/>
        <v>0.15478166290467332</v>
      </c>
      <c r="AJ11">
        <f t="shared" si="22"/>
        <v>1.5458198636357917E-2</v>
      </c>
      <c r="AK11">
        <f t="shared" si="0"/>
        <v>3.1973147426958309E-2</v>
      </c>
      <c r="AL11">
        <f t="shared" si="23"/>
        <v>4.7431346063316226E-2</v>
      </c>
      <c r="AM11">
        <f t="shared" si="1"/>
        <v>8.8598661691119895E-4</v>
      </c>
      <c r="AN11">
        <f t="shared" si="2"/>
        <v>6.3675847562112239E-2</v>
      </c>
      <c r="AO11">
        <f t="shared" si="3"/>
        <v>6.4494304811518813E-2</v>
      </c>
      <c r="AP11">
        <f t="shared" si="4"/>
        <v>4.7568974671446967E-2</v>
      </c>
      <c r="AQ11">
        <f t="shared" si="5"/>
        <v>3.2147753348726729E-2</v>
      </c>
      <c r="AR11">
        <f t="shared" si="6"/>
        <v>1.690714005504617E-3</v>
      </c>
      <c r="AS11">
        <f t="shared" si="24"/>
        <v>1</v>
      </c>
      <c r="AT11">
        <f t="shared" si="25"/>
        <v>2.3121508504963262</v>
      </c>
    </row>
    <row r="12" spans="1:46" x14ac:dyDescent="0.25">
      <c r="A12" s="1" t="s">
        <v>26</v>
      </c>
      <c r="B12" s="4">
        <v>-35.844408999999999</v>
      </c>
      <c r="C12" s="4">
        <v>148.59806599999999</v>
      </c>
      <c r="D12" s="4">
        <v>70.94</v>
      </c>
      <c r="E12" s="4">
        <v>0.28999999999999998</v>
      </c>
      <c r="F12" s="4">
        <v>13.71</v>
      </c>
      <c r="G12" s="4">
        <v>1.0900000000000001</v>
      </c>
      <c r="H12" s="4">
        <v>1.39</v>
      </c>
      <c r="I12" s="4">
        <v>0.05</v>
      </c>
      <c r="J12" s="4">
        <v>1.19</v>
      </c>
      <c r="K12" s="4">
        <v>2.5299999999999998</v>
      </c>
      <c r="L12" s="4">
        <v>2.7</v>
      </c>
      <c r="M12" s="4">
        <v>4.67</v>
      </c>
      <c r="N12" s="4">
        <v>0.09</v>
      </c>
      <c r="O12" s="4">
        <v>0.76</v>
      </c>
      <c r="P12" s="4">
        <v>0.11</v>
      </c>
      <c r="Q12" s="4">
        <v>0.15</v>
      </c>
      <c r="R12" s="4">
        <v>136</v>
      </c>
      <c r="T12">
        <f t="shared" si="7"/>
        <v>1.1807589880159788</v>
      </c>
      <c r="U12">
        <f t="shared" si="8"/>
        <v>3.6313548710242925E-3</v>
      </c>
      <c r="V12">
        <f t="shared" si="9"/>
        <v>0.26892899176147511</v>
      </c>
      <c r="W12">
        <f t="shared" si="10"/>
        <v>1.3652304609218437E-2</v>
      </c>
      <c r="X12">
        <f t="shared" si="11"/>
        <v>1.9348552338530063E-2</v>
      </c>
      <c r="Y12">
        <f t="shared" si="12"/>
        <v>7.0482097547223011E-4</v>
      </c>
      <c r="Z12">
        <f t="shared" si="13"/>
        <v>2.9535864978902954E-2</v>
      </c>
      <c r="AA12">
        <f t="shared" si="14"/>
        <v>4.5114122681883022E-2</v>
      </c>
      <c r="AB12">
        <f t="shared" si="15"/>
        <v>8.7124878993223631E-2</v>
      </c>
      <c r="AC12">
        <f t="shared" si="16"/>
        <v>9.9150743099787678E-2</v>
      </c>
      <c r="AD12">
        <f t="shared" si="17"/>
        <v>1.2681414682260109E-3</v>
      </c>
      <c r="AE12">
        <f t="shared" si="18"/>
        <v>1.7492187637937229</v>
      </c>
      <c r="AG12">
        <f t="shared" si="19"/>
        <v>0.67502076495860186</v>
      </c>
      <c r="AH12">
        <f t="shared" si="20"/>
        <v>2.0759866897085955E-3</v>
      </c>
      <c r="AI12">
        <f t="shared" si="21"/>
        <v>0.1537423433408748</v>
      </c>
      <c r="AJ12">
        <f t="shared" si="22"/>
        <v>7.8048011442600719E-3</v>
      </c>
      <c r="AK12">
        <f t="shared" si="0"/>
        <v>1.1061253594471358E-2</v>
      </c>
      <c r="AL12">
        <f t="shared" si="23"/>
        <v>1.886605473873143E-2</v>
      </c>
      <c r="AM12">
        <f t="shared" si="1"/>
        <v>4.029347215231144E-4</v>
      </c>
      <c r="AN12">
        <f t="shared" si="2"/>
        <v>1.6885175022274101E-2</v>
      </c>
      <c r="AO12">
        <f t="shared" si="3"/>
        <v>2.5791012316857993E-2</v>
      </c>
      <c r="AP12">
        <f t="shared" si="4"/>
        <v>4.9807880407288986E-2</v>
      </c>
      <c r="AQ12">
        <f t="shared" si="5"/>
        <v>5.6682871892334709E-2</v>
      </c>
      <c r="AR12">
        <f t="shared" si="6"/>
        <v>7.2497591180399482E-4</v>
      </c>
      <c r="AS12">
        <f t="shared" si="24"/>
        <v>0.99999999999999944</v>
      </c>
      <c r="AT12">
        <f t="shared" si="25"/>
        <v>1.5231632533465449</v>
      </c>
    </row>
    <row r="13" spans="1:46" x14ac:dyDescent="0.25">
      <c r="A13" s="1" t="s">
        <v>27</v>
      </c>
      <c r="B13" s="4">
        <v>-35.846093000000003</v>
      </c>
      <c r="C13" s="4">
        <v>148.60695699999999</v>
      </c>
      <c r="D13" s="4">
        <v>62.06</v>
      </c>
      <c r="E13" s="4">
        <v>0.57999999999999996</v>
      </c>
      <c r="F13" s="4">
        <v>13.68</v>
      </c>
      <c r="G13" s="4">
        <v>1.86</v>
      </c>
      <c r="H13" s="4">
        <v>4.1100000000000003</v>
      </c>
      <c r="I13" s="4">
        <v>0.1</v>
      </c>
      <c r="J13" s="4">
        <v>4.25</v>
      </c>
      <c r="K13" s="4">
        <v>6.02</v>
      </c>
      <c r="L13" s="4">
        <v>2.61</v>
      </c>
      <c r="M13" s="4">
        <v>2.77</v>
      </c>
      <c r="N13" s="4">
        <v>0.2</v>
      </c>
      <c r="O13" s="4">
        <v>1.1000000000000001</v>
      </c>
      <c r="P13" s="4">
        <v>0.13</v>
      </c>
      <c r="Q13" s="4">
        <v>0.13</v>
      </c>
      <c r="R13" s="4">
        <v>123</v>
      </c>
      <c r="T13">
        <f t="shared" si="7"/>
        <v>1.0329560585885487</v>
      </c>
      <c r="U13">
        <f t="shared" si="8"/>
        <v>7.2627097420485849E-3</v>
      </c>
      <c r="V13">
        <f t="shared" si="9"/>
        <v>0.26834052569635153</v>
      </c>
      <c r="W13">
        <f t="shared" si="10"/>
        <v>2.3296593186372744E-2</v>
      </c>
      <c r="X13">
        <f t="shared" si="11"/>
        <v>5.7210467706013367E-2</v>
      </c>
      <c r="Y13">
        <f t="shared" si="12"/>
        <v>1.4096419509444602E-3</v>
      </c>
      <c r="Z13">
        <f t="shared" si="13"/>
        <v>0.10548523206751055</v>
      </c>
      <c r="AA13">
        <f t="shared" si="14"/>
        <v>0.10734664764621968</v>
      </c>
      <c r="AB13">
        <f t="shared" si="15"/>
        <v>8.422071636011616E-2</v>
      </c>
      <c r="AC13">
        <f t="shared" si="16"/>
        <v>5.8811040339702761E-2</v>
      </c>
      <c r="AD13">
        <f t="shared" si="17"/>
        <v>2.8180921516133581E-3</v>
      </c>
      <c r="AE13">
        <f t="shared" si="18"/>
        <v>1.749157725435442</v>
      </c>
      <c r="AG13">
        <f t="shared" si="19"/>
        <v>0.5905448339893995</v>
      </c>
      <c r="AH13">
        <f t="shared" si="20"/>
        <v>4.1521182660875129E-3</v>
      </c>
      <c r="AI13">
        <f t="shared" si="21"/>
        <v>0.15341128006598137</v>
      </c>
      <c r="AJ13">
        <f t="shared" si="22"/>
        <v>1.331874927435329E-2</v>
      </c>
      <c r="AK13">
        <f t="shared" si="0"/>
        <v>3.2707437913737127E-2</v>
      </c>
      <c r="AL13">
        <f t="shared" si="23"/>
        <v>4.6026187188090414E-2</v>
      </c>
      <c r="AM13">
        <f t="shared" si="1"/>
        <v>8.0589756455126909E-4</v>
      </c>
      <c r="AN13">
        <f t="shared" si="2"/>
        <v>6.0306300874754248E-2</v>
      </c>
      <c r="AO13">
        <f t="shared" si="3"/>
        <v>6.1370479108449977E-2</v>
      </c>
      <c r="AP13">
        <f t="shared" si="4"/>
        <v>4.8149297879440764E-2</v>
      </c>
      <c r="AQ13">
        <f t="shared" si="5"/>
        <v>3.3622491262222859E-2</v>
      </c>
      <c r="AR13">
        <f t="shared" si="6"/>
        <v>1.6111138010220384E-3</v>
      </c>
      <c r="AS13">
        <f t="shared" si="24"/>
        <v>0.99999999999999989</v>
      </c>
      <c r="AT13">
        <f t="shared" si="25"/>
        <v>2.257408804157611</v>
      </c>
    </row>
    <row r="14" spans="1:46" x14ac:dyDescent="0.25">
      <c r="A14" s="1" t="s">
        <v>28</v>
      </c>
      <c r="B14" s="4">
        <v>-35.852710999999999</v>
      </c>
      <c r="C14" s="4">
        <v>148.58383599999999</v>
      </c>
      <c r="D14" s="4">
        <v>72.37</v>
      </c>
      <c r="E14" s="4">
        <v>0.25</v>
      </c>
      <c r="F14" s="4">
        <v>13.14</v>
      </c>
      <c r="G14" s="4">
        <v>1.08</v>
      </c>
      <c r="H14" s="4">
        <v>1.1000000000000001</v>
      </c>
      <c r="I14" s="4">
        <v>0.04</v>
      </c>
      <c r="J14" s="4">
        <v>0.96</v>
      </c>
      <c r="K14" s="4">
        <v>1.86</v>
      </c>
      <c r="L14" s="4">
        <v>2.87</v>
      </c>
      <c r="M14" s="4">
        <v>4.7699999999999996</v>
      </c>
      <c r="N14" s="4">
        <v>0.06</v>
      </c>
      <c r="O14" s="4">
        <v>0.89</v>
      </c>
      <c r="P14" s="4">
        <v>0.14000000000000001</v>
      </c>
      <c r="Q14" s="4">
        <v>0.34</v>
      </c>
      <c r="R14" s="4">
        <v>114</v>
      </c>
      <c r="T14">
        <f t="shared" si="7"/>
        <v>1.2045605858854862</v>
      </c>
      <c r="U14">
        <f t="shared" si="8"/>
        <v>3.1304783370899075E-3</v>
      </c>
      <c r="V14">
        <f t="shared" si="9"/>
        <v>0.25774813652412715</v>
      </c>
      <c r="W14">
        <f t="shared" si="10"/>
        <v>1.3527054108216433E-2</v>
      </c>
      <c r="X14">
        <f t="shared" si="11"/>
        <v>1.5311804008908686E-2</v>
      </c>
      <c r="Y14">
        <f t="shared" si="12"/>
        <v>5.6385678037778404E-4</v>
      </c>
      <c r="Z14">
        <f t="shared" si="13"/>
        <v>2.3827252419955324E-2</v>
      </c>
      <c r="AA14">
        <f t="shared" si="14"/>
        <v>3.3166904422253923E-2</v>
      </c>
      <c r="AB14">
        <f t="shared" si="15"/>
        <v>9.2610519522426604E-2</v>
      </c>
      <c r="AC14">
        <f t="shared" si="16"/>
        <v>0.10127388535031846</v>
      </c>
      <c r="AD14">
        <f t="shared" si="17"/>
        <v>8.4542764548400733E-4</v>
      </c>
      <c r="AE14">
        <f t="shared" si="18"/>
        <v>1.7465659050046447</v>
      </c>
      <c r="AG14">
        <f t="shared" si="19"/>
        <v>0.68967370909618375</v>
      </c>
      <c r="AH14">
        <f t="shared" si="20"/>
        <v>1.7923619876695019E-3</v>
      </c>
      <c r="AI14">
        <f t="shared" si="21"/>
        <v>0.14757424027663113</v>
      </c>
      <c r="AJ14">
        <f t="shared" si="22"/>
        <v>7.7449434169393448E-3</v>
      </c>
      <c r="AK14">
        <f t="shared" si="0"/>
        <v>8.7668057443660956E-3</v>
      </c>
      <c r="AL14">
        <f t="shared" si="23"/>
        <v>1.651174916130544E-2</v>
      </c>
      <c r="AM14">
        <f t="shared" si="1"/>
        <v>3.2283739122703452E-4</v>
      </c>
      <c r="AN14">
        <f t="shared" si="2"/>
        <v>1.3642343728158349E-2</v>
      </c>
      <c r="AO14">
        <f t="shared" si="3"/>
        <v>1.8989781219945275E-2</v>
      </c>
      <c r="AP14">
        <f t="shared" si="4"/>
        <v>5.302434867018678E-2</v>
      </c>
      <c r="AQ14">
        <f t="shared" si="5"/>
        <v>5.7984577083593732E-2</v>
      </c>
      <c r="AR14">
        <f t="shared" si="6"/>
        <v>4.8405138509889731E-4</v>
      </c>
      <c r="AS14">
        <f t="shared" si="24"/>
        <v>1</v>
      </c>
      <c r="AT14">
        <f t="shared" si="25"/>
        <v>1.4638564362436206</v>
      </c>
    </row>
    <row r="15" spans="1:46" x14ac:dyDescent="0.25">
      <c r="A15" s="1" t="s">
        <v>29</v>
      </c>
      <c r="B15" s="4">
        <v>-35.850907999999997</v>
      </c>
      <c r="C15" s="4">
        <v>148.5838</v>
      </c>
      <c r="D15" s="4">
        <v>73.069999999999993</v>
      </c>
      <c r="E15" s="4">
        <v>0.24</v>
      </c>
      <c r="F15" s="4">
        <v>13.66</v>
      </c>
      <c r="G15" s="4">
        <v>0.74</v>
      </c>
      <c r="H15" s="4">
        <v>0.67</v>
      </c>
      <c r="I15" s="4">
        <v>0.03</v>
      </c>
      <c r="J15" s="4">
        <v>0.52</v>
      </c>
      <c r="K15" s="4">
        <v>1.53</v>
      </c>
      <c r="L15" s="4">
        <v>3.12</v>
      </c>
      <c r="M15" s="4">
        <v>4.84</v>
      </c>
      <c r="N15" s="4">
        <v>0.06</v>
      </c>
      <c r="O15" s="4">
        <v>0.94</v>
      </c>
      <c r="P15" s="4">
        <v>0.21</v>
      </c>
      <c r="Q15" s="4">
        <v>0.01</v>
      </c>
      <c r="R15" s="4">
        <v>179</v>
      </c>
      <c r="T15">
        <f t="shared" si="7"/>
        <v>1.2162117177097203</v>
      </c>
      <c r="U15">
        <f t="shared" si="8"/>
        <v>3.0052592036063108E-3</v>
      </c>
      <c r="V15">
        <f t="shared" si="9"/>
        <v>0.26794821498626914</v>
      </c>
      <c r="W15">
        <f t="shared" si="10"/>
        <v>9.2685370741482954E-3</v>
      </c>
      <c r="X15">
        <f t="shared" si="11"/>
        <v>9.3262806236080187E-3</v>
      </c>
      <c r="Y15">
        <f t="shared" si="12"/>
        <v>4.2289258528333803E-4</v>
      </c>
      <c r="Z15">
        <f t="shared" si="13"/>
        <v>1.2906428394142468E-2</v>
      </c>
      <c r="AA15">
        <f t="shared" si="14"/>
        <v>2.7282453637660485E-2</v>
      </c>
      <c r="AB15">
        <f t="shared" si="15"/>
        <v>0.10067763794772508</v>
      </c>
      <c r="AC15">
        <f t="shared" si="16"/>
        <v>0.10276008492569001</v>
      </c>
      <c r="AD15">
        <f t="shared" si="17"/>
        <v>8.4542764548400733E-4</v>
      </c>
      <c r="AE15">
        <f t="shared" si="18"/>
        <v>1.7506549347333373</v>
      </c>
      <c r="AG15">
        <f t="shared" si="19"/>
        <v>0.6947181272447478</v>
      </c>
      <c r="AH15">
        <f t="shared" si="20"/>
        <v>1.716648520494461E-3</v>
      </c>
      <c r="AI15">
        <f t="shared" si="21"/>
        <v>0.15305598474612214</v>
      </c>
      <c r="AJ15">
        <f t="shared" si="22"/>
        <v>5.2943255065625453E-3</v>
      </c>
      <c r="AK15">
        <f t="shared" si="0"/>
        <v>5.3273094763409863E-3</v>
      </c>
      <c r="AL15">
        <f t="shared" si="23"/>
        <v>1.0621634982903531E-2</v>
      </c>
      <c r="AM15">
        <f t="shared" si="1"/>
        <v>2.4156250149190807E-4</v>
      </c>
      <c r="AN15">
        <f t="shared" si="2"/>
        <v>7.3723428518529819E-3</v>
      </c>
      <c r="AO15">
        <f t="shared" si="3"/>
        <v>1.5584141167040547E-2</v>
      </c>
      <c r="AP15">
        <f t="shared" si="4"/>
        <v>5.7508556340979018E-2</v>
      </c>
      <c r="AQ15">
        <f t="shared" si="5"/>
        <v>5.869808086500073E-2</v>
      </c>
      <c r="AR15">
        <f t="shared" si="6"/>
        <v>4.8292077936694264E-4</v>
      </c>
      <c r="AS15">
        <f t="shared" si="24"/>
        <v>1</v>
      </c>
      <c r="AT15">
        <f t="shared" si="25"/>
        <v>1.3860044799664908</v>
      </c>
    </row>
    <row r="16" spans="1:46" x14ac:dyDescent="0.25">
      <c r="A16" s="1" t="s">
        <v>30</v>
      </c>
      <c r="B16" s="4">
        <v>-35.850022000000003</v>
      </c>
      <c r="C16" s="4">
        <v>148.58267499999999</v>
      </c>
      <c r="D16" s="4">
        <v>70.64</v>
      </c>
      <c r="E16" s="4">
        <v>0.33</v>
      </c>
      <c r="F16" s="4">
        <v>13.44</v>
      </c>
      <c r="G16" s="4">
        <v>1.21</v>
      </c>
      <c r="H16" s="4">
        <v>1.4</v>
      </c>
      <c r="I16" s="4">
        <v>0.05</v>
      </c>
      <c r="J16" s="4">
        <v>1.46</v>
      </c>
      <c r="K16" s="4">
        <v>2.57</v>
      </c>
      <c r="L16" s="4">
        <v>2.86</v>
      </c>
      <c r="M16" s="4">
        <v>4.5</v>
      </c>
      <c r="N16" s="4">
        <v>0.09</v>
      </c>
      <c r="O16" s="4">
        <v>0.78</v>
      </c>
      <c r="P16" s="4">
        <v>0.15</v>
      </c>
      <c r="Q16" s="4">
        <v>0.16</v>
      </c>
      <c r="R16" s="4">
        <v>133</v>
      </c>
      <c r="T16">
        <f t="shared" si="7"/>
        <v>1.1757656458055925</v>
      </c>
      <c r="U16">
        <f t="shared" si="8"/>
        <v>4.1322314049586778E-3</v>
      </c>
      <c r="V16">
        <f t="shared" si="9"/>
        <v>0.26363279717536292</v>
      </c>
      <c r="W16">
        <f t="shared" si="10"/>
        <v>1.5155310621242485E-2</v>
      </c>
      <c r="X16">
        <f t="shared" si="11"/>
        <v>1.948775055679287E-2</v>
      </c>
      <c r="Y16">
        <f t="shared" si="12"/>
        <v>7.0482097547223011E-4</v>
      </c>
      <c r="Z16">
        <f t="shared" si="13"/>
        <v>3.6237279722015389E-2</v>
      </c>
      <c r="AA16">
        <f t="shared" si="14"/>
        <v>4.5827389443651924E-2</v>
      </c>
      <c r="AB16">
        <f t="shared" si="15"/>
        <v>9.2287834785414649E-2</v>
      </c>
      <c r="AC16">
        <f t="shared" si="16"/>
        <v>9.5541401273885343E-2</v>
      </c>
      <c r="AD16">
        <f t="shared" si="17"/>
        <v>1.2681414682260109E-3</v>
      </c>
      <c r="AE16">
        <f t="shared" si="18"/>
        <v>1.7500406032326152</v>
      </c>
      <c r="AG16">
        <f t="shared" si="19"/>
        <v>0.67185049514494599</v>
      </c>
      <c r="AH16">
        <f t="shared" si="20"/>
        <v>2.3612203038750994E-3</v>
      </c>
      <c r="AI16">
        <f t="shared" si="21"/>
        <v>0.15064381745680039</v>
      </c>
      <c r="AJ16">
        <f t="shared" si="22"/>
        <v>8.6599765703996301E-3</v>
      </c>
      <c r="AK16">
        <f t="shared" si="0"/>
        <v>1.1135599094555727E-2</v>
      </c>
      <c r="AL16">
        <f t="shared" si="23"/>
        <v>1.9795575664955357E-2</v>
      </c>
      <c r="AM16">
        <f t="shared" si="1"/>
        <v>4.0274549868746408E-4</v>
      </c>
      <c r="AN16">
        <f t="shared" si="2"/>
        <v>2.0706536554111445E-2</v>
      </c>
      <c r="AO16">
        <f t="shared" si="3"/>
        <v>2.6186472107562038E-2</v>
      </c>
      <c r="AP16">
        <f t="shared" si="4"/>
        <v>5.273468204963E-2</v>
      </c>
      <c r="AQ16">
        <f t="shared" si="5"/>
        <v>5.4593819764755476E-2</v>
      </c>
      <c r="AR16">
        <f t="shared" si="6"/>
        <v>7.2463545467661911E-4</v>
      </c>
      <c r="AS16">
        <f t="shared" si="24"/>
        <v>1.0000000000000002</v>
      </c>
      <c r="AT16">
        <f t="shared" si="25"/>
        <v>1.5779196857513047</v>
      </c>
    </row>
    <row r="17" spans="1:46" x14ac:dyDescent="0.25">
      <c r="A17" s="1" t="s">
        <v>31</v>
      </c>
      <c r="B17" s="4">
        <v>-35.835571999999999</v>
      </c>
      <c r="C17" s="4">
        <v>148.58460299999999</v>
      </c>
      <c r="D17" s="4">
        <v>59.69</v>
      </c>
      <c r="E17" s="4">
        <v>0.64</v>
      </c>
      <c r="F17" s="4">
        <v>15.69</v>
      </c>
      <c r="G17" s="4">
        <v>2.71</v>
      </c>
      <c r="H17" s="4">
        <v>3.92</v>
      </c>
      <c r="I17" s="4">
        <v>0.12</v>
      </c>
      <c r="J17" s="4">
        <v>3.38</v>
      </c>
      <c r="K17" s="4">
        <v>6.22</v>
      </c>
      <c r="L17" s="4">
        <v>3.22</v>
      </c>
      <c r="M17" s="4">
        <v>1.71</v>
      </c>
      <c r="N17" s="4">
        <v>0.23</v>
      </c>
      <c r="O17" s="4">
        <v>1.47</v>
      </c>
      <c r="P17" s="4">
        <v>0.18</v>
      </c>
      <c r="Q17" s="4">
        <v>0.15</v>
      </c>
      <c r="R17" s="4">
        <v>111</v>
      </c>
      <c r="T17">
        <f t="shared" si="7"/>
        <v>0.993508655126498</v>
      </c>
      <c r="U17">
        <f t="shared" si="8"/>
        <v>8.0140245429501638E-3</v>
      </c>
      <c r="V17">
        <f t="shared" si="9"/>
        <v>0.30776775205963125</v>
      </c>
      <c r="W17">
        <f t="shared" si="10"/>
        <v>3.3942885771543085E-2</v>
      </c>
      <c r="X17">
        <f t="shared" si="11"/>
        <v>5.456570155902004E-2</v>
      </c>
      <c r="Y17">
        <f t="shared" si="12"/>
        <v>1.6915703411333521E-3</v>
      </c>
      <c r="Z17">
        <f t="shared" si="13"/>
        <v>8.3891784561926031E-2</v>
      </c>
      <c r="AA17">
        <f t="shared" si="14"/>
        <v>0.11091298145506419</v>
      </c>
      <c r="AB17">
        <f t="shared" si="15"/>
        <v>0.10390448531784448</v>
      </c>
      <c r="AC17">
        <f t="shared" si="16"/>
        <v>3.6305732484076432E-2</v>
      </c>
      <c r="AD17">
        <f t="shared" si="17"/>
        <v>3.2408059743553614E-3</v>
      </c>
      <c r="AE17">
        <f t="shared" si="18"/>
        <v>1.7377463791940426</v>
      </c>
      <c r="AG17">
        <f t="shared" si="19"/>
        <v>0.57172247171493573</v>
      </c>
      <c r="AH17">
        <f t="shared" si="20"/>
        <v>4.611734277741396E-3</v>
      </c>
      <c r="AI17">
        <f t="shared" si="21"/>
        <v>0.17710740516828025</v>
      </c>
      <c r="AJ17">
        <f t="shared" si="22"/>
        <v>1.953270406886741E-2</v>
      </c>
      <c r="AK17">
        <f t="shared" si="0"/>
        <v>3.1400267733158689E-2</v>
      </c>
      <c r="AL17">
        <f t="shared" si="23"/>
        <v>5.0932971802026099E-2</v>
      </c>
      <c r="AM17">
        <f t="shared" si="1"/>
        <v>9.7342763097448849E-4</v>
      </c>
      <c r="AN17">
        <f t="shared" si="2"/>
        <v>4.8276195862847711E-2</v>
      </c>
      <c r="AO17">
        <f t="shared" si="3"/>
        <v>6.3825758915696904E-2</v>
      </c>
      <c r="AP17">
        <f t="shared" si="4"/>
        <v>5.9792663970927001E-2</v>
      </c>
      <c r="AQ17">
        <f t="shared" si="5"/>
        <v>2.0892423036389714E-2</v>
      </c>
      <c r="AR17">
        <f t="shared" si="6"/>
        <v>1.8649476201805868E-3</v>
      </c>
      <c r="AS17">
        <f t="shared" si="24"/>
        <v>0.99999999999999989</v>
      </c>
      <c r="AT17">
        <f t="shared" si="25"/>
        <v>2.0575177930404775</v>
      </c>
    </row>
    <row r="18" spans="1:46" x14ac:dyDescent="0.25">
      <c r="A18" s="1" t="s">
        <v>32</v>
      </c>
      <c r="B18" s="4">
        <v>-35.837403999999999</v>
      </c>
      <c r="C18" s="4">
        <v>148.582425</v>
      </c>
      <c r="D18" s="4">
        <v>62.02</v>
      </c>
      <c r="E18" s="4">
        <v>0.56000000000000005</v>
      </c>
      <c r="F18" s="4">
        <v>15.15</v>
      </c>
      <c r="G18" s="4">
        <v>2.2400000000000002</v>
      </c>
      <c r="H18" s="4">
        <v>3.49</v>
      </c>
      <c r="I18" s="4">
        <v>0.1</v>
      </c>
      <c r="J18" s="4">
        <v>3.55</v>
      </c>
      <c r="K18" s="4">
        <v>5.91</v>
      </c>
      <c r="L18" s="4">
        <v>3.1</v>
      </c>
      <c r="M18" s="4">
        <v>2.17</v>
      </c>
      <c r="N18" s="4">
        <v>0.22</v>
      </c>
      <c r="O18" s="4">
        <v>0.93</v>
      </c>
      <c r="P18" s="4">
        <v>0.12</v>
      </c>
      <c r="Q18" s="4">
        <v>0.16</v>
      </c>
      <c r="R18" s="4">
        <v>118</v>
      </c>
      <c r="T18">
        <f t="shared" si="7"/>
        <v>1.0322902796271638</v>
      </c>
      <c r="U18">
        <f t="shared" si="8"/>
        <v>7.0122714750813931E-3</v>
      </c>
      <c r="V18">
        <f t="shared" si="9"/>
        <v>0.29717536288740687</v>
      </c>
      <c r="W18">
        <f t="shared" si="10"/>
        <v>2.8056112224448898E-2</v>
      </c>
      <c r="X18">
        <f t="shared" si="11"/>
        <v>4.8580178173719374E-2</v>
      </c>
      <c r="Y18">
        <f t="shared" si="12"/>
        <v>1.4096419509444602E-3</v>
      </c>
      <c r="Z18">
        <f t="shared" si="13"/>
        <v>8.8111193844626456E-2</v>
      </c>
      <c r="AA18">
        <f t="shared" si="14"/>
        <v>0.10538516405135522</v>
      </c>
      <c r="AB18">
        <f t="shared" si="15"/>
        <v>0.1000322684737012</v>
      </c>
      <c r="AC18">
        <f t="shared" si="16"/>
        <v>4.6072186836518043E-2</v>
      </c>
      <c r="AD18">
        <f t="shared" si="17"/>
        <v>3.0999013667746935E-3</v>
      </c>
      <c r="AE18">
        <f t="shared" si="18"/>
        <v>1.7572245609117403</v>
      </c>
      <c r="AG18">
        <f t="shared" si="19"/>
        <v>0.58745495743102827</v>
      </c>
      <c r="AH18">
        <f t="shared" si="20"/>
        <v>3.990538051347893E-3</v>
      </c>
      <c r="AI18">
        <f t="shared" si="21"/>
        <v>0.16911632667666374</v>
      </c>
      <c r="AJ18">
        <f t="shared" si="22"/>
        <v>1.5966150740513163E-2</v>
      </c>
      <c r="AK18">
        <f t="shared" si="0"/>
        <v>2.7645970386683778E-2</v>
      </c>
      <c r="AL18">
        <f t="shared" si="23"/>
        <v>4.3612121127196937E-2</v>
      </c>
      <c r="AM18">
        <f t="shared" si="1"/>
        <v>8.0219795597044467E-4</v>
      </c>
      <c r="AN18">
        <f t="shared" si="2"/>
        <v>5.0142250344435063E-2</v>
      </c>
      <c r="AO18">
        <f t="shared" si="3"/>
        <v>5.9972508008126098E-2</v>
      </c>
      <c r="AP18">
        <f t="shared" si="4"/>
        <v>5.6926286314709376E-2</v>
      </c>
      <c r="AQ18">
        <f t="shared" si="5"/>
        <v>2.6218724607749266E-2</v>
      </c>
      <c r="AR18">
        <f t="shared" si="6"/>
        <v>1.7640894827729372E-3</v>
      </c>
      <c r="AS18">
        <f t="shared" si="24"/>
        <v>1</v>
      </c>
      <c r="AT18">
        <f t="shared" si="25"/>
        <v>2.0442240209511389</v>
      </c>
    </row>
    <row r="19" spans="1:46" x14ac:dyDescent="0.25">
      <c r="A19" s="1" t="s">
        <v>33</v>
      </c>
      <c r="B19" s="4">
        <v>-35.840108000000001</v>
      </c>
      <c r="C19" s="4">
        <v>148.58247800000001</v>
      </c>
      <c r="D19" s="4">
        <v>62.26</v>
      </c>
      <c r="E19" s="4">
        <v>0.54</v>
      </c>
      <c r="F19" s="4">
        <v>15.42</v>
      </c>
      <c r="G19" s="4">
        <v>2.2400000000000002</v>
      </c>
      <c r="H19" s="4">
        <v>3.57</v>
      </c>
      <c r="I19" s="4">
        <v>0.1</v>
      </c>
      <c r="J19" s="4">
        <v>3.35</v>
      </c>
      <c r="K19" s="4">
        <v>5.94</v>
      </c>
      <c r="L19" s="4">
        <v>3.02</v>
      </c>
      <c r="M19" s="4">
        <v>2.14</v>
      </c>
      <c r="N19" s="4">
        <v>0.17</v>
      </c>
      <c r="O19" s="4">
        <v>1</v>
      </c>
      <c r="P19" s="4">
        <v>0.12</v>
      </c>
      <c r="Q19" s="4">
        <v>0.2</v>
      </c>
      <c r="R19" s="4">
        <v>115</v>
      </c>
      <c r="T19">
        <f t="shared" si="7"/>
        <v>1.0362849533954728</v>
      </c>
      <c r="U19">
        <f t="shared" si="8"/>
        <v>6.7618332081142004E-3</v>
      </c>
      <c r="V19">
        <f t="shared" si="9"/>
        <v>0.30247155747351906</v>
      </c>
      <c r="W19">
        <f t="shared" si="10"/>
        <v>2.8056112224448898E-2</v>
      </c>
      <c r="X19">
        <f t="shared" si="11"/>
        <v>4.9693763919821825E-2</v>
      </c>
      <c r="Y19">
        <f t="shared" si="12"/>
        <v>1.4096419509444602E-3</v>
      </c>
      <c r="Z19">
        <f t="shared" si="13"/>
        <v>8.3147182923802437E-2</v>
      </c>
      <c r="AA19">
        <f t="shared" si="14"/>
        <v>0.10592011412268189</v>
      </c>
      <c r="AB19">
        <f t="shared" si="15"/>
        <v>9.7450790577605681E-2</v>
      </c>
      <c r="AC19">
        <f t="shared" si="16"/>
        <v>4.5435244161358815E-2</v>
      </c>
      <c r="AD19">
        <f t="shared" si="17"/>
        <v>2.3953783288713543E-3</v>
      </c>
      <c r="AE19">
        <f t="shared" si="18"/>
        <v>1.7590265722866414</v>
      </c>
      <c r="AG19">
        <f t="shared" si="19"/>
        <v>0.5891241040482732</v>
      </c>
      <c r="AH19">
        <f t="shared" si="20"/>
        <v>3.8440767835156552E-3</v>
      </c>
      <c r="AI19">
        <f t="shared" si="21"/>
        <v>0.17195394443662215</v>
      </c>
      <c r="AJ19">
        <f t="shared" si="22"/>
        <v>1.5949794429755224E-2</v>
      </c>
      <c r="AK19">
        <f t="shared" si="0"/>
        <v>2.8250718154429335E-2</v>
      </c>
      <c r="AL19">
        <f t="shared" si="23"/>
        <v>4.4200512584184559E-2</v>
      </c>
      <c r="AM19">
        <f t="shared" si="1"/>
        <v>8.0137615494460686E-4</v>
      </c>
      <c r="AN19">
        <f t="shared" si="2"/>
        <v>4.7268861217778818E-2</v>
      </c>
      <c r="AO19">
        <f t="shared" si="3"/>
        <v>6.0215187076447262E-2</v>
      </c>
      <c r="AP19">
        <f t="shared" si="4"/>
        <v>5.540040844915993E-2</v>
      </c>
      <c r="AQ19">
        <f t="shared" si="5"/>
        <v>2.5829765665390379E-2</v>
      </c>
      <c r="AR19">
        <f t="shared" si="6"/>
        <v>1.3617635836833831E-3</v>
      </c>
      <c r="AS19">
        <f t="shared" si="24"/>
        <v>0.99999999999999967</v>
      </c>
      <c r="AT19">
        <f t="shared" si="25"/>
        <v>1.9906825467286668</v>
      </c>
    </row>
    <row r="20" spans="1:46" x14ac:dyDescent="0.25">
      <c r="A20" s="1" t="s">
        <v>34</v>
      </c>
      <c r="B20" s="4">
        <v>-35.854292999999998</v>
      </c>
      <c r="C20" s="4">
        <v>148.60047900000001</v>
      </c>
      <c r="D20" s="4">
        <v>72.55</v>
      </c>
      <c r="E20" s="4">
        <v>0.24</v>
      </c>
      <c r="F20" s="4">
        <v>13.34</v>
      </c>
      <c r="G20" s="4">
        <v>0.77</v>
      </c>
      <c r="H20" s="4">
        <v>1.22</v>
      </c>
      <c r="I20" s="4">
        <v>0.03</v>
      </c>
      <c r="J20" s="4">
        <v>0.88</v>
      </c>
      <c r="K20" s="4">
        <v>1.96</v>
      </c>
      <c r="L20" s="4">
        <v>2.63</v>
      </c>
      <c r="M20" s="4">
        <v>4.97</v>
      </c>
      <c r="N20" s="4">
        <v>0.06</v>
      </c>
      <c r="O20" s="4">
        <v>0.68</v>
      </c>
      <c r="P20" s="4">
        <v>0.13</v>
      </c>
      <c r="Q20" s="4">
        <v>0.25</v>
      </c>
      <c r="R20" s="4">
        <v>148</v>
      </c>
      <c r="T20">
        <f t="shared" si="7"/>
        <v>1.2075565912117177</v>
      </c>
      <c r="U20">
        <f t="shared" si="8"/>
        <v>3.0052592036063108E-3</v>
      </c>
      <c r="V20">
        <f t="shared" si="9"/>
        <v>0.26167124362495098</v>
      </c>
      <c r="W20">
        <f t="shared" si="10"/>
        <v>9.6442885771543078E-3</v>
      </c>
      <c r="X20">
        <f t="shared" si="11"/>
        <v>1.6982182628062361E-2</v>
      </c>
      <c r="Y20">
        <f t="shared" si="12"/>
        <v>4.2289258528333803E-4</v>
      </c>
      <c r="Z20">
        <f t="shared" si="13"/>
        <v>2.1841648051625716E-2</v>
      </c>
      <c r="AA20">
        <f t="shared" si="14"/>
        <v>3.4950071326676178E-2</v>
      </c>
      <c r="AB20">
        <f t="shared" si="15"/>
        <v>8.4866085834140043E-2</v>
      </c>
      <c r="AC20">
        <f t="shared" si="16"/>
        <v>0.10552016985138003</v>
      </c>
      <c r="AD20">
        <f t="shared" si="17"/>
        <v>8.4542764548400733E-4</v>
      </c>
      <c r="AE20">
        <f t="shared" si="18"/>
        <v>1.7473058605400809</v>
      </c>
      <c r="AG20">
        <f t="shared" si="19"/>
        <v>0.69109628627839081</v>
      </c>
      <c r="AH20">
        <f t="shared" si="20"/>
        <v>1.7199388335350772E-3</v>
      </c>
      <c r="AI20">
        <f t="shared" si="21"/>
        <v>0.14975697703209792</v>
      </c>
      <c r="AJ20">
        <f t="shared" si="22"/>
        <v>5.5195193897955115E-3</v>
      </c>
      <c r="AK20">
        <f t="shared" si="0"/>
        <v>9.7190669427579656E-3</v>
      </c>
      <c r="AL20">
        <f t="shared" si="23"/>
        <v>1.5238586332553476E-2</v>
      </c>
      <c r="AM20">
        <f t="shared" si="1"/>
        <v>2.4202550614271087E-4</v>
      </c>
      <c r="AN20">
        <f t="shared" si="2"/>
        <v>1.2500185883240044E-2</v>
      </c>
      <c r="AO20">
        <f t="shared" si="3"/>
        <v>2.0002262978659809E-2</v>
      </c>
      <c r="AP20">
        <f t="shared" si="4"/>
        <v>4.8569679614025037E-2</v>
      </c>
      <c r="AQ20">
        <f t="shared" si="5"/>
        <v>6.039021114412358E-2</v>
      </c>
      <c r="AR20">
        <f t="shared" si="6"/>
        <v>4.8384639723161643E-4</v>
      </c>
      <c r="AS20">
        <f t="shared" si="24"/>
        <v>1.0000000000000002</v>
      </c>
      <c r="AT20">
        <f t="shared" si="25"/>
        <v>1.4393185290578798</v>
      </c>
    </row>
    <row r="21" spans="1:46" x14ac:dyDescent="0.25">
      <c r="A21" s="1" t="s">
        <v>35</v>
      </c>
      <c r="B21" s="4">
        <v>-35.841009</v>
      </c>
      <c r="C21" s="4">
        <v>148.58249599999999</v>
      </c>
      <c r="D21" s="4">
        <v>66.34</v>
      </c>
      <c r="E21" s="4">
        <v>0.54</v>
      </c>
      <c r="F21" s="4">
        <v>14.15</v>
      </c>
      <c r="G21" s="4">
        <v>1.8</v>
      </c>
      <c r="H21" s="4">
        <v>2.4700000000000002</v>
      </c>
      <c r="I21" s="4">
        <v>7.0000000000000007E-2</v>
      </c>
      <c r="J21" s="4">
        <v>2.41</v>
      </c>
      <c r="K21" s="4">
        <v>4.12</v>
      </c>
      <c r="L21" s="4">
        <v>2.87</v>
      </c>
      <c r="M21" s="4">
        <v>3.56</v>
      </c>
      <c r="N21" s="4">
        <v>0.16</v>
      </c>
      <c r="O21" s="4">
        <v>0.85</v>
      </c>
      <c r="P21" s="4">
        <v>0.11</v>
      </c>
      <c r="Q21" s="4">
        <v>0.17</v>
      </c>
      <c r="R21" s="4">
        <v>173</v>
      </c>
      <c r="T21">
        <f t="shared" si="7"/>
        <v>1.1041944074567245</v>
      </c>
      <c r="U21">
        <f t="shared" si="8"/>
        <v>6.7618332081142004E-3</v>
      </c>
      <c r="V21">
        <f t="shared" si="9"/>
        <v>0.27755982738328761</v>
      </c>
      <c r="W21">
        <f t="shared" si="10"/>
        <v>2.254509018036072E-2</v>
      </c>
      <c r="X21">
        <f t="shared" si="11"/>
        <v>3.438195991091314E-2</v>
      </c>
      <c r="Y21">
        <f t="shared" si="12"/>
        <v>9.8674936566112213E-4</v>
      </c>
      <c r="Z21">
        <f t="shared" si="13"/>
        <v>5.9816331595929514E-2</v>
      </c>
      <c r="AA21">
        <f t="shared" si="14"/>
        <v>7.3466476462196867E-2</v>
      </c>
      <c r="AB21">
        <f t="shared" si="15"/>
        <v>9.2610519522426604E-2</v>
      </c>
      <c r="AC21">
        <f t="shared" si="16"/>
        <v>7.5583864118895963E-2</v>
      </c>
      <c r="AD21">
        <f t="shared" si="17"/>
        <v>2.2544737212906864E-3</v>
      </c>
      <c r="AE21">
        <f t="shared" si="18"/>
        <v>1.7501615329258009</v>
      </c>
      <c r="AG21">
        <f t="shared" si="19"/>
        <v>0.63090999698228278</v>
      </c>
      <c r="AH21">
        <f t="shared" si="20"/>
        <v>3.863548067366232E-3</v>
      </c>
      <c r="AI21">
        <f t="shared" si="21"/>
        <v>0.15859097698215432</v>
      </c>
      <c r="AJ21">
        <f t="shared" si="22"/>
        <v>1.2881719633427992E-2</v>
      </c>
      <c r="AK21">
        <f t="shared" si="0"/>
        <v>1.9645020910404608E-2</v>
      </c>
      <c r="AL21">
        <f t="shared" si="23"/>
        <v>3.2526740543832602E-2</v>
      </c>
      <c r="AM21">
        <f t="shared" si="1"/>
        <v>5.6380473864691891E-4</v>
      </c>
      <c r="AN21">
        <f t="shared" si="2"/>
        <v>3.4177606164119405E-2</v>
      </c>
      <c r="AO21">
        <f t="shared" si="3"/>
        <v>4.1976969028327697E-2</v>
      </c>
      <c r="AP21">
        <f t="shared" si="4"/>
        <v>5.2915412537725387E-2</v>
      </c>
      <c r="AQ21">
        <f t="shared" si="5"/>
        <v>4.318679315990908E-2</v>
      </c>
      <c r="AR21">
        <f t="shared" si="6"/>
        <v>1.288151795635578E-3</v>
      </c>
      <c r="AS21">
        <f t="shared" si="24"/>
        <v>0.99999999999999989</v>
      </c>
      <c r="AT21">
        <f t="shared" si="25"/>
        <v>1.7995423061816569</v>
      </c>
    </row>
    <row r="22" spans="1:46" x14ac:dyDescent="0.25">
      <c r="A22" s="1" t="s">
        <v>36</v>
      </c>
      <c r="B22" s="4">
        <v>-35.845529999999997</v>
      </c>
      <c r="C22" s="4">
        <v>148.581479</v>
      </c>
      <c r="D22" s="4">
        <v>69.03</v>
      </c>
      <c r="E22" s="4">
        <v>0.4</v>
      </c>
      <c r="F22" s="4">
        <v>13.67</v>
      </c>
      <c r="G22" s="4">
        <v>1.42</v>
      </c>
      <c r="H22" s="4">
        <v>1.78</v>
      </c>
      <c r="I22" s="4">
        <v>0.06</v>
      </c>
      <c r="J22" s="4">
        <v>1.7</v>
      </c>
      <c r="K22" s="4">
        <v>3.1</v>
      </c>
      <c r="L22" s="4">
        <v>2.88</v>
      </c>
      <c r="M22" s="4">
        <v>4.17</v>
      </c>
      <c r="N22" s="4">
        <v>0.11</v>
      </c>
      <c r="O22" s="4">
        <v>0.67</v>
      </c>
      <c r="P22" s="4">
        <v>0.12</v>
      </c>
      <c r="Q22" s="4">
        <v>0.37</v>
      </c>
      <c r="R22" s="4">
        <v>155</v>
      </c>
      <c r="T22">
        <f t="shared" si="7"/>
        <v>1.1489680426098536</v>
      </c>
      <c r="U22">
        <f t="shared" si="8"/>
        <v>5.0087653393438517E-3</v>
      </c>
      <c r="V22">
        <f t="shared" si="9"/>
        <v>0.26814437034131033</v>
      </c>
      <c r="W22">
        <f t="shared" si="10"/>
        <v>1.7785571142284566E-2</v>
      </c>
      <c r="X22">
        <f t="shared" si="11"/>
        <v>2.4777282850779511E-2</v>
      </c>
      <c r="Y22">
        <f t="shared" si="12"/>
        <v>8.4578517056667607E-4</v>
      </c>
      <c r="Z22">
        <f t="shared" si="13"/>
        <v>4.2194092827004218E-2</v>
      </c>
      <c r="AA22">
        <f t="shared" si="14"/>
        <v>5.5278174037089872E-2</v>
      </c>
      <c r="AB22">
        <f t="shared" si="15"/>
        <v>9.2933204259438532E-2</v>
      </c>
      <c r="AC22">
        <f t="shared" si="16"/>
        <v>8.8535031847133752E-2</v>
      </c>
      <c r="AD22">
        <f t="shared" si="17"/>
        <v>1.5499506833873467E-3</v>
      </c>
      <c r="AE22">
        <f t="shared" si="18"/>
        <v>1.7460202711081925</v>
      </c>
      <c r="AG22">
        <f t="shared" si="19"/>
        <v>0.65804965819818806</v>
      </c>
      <c r="AH22">
        <f t="shared" si="20"/>
        <v>2.8686753654725938E-3</v>
      </c>
      <c r="AI22">
        <f t="shared" si="21"/>
        <v>0.1535746032152995</v>
      </c>
      <c r="AJ22">
        <f t="shared" si="22"/>
        <v>1.0186348598917544E-2</v>
      </c>
      <c r="AK22">
        <f t="shared" si="0"/>
        <v>1.4190718894147468E-2</v>
      </c>
      <c r="AL22">
        <f t="shared" si="23"/>
        <v>2.4377067493065011E-2</v>
      </c>
      <c r="AM22">
        <f t="shared" si="1"/>
        <v>4.8440741757818163E-4</v>
      </c>
      <c r="AN22">
        <f t="shared" si="2"/>
        <v>2.4165866528126724E-2</v>
      </c>
      <c r="AO22">
        <f t="shared" si="3"/>
        <v>3.1659525924063313E-2</v>
      </c>
      <c r="AP22">
        <f t="shared" si="4"/>
        <v>5.3225730420904095E-2</v>
      </c>
      <c r="AQ22">
        <f t="shared" si="5"/>
        <v>5.0706760575546413E-2</v>
      </c>
      <c r="AR22">
        <f t="shared" si="6"/>
        <v>8.8770486175604305E-4</v>
      </c>
      <c r="AS22">
        <f t="shared" si="24"/>
        <v>0.99999999999999978</v>
      </c>
      <c r="AT22">
        <f t="shared" si="25"/>
        <v>1.6549773823340392</v>
      </c>
    </row>
    <row r="23" spans="1:46" x14ac:dyDescent="0.25">
      <c r="A23" s="1" t="s">
        <v>37</v>
      </c>
      <c r="B23" s="4">
        <v>-35.857188000000001</v>
      </c>
      <c r="C23" s="4">
        <v>148.58614</v>
      </c>
      <c r="D23" s="4">
        <v>69.569999999999993</v>
      </c>
      <c r="E23" s="4">
        <v>0.39</v>
      </c>
      <c r="F23" s="4">
        <v>13.75</v>
      </c>
      <c r="G23" s="4">
        <v>1.42</v>
      </c>
      <c r="H23" s="4">
        <v>1.68</v>
      </c>
      <c r="I23" s="4">
        <v>0.05</v>
      </c>
      <c r="J23" s="4">
        <v>1.62</v>
      </c>
      <c r="K23" s="4">
        <v>3</v>
      </c>
      <c r="L23" s="4">
        <v>2.88</v>
      </c>
      <c r="M23" s="4">
        <v>4.17</v>
      </c>
      <c r="N23" s="4">
        <v>0.1</v>
      </c>
      <c r="O23" s="4">
        <v>0.81</v>
      </c>
      <c r="P23" s="4">
        <v>0.15</v>
      </c>
      <c r="Q23" s="4">
        <v>0.1</v>
      </c>
      <c r="R23" s="4">
        <v>148</v>
      </c>
      <c r="T23">
        <f t="shared" si="7"/>
        <v>1.1579560585885484</v>
      </c>
      <c r="U23">
        <f t="shared" si="8"/>
        <v>4.8835462058602558E-3</v>
      </c>
      <c r="V23">
        <f t="shared" si="9"/>
        <v>0.26971361318163989</v>
      </c>
      <c r="W23">
        <f t="shared" si="10"/>
        <v>1.7785571142284566E-2</v>
      </c>
      <c r="X23">
        <f t="shared" si="11"/>
        <v>2.3385300668151445E-2</v>
      </c>
      <c r="Y23">
        <f t="shared" si="12"/>
        <v>7.0482097547223011E-4</v>
      </c>
      <c r="Z23">
        <f t="shared" si="13"/>
        <v>4.0208488458674613E-2</v>
      </c>
      <c r="AA23">
        <f t="shared" si="14"/>
        <v>5.3495007132667617E-2</v>
      </c>
      <c r="AB23">
        <f t="shared" si="15"/>
        <v>9.2933204259438532E-2</v>
      </c>
      <c r="AC23">
        <f t="shared" si="16"/>
        <v>8.8535031847133752E-2</v>
      </c>
      <c r="AD23">
        <f t="shared" si="17"/>
        <v>1.409046075806679E-3</v>
      </c>
      <c r="AE23">
        <f t="shared" si="18"/>
        <v>1.7510096885356785</v>
      </c>
      <c r="AG23">
        <f t="shared" si="19"/>
        <v>0.66130762506340868</v>
      </c>
      <c r="AH23">
        <f t="shared" si="20"/>
        <v>2.7889886834059907E-3</v>
      </c>
      <c r="AI23">
        <f t="shared" si="21"/>
        <v>0.15403319293292661</v>
      </c>
      <c r="AJ23">
        <f t="shared" si="22"/>
        <v>1.0157323091203541E-2</v>
      </c>
      <c r="AK23">
        <f t="shared" si="0"/>
        <v>1.3355323400699132E-2</v>
      </c>
      <c r="AL23">
        <f t="shared" si="23"/>
        <v>2.3512646491902673E-2</v>
      </c>
      <c r="AM23">
        <f t="shared" si="1"/>
        <v>4.02522601723382E-4</v>
      </c>
      <c r="AN23">
        <f t="shared" si="2"/>
        <v>2.2963030257302501E-2</v>
      </c>
      <c r="AO23">
        <f t="shared" si="3"/>
        <v>3.0550948680017887E-2</v>
      </c>
      <c r="AP23">
        <f t="shared" si="4"/>
        <v>5.3074066276101547E-2</v>
      </c>
      <c r="AQ23">
        <f t="shared" si="5"/>
        <v>5.0562274113499152E-2</v>
      </c>
      <c r="AR23">
        <f t="shared" si="6"/>
        <v>8.04704899711335E-4</v>
      </c>
      <c r="AS23">
        <f t="shared" si="24"/>
        <v>0.99999999999999978</v>
      </c>
      <c r="AT23">
        <f t="shared" si="25"/>
        <v>1.6172477950292183</v>
      </c>
    </row>
    <row r="24" spans="1:46" x14ac:dyDescent="0.25">
      <c r="A24" s="1" t="s">
        <v>38</v>
      </c>
      <c r="B24" s="4">
        <v>-35.859892000000002</v>
      </c>
      <c r="C24" s="4">
        <v>148.58619400000001</v>
      </c>
      <c r="D24" s="4">
        <v>67.55</v>
      </c>
      <c r="E24" s="4">
        <v>0.49</v>
      </c>
      <c r="F24" s="4">
        <v>14.06</v>
      </c>
      <c r="G24" s="4">
        <v>1.65</v>
      </c>
      <c r="H24" s="4">
        <v>2.15</v>
      </c>
      <c r="I24" s="4">
        <v>7.0000000000000007E-2</v>
      </c>
      <c r="J24" s="4">
        <v>2.15</v>
      </c>
      <c r="K24" s="4">
        <v>3.69</v>
      </c>
      <c r="L24" s="4">
        <v>2.93</v>
      </c>
      <c r="M24" s="4">
        <v>3.77</v>
      </c>
      <c r="N24" s="4">
        <v>0.14000000000000001</v>
      </c>
      <c r="O24" s="4">
        <v>0.9</v>
      </c>
      <c r="P24" s="4">
        <v>0.15</v>
      </c>
      <c r="Q24" s="4">
        <v>0.12</v>
      </c>
      <c r="R24" s="4">
        <v>164</v>
      </c>
      <c r="T24">
        <f t="shared" si="7"/>
        <v>1.1243342210386151</v>
      </c>
      <c r="U24">
        <f t="shared" si="8"/>
        <v>6.1357375406962183E-3</v>
      </c>
      <c r="V24">
        <f t="shared" si="9"/>
        <v>0.27579442918791686</v>
      </c>
      <c r="W24">
        <f t="shared" si="10"/>
        <v>2.0666332665330658E-2</v>
      </c>
      <c r="X24">
        <f t="shared" si="11"/>
        <v>2.9927616926503336E-2</v>
      </c>
      <c r="Y24">
        <f t="shared" si="12"/>
        <v>9.8674936566112213E-4</v>
      </c>
      <c r="Z24">
        <f t="shared" si="13"/>
        <v>5.3363117398858274E-2</v>
      </c>
      <c r="AA24">
        <f t="shared" si="14"/>
        <v>6.5798858773181174E-2</v>
      </c>
      <c r="AB24">
        <f t="shared" si="15"/>
        <v>9.4546627944498238E-2</v>
      </c>
      <c r="AC24">
        <f t="shared" si="16"/>
        <v>8.0042462845010612E-2</v>
      </c>
      <c r="AD24">
        <f t="shared" si="17"/>
        <v>1.9726645061293505E-3</v>
      </c>
      <c r="AE24">
        <f t="shared" si="18"/>
        <v>1.7535688181924012</v>
      </c>
      <c r="AG24">
        <f t="shared" si="19"/>
        <v>0.64116914567264705</v>
      </c>
      <c r="AH24">
        <f t="shared" si="20"/>
        <v>3.4990001401946727E-3</v>
      </c>
      <c r="AI24">
        <f t="shared" si="21"/>
        <v>0.15727607968771304</v>
      </c>
      <c r="AJ24">
        <f t="shared" si="22"/>
        <v>1.1785298900691989E-2</v>
      </c>
      <c r="AK24">
        <f t="shared" si="0"/>
        <v>1.7066690862667749E-2</v>
      </c>
      <c r="AL24">
        <f t="shared" si="23"/>
        <v>2.8851989763359738E-2</v>
      </c>
      <c r="AM24">
        <f t="shared" si="1"/>
        <v>5.6270923354937081E-4</v>
      </c>
      <c r="AN24">
        <f t="shared" si="2"/>
        <v>3.043115094500003E-2</v>
      </c>
      <c r="AO24">
        <f t="shared" si="3"/>
        <v>3.7522826643899491E-2</v>
      </c>
      <c r="AP24">
        <f t="shared" si="4"/>
        <v>5.3916690901220511E-2</v>
      </c>
      <c r="AQ24">
        <f t="shared" si="5"/>
        <v>4.5645464275259694E-2</v>
      </c>
      <c r="AR24">
        <f t="shared" si="6"/>
        <v>1.12494273715633E-3</v>
      </c>
      <c r="AS24">
        <f t="shared" si="24"/>
        <v>0.99999999999999989</v>
      </c>
      <c r="AT24">
        <f t="shared" si="25"/>
        <v>1.7315234242882387</v>
      </c>
    </row>
    <row r="25" spans="1:46" x14ac:dyDescent="0.25">
      <c r="A25" s="1" t="s">
        <v>39</v>
      </c>
      <c r="B25" s="4">
        <v>-35.864369000000003</v>
      </c>
      <c r="C25" s="4">
        <v>148.58849799999999</v>
      </c>
      <c r="D25" s="4">
        <v>65.430000000000007</v>
      </c>
      <c r="E25" s="4">
        <v>0.55000000000000004</v>
      </c>
      <c r="F25" s="4">
        <v>14.31</v>
      </c>
      <c r="G25" s="4">
        <v>1.89</v>
      </c>
      <c r="H25" s="4">
        <v>2.4900000000000002</v>
      </c>
      <c r="I25" s="4">
        <v>7.0000000000000007E-2</v>
      </c>
      <c r="J25" s="4">
        <v>2.63</v>
      </c>
      <c r="K25" s="4">
        <v>4.22</v>
      </c>
      <c r="L25" s="4">
        <v>2.84</v>
      </c>
      <c r="M25" s="4">
        <v>3.47</v>
      </c>
      <c r="N25" s="4">
        <v>0.16</v>
      </c>
      <c r="O25" s="4">
        <v>1.07</v>
      </c>
      <c r="P25" s="4">
        <v>0.14000000000000001</v>
      </c>
      <c r="Q25" s="4">
        <v>0.34</v>
      </c>
      <c r="R25" s="4">
        <v>169</v>
      </c>
      <c r="T25">
        <f t="shared" si="7"/>
        <v>1.0890479360852199</v>
      </c>
      <c r="U25">
        <f t="shared" si="8"/>
        <v>6.8870523415977963E-3</v>
      </c>
      <c r="V25">
        <f t="shared" si="9"/>
        <v>0.28069831306394666</v>
      </c>
      <c r="W25">
        <f t="shared" si="10"/>
        <v>2.3672344689378757E-2</v>
      </c>
      <c r="X25">
        <f t="shared" si="11"/>
        <v>3.4660356347438755E-2</v>
      </c>
      <c r="Y25">
        <f t="shared" si="12"/>
        <v>9.8674936566112213E-4</v>
      </c>
      <c r="Z25">
        <f t="shared" si="13"/>
        <v>6.5276743608835938E-2</v>
      </c>
      <c r="AA25">
        <f t="shared" si="14"/>
        <v>7.5249643366619115E-2</v>
      </c>
      <c r="AB25">
        <f t="shared" si="15"/>
        <v>9.1642465311390767E-2</v>
      </c>
      <c r="AC25">
        <f t="shared" si="16"/>
        <v>7.3673036093418257E-2</v>
      </c>
      <c r="AD25">
        <f t="shared" si="17"/>
        <v>2.2544737212906864E-3</v>
      </c>
      <c r="AE25">
        <f t="shared" si="18"/>
        <v>1.744049113994798</v>
      </c>
      <c r="AG25">
        <f t="shared" si="19"/>
        <v>0.62443650660199712</v>
      </c>
      <c r="AH25">
        <f t="shared" si="20"/>
        <v>3.9488866949525248E-3</v>
      </c>
      <c r="AI25">
        <f t="shared" si="21"/>
        <v>0.16094633506105718</v>
      </c>
      <c r="AJ25">
        <f t="shared" si="22"/>
        <v>1.3573209893818028E-2</v>
      </c>
      <c r="AK25">
        <f t="shared" si="0"/>
        <v>1.9873497867298098E-2</v>
      </c>
      <c r="AL25">
        <f t="shared" si="23"/>
        <v>3.3446707761116128E-2</v>
      </c>
      <c r="AM25">
        <f t="shared" si="1"/>
        <v>5.6578072127850946E-4</v>
      </c>
      <c r="AN25">
        <f t="shared" si="2"/>
        <v>3.7428271420245476E-2</v>
      </c>
      <c r="AO25">
        <f t="shared" si="3"/>
        <v>4.3146516209200951E-2</v>
      </c>
      <c r="AP25">
        <f t="shared" si="4"/>
        <v>5.2545805376708048E-2</v>
      </c>
      <c r="AQ25">
        <f t="shared" si="5"/>
        <v>4.2242523735279397E-2</v>
      </c>
      <c r="AR25">
        <f t="shared" si="6"/>
        <v>1.2926664181645349E-3</v>
      </c>
      <c r="AS25">
        <f t="shared" si="24"/>
        <v>0.99999999999999989</v>
      </c>
      <c r="AT25">
        <f t="shared" si="25"/>
        <v>1.8017908374902722</v>
      </c>
    </row>
    <row r="26" spans="1:46" x14ac:dyDescent="0.25">
      <c r="A26" s="1" t="s">
        <v>40</v>
      </c>
      <c r="B26" s="4">
        <v>-35.866142000000004</v>
      </c>
      <c r="C26" s="4">
        <v>148.59074899999999</v>
      </c>
      <c r="D26" s="4">
        <v>61.97</v>
      </c>
      <c r="E26" s="4">
        <v>0.56000000000000005</v>
      </c>
      <c r="F26" s="4">
        <v>14.72</v>
      </c>
      <c r="G26" s="4">
        <v>2.1800000000000002</v>
      </c>
      <c r="H26" s="4">
        <v>3.52</v>
      </c>
      <c r="I26" s="4">
        <v>0.1</v>
      </c>
      <c r="J26" s="4">
        <v>3.56</v>
      </c>
      <c r="K26" s="4">
        <v>5.99</v>
      </c>
      <c r="L26" s="4">
        <v>3.03</v>
      </c>
      <c r="M26" s="4">
        <v>2.25</v>
      </c>
      <c r="N26" s="4">
        <v>0.2</v>
      </c>
      <c r="O26" s="4">
        <v>1.08</v>
      </c>
      <c r="P26" s="4">
        <v>0.15</v>
      </c>
      <c r="Q26" s="4">
        <v>0.24</v>
      </c>
      <c r="R26" s="4">
        <v>121</v>
      </c>
      <c r="T26">
        <f t="shared" si="7"/>
        <v>1.0314580559254327</v>
      </c>
      <c r="U26">
        <f t="shared" si="8"/>
        <v>7.0122714750813931E-3</v>
      </c>
      <c r="V26">
        <f t="shared" si="9"/>
        <v>0.28874068262063557</v>
      </c>
      <c r="W26">
        <f t="shared" si="10"/>
        <v>2.7304609218436873E-2</v>
      </c>
      <c r="X26">
        <f t="shared" si="11"/>
        <v>4.8997772828507792E-2</v>
      </c>
      <c r="Y26">
        <f t="shared" si="12"/>
        <v>1.4096419509444602E-3</v>
      </c>
      <c r="Z26">
        <f t="shared" si="13"/>
        <v>8.8359394390667659E-2</v>
      </c>
      <c r="AA26">
        <f t="shared" si="14"/>
        <v>0.10681169757489302</v>
      </c>
      <c r="AB26">
        <f t="shared" si="15"/>
        <v>9.7773475314617622E-2</v>
      </c>
      <c r="AC26">
        <f t="shared" si="16"/>
        <v>4.7770700636942671E-2</v>
      </c>
      <c r="AD26">
        <f t="shared" si="17"/>
        <v>2.8180921516133581E-3</v>
      </c>
      <c r="AE26">
        <f t="shared" si="18"/>
        <v>1.7484563940877731</v>
      </c>
      <c r="AG26">
        <f t="shared" si="19"/>
        <v>0.58992495289742597</v>
      </c>
      <c r="AH26">
        <f t="shared" si="20"/>
        <v>4.0105498191391415E-3</v>
      </c>
      <c r="AI26">
        <f t="shared" si="21"/>
        <v>0.16514033955721327</v>
      </c>
      <c r="AJ26">
        <f t="shared" si="22"/>
        <v>1.5616408456490321E-2</v>
      </c>
      <c r="AK26">
        <f t="shared" si="0"/>
        <v>2.8023445705702907E-2</v>
      </c>
      <c r="AL26">
        <f t="shared" si="23"/>
        <v>4.363985416219323E-2</v>
      </c>
      <c r="AM26">
        <f t="shared" si="1"/>
        <v>8.0622082181232583E-4</v>
      </c>
      <c r="AN26">
        <f t="shared" si="2"/>
        <v>5.0535658017806982E-2</v>
      </c>
      <c r="AO26">
        <f t="shared" si="3"/>
        <v>6.1089140075821093E-2</v>
      </c>
      <c r="AP26">
        <f t="shared" si="4"/>
        <v>5.5919882042942938E-2</v>
      </c>
      <c r="AQ26">
        <f t="shared" si="5"/>
        <v>2.7321642563391584E-2</v>
      </c>
      <c r="AR26">
        <f t="shared" si="6"/>
        <v>1.6117600422535267E-3</v>
      </c>
      <c r="AS26">
        <f t="shared" si="24"/>
        <v>1.0000000000000002</v>
      </c>
      <c r="AT26">
        <f t="shared" si="25"/>
        <v>2.1085911156652712</v>
      </c>
    </row>
    <row r="27" spans="1:46" x14ac:dyDescent="0.25">
      <c r="A27" s="1" t="s">
        <v>41</v>
      </c>
      <c r="B27" s="4">
        <v>-35.872480000000003</v>
      </c>
      <c r="C27" s="4">
        <v>148.58866</v>
      </c>
      <c r="D27" s="4">
        <v>61.01</v>
      </c>
      <c r="E27" s="4">
        <v>0.56000000000000005</v>
      </c>
      <c r="F27" s="4">
        <v>14.24</v>
      </c>
      <c r="G27" s="4">
        <v>2.19</v>
      </c>
      <c r="H27" s="4">
        <v>3.86</v>
      </c>
      <c r="I27" s="4">
        <v>0.1</v>
      </c>
      <c r="J27" s="4">
        <v>4.55</v>
      </c>
      <c r="K27" s="4">
        <v>6.71</v>
      </c>
      <c r="L27" s="4">
        <v>2.67</v>
      </c>
      <c r="M27" s="4">
        <v>2.33</v>
      </c>
      <c r="N27" s="4">
        <v>0.2</v>
      </c>
      <c r="O27" s="4">
        <v>0.77</v>
      </c>
      <c r="P27" s="4">
        <v>0.11</v>
      </c>
      <c r="Q27" s="4">
        <v>0.2</v>
      </c>
      <c r="R27" s="4">
        <v>120</v>
      </c>
      <c r="T27">
        <f t="shared" si="7"/>
        <v>1.015479360852197</v>
      </c>
      <c r="U27">
        <f t="shared" si="8"/>
        <v>7.0122714750813931E-3</v>
      </c>
      <c r="V27">
        <f t="shared" si="9"/>
        <v>0.2793252255786583</v>
      </c>
      <c r="W27">
        <f t="shared" si="10"/>
        <v>2.7429859719438877E-2</v>
      </c>
      <c r="X27">
        <f t="shared" si="11"/>
        <v>5.3730512249443203E-2</v>
      </c>
      <c r="Y27">
        <f t="shared" si="12"/>
        <v>1.4096419509444602E-3</v>
      </c>
      <c r="Z27">
        <f t="shared" si="13"/>
        <v>0.11293124844874658</v>
      </c>
      <c r="AA27">
        <f t="shared" si="14"/>
        <v>0.11965049928673324</v>
      </c>
      <c r="AB27">
        <f t="shared" si="15"/>
        <v>8.6156824782187807E-2</v>
      </c>
      <c r="AC27">
        <f t="shared" si="16"/>
        <v>4.9469214437367307E-2</v>
      </c>
      <c r="AD27">
        <f t="shared" si="17"/>
        <v>2.8180921516133581E-3</v>
      </c>
      <c r="AE27">
        <f t="shared" si="18"/>
        <v>1.7554127509324116</v>
      </c>
      <c r="AG27">
        <f t="shared" si="19"/>
        <v>0.57848466710339852</v>
      </c>
      <c r="AH27">
        <f t="shared" si="20"/>
        <v>3.9946567958770544E-3</v>
      </c>
      <c r="AI27">
        <f t="shared" si="21"/>
        <v>0.15912224941415679</v>
      </c>
      <c r="AJ27">
        <f t="shared" si="22"/>
        <v>1.5625874715145559E-2</v>
      </c>
      <c r="AK27">
        <f t="shared" si="0"/>
        <v>3.0608477818623286E-2</v>
      </c>
      <c r="AL27">
        <f t="shared" si="23"/>
        <v>4.6234352533768841E-2</v>
      </c>
      <c r="AM27">
        <f t="shared" si="1"/>
        <v>8.0302592663503754E-4</v>
      </c>
      <c r="AN27">
        <f t="shared" si="2"/>
        <v>6.4333159474181556E-2</v>
      </c>
      <c r="AO27">
        <f t="shared" si="3"/>
        <v>6.8160892202235188E-2</v>
      </c>
      <c r="AP27">
        <f t="shared" si="4"/>
        <v>4.9080664781786749E-2</v>
      </c>
      <c r="AQ27">
        <f t="shared" si="5"/>
        <v>2.8180958815008639E-2</v>
      </c>
      <c r="AR27">
        <f t="shared" si="6"/>
        <v>1.6053729529516576E-3</v>
      </c>
      <c r="AS27">
        <f t="shared" si="24"/>
        <v>1</v>
      </c>
      <c r="AT27">
        <f t="shared" si="25"/>
        <v>2.3203032594394268</v>
      </c>
    </row>
    <row r="28" spans="1:46" x14ac:dyDescent="0.25">
      <c r="A28" s="1" t="s">
        <v>42</v>
      </c>
      <c r="B28" s="4">
        <v>-35.876972000000002</v>
      </c>
      <c r="C28" s="4">
        <v>148.58985799999999</v>
      </c>
      <c r="D28" s="4">
        <v>61.16</v>
      </c>
      <c r="E28" s="4">
        <v>0.6</v>
      </c>
      <c r="F28" s="4">
        <v>13.65</v>
      </c>
      <c r="G28" s="4">
        <v>2.21</v>
      </c>
      <c r="H28" s="4">
        <v>4.09</v>
      </c>
      <c r="I28" s="4">
        <v>0.11</v>
      </c>
      <c r="J28" s="4">
        <v>4.4800000000000004</v>
      </c>
      <c r="K28" s="4">
        <v>6.26</v>
      </c>
      <c r="L28" s="4">
        <v>2.54</v>
      </c>
      <c r="M28" s="4">
        <v>2.57</v>
      </c>
      <c r="N28" s="4">
        <v>0.2</v>
      </c>
      <c r="O28" s="4">
        <v>1.41</v>
      </c>
      <c r="P28" s="4">
        <v>0.18</v>
      </c>
      <c r="Q28" s="4">
        <v>0.27</v>
      </c>
      <c r="R28" s="4">
        <v>127</v>
      </c>
      <c r="T28">
        <f t="shared" si="7"/>
        <v>1.0179760319573901</v>
      </c>
      <c r="U28">
        <f t="shared" si="8"/>
        <v>7.5131480090157776E-3</v>
      </c>
      <c r="V28">
        <f t="shared" si="9"/>
        <v>0.26775205963122795</v>
      </c>
      <c r="W28">
        <f t="shared" si="10"/>
        <v>2.7680360721442886E-2</v>
      </c>
      <c r="X28">
        <f t="shared" si="11"/>
        <v>5.6932071269487745E-2</v>
      </c>
      <c r="Y28">
        <f t="shared" si="12"/>
        <v>1.5506061460389062E-3</v>
      </c>
      <c r="Z28">
        <f t="shared" si="13"/>
        <v>0.11119384462645819</v>
      </c>
      <c r="AA28">
        <f t="shared" si="14"/>
        <v>0.11162624821683309</v>
      </c>
      <c r="AB28">
        <f t="shared" si="15"/>
        <v>8.1961923201032599E-2</v>
      </c>
      <c r="AC28">
        <f t="shared" si="16"/>
        <v>5.4564755838641184E-2</v>
      </c>
      <c r="AD28">
        <f t="shared" si="17"/>
        <v>2.8180921516133581E-3</v>
      </c>
      <c r="AE28">
        <f t="shared" si="18"/>
        <v>1.7415691417691821</v>
      </c>
      <c r="AG28">
        <f t="shared" si="19"/>
        <v>0.58451657619706887</v>
      </c>
      <c r="AH28">
        <f t="shared" si="20"/>
        <v>4.3140107554865761E-3</v>
      </c>
      <c r="AI28">
        <f t="shared" si="21"/>
        <v>0.15374184877852776</v>
      </c>
      <c r="AJ28">
        <f t="shared" si="22"/>
        <v>1.5893920061837825E-2</v>
      </c>
      <c r="AK28">
        <f t="shared" si="0"/>
        <v>3.269010107267576E-2</v>
      </c>
      <c r="AL28">
        <f t="shared" si="23"/>
        <v>4.8584021134513586E-2</v>
      </c>
      <c r="AM28">
        <f t="shared" si="1"/>
        <v>8.9035003483336572E-4</v>
      </c>
      <c r="AN28">
        <f t="shared" si="2"/>
        <v>6.3846930885271283E-2</v>
      </c>
      <c r="AO28">
        <f t="shared" si="3"/>
        <v>6.4095214792010483E-2</v>
      </c>
      <c r="AP28">
        <f t="shared" si="4"/>
        <v>4.7062112686362338E-2</v>
      </c>
      <c r="AQ28">
        <f t="shared" si="5"/>
        <v>3.1330800787622647E-2</v>
      </c>
      <c r="AR28">
        <f t="shared" si="6"/>
        <v>1.6181339483028417E-3</v>
      </c>
      <c r="AS28">
        <f t="shared" si="24"/>
        <v>0.99999999999999989</v>
      </c>
      <c r="AT28">
        <f t="shared" si="25"/>
        <v>2.2988274278740515</v>
      </c>
    </row>
    <row r="29" spans="1:46" x14ac:dyDescent="0.25">
      <c r="A29" s="1" t="s">
        <v>43</v>
      </c>
      <c r="B29" s="4">
        <v>-35.901798999999997</v>
      </c>
      <c r="C29" s="4">
        <v>148.55267900000001</v>
      </c>
      <c r="D29" s="4">
        <v>70.05</v>
      </c>
      <c r="E29" s="4">
        <v>0.36</v>
      </c>
      <c r="F29" s="4">
        <v>13.7</v>
      </c>
      <c r="G29" s="4">
        <v>1.32</v>
      </c>
      <c r="H29" s="4">
        <v>1.65</v>
      </c>
      <c r="I29" s="4">
        <v>0.05</v>
      </c>
      <c r="J29" s="4">
        <v>1.53</v>
      </c>
      <c r="K29" s="4">
        <v>2.84</v>
      </c>
      <c r="L29" s="4">
        <v>3.03</v>
      </c>
      <c r="M29" s="4">
        <v>4.0999999999999996</v>
      </c>
      <c r="N29" s="4">
        <v>0.1</v>
      </c>
      <c r="O29" s="4">
        <v>0.62</v>
      </c>
      <c r="P29" s="4">
        <v>0.14000000000000001</v>
      </c>
      <c r="Q29" s="4">
        <v>0.04</v>
      </c>
      <c r="R29" s="4">
        <v>130</v>
      </c>
      <c r="T29">
        <f t="shared" si="7"/>
        <v>1.1659454061251664</v>
      </c>
      <c r="U29">
        <f t="shared" si="8"/>
        <v>4.5078888054094664E-3</v>
      </c>
      <c r="V29">
        <f t="shared" si="9"/>
        <v>0.26873283640643392</v>
      </c>
      <c r="W29">
        <f t="shared" si="10"/>
        <v>1.6533066132264528E-2</v>
      </c>
      <c r="X29">
        <f t="shared" si="11"/>
        <v>2.2967706013363027E-2</v>
      </c>
      <c r="Y29">
        <f t="shared" si="12"/>
        <v>7.0482097547223011E-4</v>
      </c>
      <c r="Z29">
        <f t="shared" si="13"/>
        <v>3.7974683544303799E-2</v>
      </c>
      <c r="AA29">
        <f t="shared" si="14"/>
        <v>5.0641940085592009E-2</v>
      </c>
      <c r="AB29">
        <f t="shared" si="15"/>
        <v>9.7773475314617622E-2</v>
      </c>
      <c r="AC29">
        <f t="shared" si="16"/>
        <v>8.7048832271762203E-2</v>
      </c>
      <c r="AD29">
        <f t="shared" si="17"/>
        <v>1.409046075806679E-3</v>
      </c>
      <c r="AE29">
        <f t="shared" si="18"/>
        <v>1.7542397017501918</v>
      </c>
      <c r="AG29">
        <f t="shared" si="19"/>
        <v>0.66464429288763183</v>
      </c>
      <c r="AH29">
        <f t="shared" si="20"/>
        <v>2.5697108558835943E-3</v>
      </c>
      <c r="AI29">
        <f t="shared" si="21"/>
        <v>0.15319048824303838</v>
      </c>
      <c r="AJ29">
        <f t="shared" si="22"/>
        <v>9.4246334271021297E-3</v>
      </c>
      <c r="AK29">
        <f t="shared" si="0"/>
        <v>1.3092683964710363E-2</v>
      </c>
      <c r="AL29">
        <f t="shared" si="23"/>
        <v>2.2517317391812494E-2</v>
      </c>
      <c r="AM29">
        <f t="shared" si="1"/>
        <v>4.0178145253982992E-4</v>
      </c>
      <c r="AN29">
        <f t="shared" si="2"/>
        <v>2.1647374361905468E-2</v>
      </c>
      <c r="AO29">
        <f t="shared" si="3"/>
        <v>2.8868312600077928E-2</v>
      </c>
      <c r="AP29">
        <f t="shared" si="4"/>
        <v>5.5735527600401333E-2</v>
      </c>
      <c r="AQ29">
        <f t="shared" si="5"/>
        <v>4.9621971378776934E-2</v>
      </c>
      <c r="AR29">
        <f t="shared" si="6"/>
        <v>8.0322322793223997E-4</v>
      </c>
      <c r="AS29">
        <f t="shared" si="24"/>
        <v>1.0000000000000002</v>
      </c>
      <c r="AT29">
        <f t="shared" si="25"/>
        <v>1.6018329931730442</v>
      </c>
    </row>
    <row r="30" spans="1:46" x14ac:dyDescent="0.25">
      <c r="A30" s="1" t="s">
        <v>44</v>
      </c>
      <c r="B30" s="4">
        <v>-35.893042000000001</v>
      </c>
      <c r="C30" s="4">
        <v>148.53256500000001</v>
      </c>
      <c r="D30" s="4">
        <v>63.12</v>
      </c>
      <c r="E30" s="4">
        <v>0.63</v>
      </c>
      <c r="F30" s="4">
        <v>14.42</v>
      </c>
      <c r="G30" s="4">
        <v>2.0699999999999998</v>
      </c>
      <c r="H30" s="4">
        <v>3.23</v>
      </c>
      <c r="I30" s="4">
        <v>0.09</v>
      </c>
      <c r="J30" s="4">
        <v>3.34</v>
      </c>
      <c r="K30" s="4">
        <v>5.09</v>
      </c>
      <c r="L30" s="4">
        <v>2.84</v>
      </c>
      <c r="M30" s="4">
        <v>2.99</v>
      </c>
      <c r="N30" s="4">
        <v>0.18</v>
      </c>
      <c r="O30" s="4">
        <v>1.07</v>
      </c>
      <c r="P30" s="4">
        <v>0.17</v>
      </c>
      <c r="Q30" s="4">
        <v>0.13</v>
      </c>
      <c r="R30" s="4">
        <v>153</v>
      </c>
      <c r="T30">
        <f t="shared" si="7"/>
        <v>1.0505992010652463</v>
      </c>
      <c r="U30">
        <f t="shared" si="8"/>
        <v>7.888805409466567E-3</v>
      </c>
      <c r="V30">
        <f t="shared" si="9"/>
        <v>0.2828560219693998</v>
      </c>
      <c r="W30">
        <f t="shared" si="10"/>
        <v>2.5926853707414828E-2</v>
      </c>
      <c r="X30">
        <f t="shared" si="11"/>
        <v>4.4961024498886414E-2</v>
      </c>
      <c r="Y30">
        <f t="shared" si="12"/>
        <v>1.268677755850014E-3</v>
      </c>
      <c r="Z30">
        <f t="shared" si="13"/>
        <v>8.2898982377761235E-2</v>
      </c>
      <c r="AA30">
        <f t="shared" si="14"/>
        <v>9.0763195435092731E-2</v>
      </c>
      <c r="AB30">
        <f t="shared" si="15"/>
        <v>9.1642465311390767E-2</v>
      </c>
      <c r="AC30">
        <f t="shared" si="16"/>
        <v>6.3481953290870488E-2</v>
      </c>
      <c r="AD30">
        <f t="shared" si="17"/>
        <v>2.5362829364520218E-3</v>
      </c>
      <c r="AE30">
        <f t="shared" si="18"/>
        <v>1.7448234637578313</v>
      </c>
      <c r="AG30">
        <f t="shared" si="19"/>
        <v>0.60212349437493684</v>
      </c>
      <c r="AH30">
        <f t="shared" si="20"/>
        <v>4.5212627943897682E-3</v>
      </c>
      <c r="AI30">
        <f t="shared" si="21"/>
        <v>0.16211154185204041</v>
      </c>
      <c r="AJ30">
        <f t="shared" si="22"/>
        <v>1.4859299090107424E-2</v>
      </c>
      <c r="AK30">
        <f t="shared" si="0"/>
        <v>2.57682369779999E-2</v>
      </c>
      <c r="AL30">
        <f t="shared" si="23"/>
        <v>4.0627536068107324E-2</v>
      </c>
      <c r="AM30">
        <f t="shared" si="1"/>
        <v>7.2710952265489319E-4</v>
      </c>
      <c r="AN30">
        <f t="shared" si="2"/>
        <v>4.7511386738932009E-2</v>
      </c>
      <c r="AO30">
        <f t="shared" si="3"/>
        <v>5.2018555068955676E-2</v>
      </c>
      <c r="AP30">
        <f t="shared" si="4"/>
        <v>5.252248563532045E-2</v>
      </c>
      <c r="AQ30">
        <f t="shared" si="5"/>
        <v>3.638302361784454E-2</v>
      </c>
      <c r="AR30">
        <f t="shared" si="6"/>
        <v>1.4536043268180393E-3</v>
      </c>
      <c r="AS30">
        <f t="shared" si="24"/>
        <v>0.99999999999999989</v>
      </c>
      <c r="AT30">
        <f t="shared" si="25"/>
        <v>1.9766449191092854</v>
      </c>
    </row>
    <row r="31" spans="1:46" x14ac:dyDescent="0.25">
      <c r="A31" s="1" t="s">
        <v>45</v>
      </c>
      <c r="B31" s="4">
        <v>-35.893042000000001</v>
      </c>
      <c r="C31" s="4">
        <v>148.53256500000001</v>
      </c>
      <c r="D31" s="4">
        <v>63.81</v>
      </c>
      <c r="E31" s="4">
        <v>0.63</v>
      </c>
      <c r="F31" s="4">
        <v>14</v>
      </c>
      <c r="G31" s="4">
        <v>1.72</v>
      </c>
      <c r="H31" s="4">
        <v>3.45</v>
      </c>
      <c r="I31" s="4">
        <v>0.09</v>
      </c>
      <c r="J31" s="4">
        <v>3.51</v>
      </c>
      <c r="K31" s="4">
        <v>4.97</v>
      </c>
      <c r="L31" s="4">
        <v>2.73</v>
      </c>
      <c r="M31" s="4">
        <v>2.98</v>
      </c>
      <c r="N31" s="4">
        <v>0.18</v>
      </c>
      <c r="O31" s="4">
        <v>1.31</v>
      </c>
      <c r="P31" s="4">
        <v>0.18</v>
      </c>
      <c r="Q31" s="4">
        <v>0.25</v>
      </c>
      <c r="R31" s="4">
        <v>137</v>
      </c>
      <c r="T31">
        <f t="shared" si="7"/>
        <v>1.0620838881491346</v>
      </c>
      <c r="U31">
        <f t="shared" si="8"/>
        <v>7.888805409466567E-3</v>
      </c>
      <c r="V31">
        <f t="shared" si="9"/>
        <v>0.27461749705766969</v>
      </c>
      <c r="W31">
        <f t="shared" si="10"/>
        <v>2.1543086172344687E-2</v>
      </c>
      <c r="X31">
        <f t="shared" si="11"/>
        <v>4.8023385300668152E-2</v>
      </c>
      <c r="Y31">
        <f t="shared" si="12"/>
        <v>1.268677755850014E-3</v>
      </c>
      <c r="Z31">
        <f t="shared" si="13"/>
        <v>8.7118391660461647E-2</v>
      </c>
      <c r="AA31">
        <f t="shared" si="14"/>
        <v>8.8623395149786025E-2</v>
      </c>
      <c r="AB31">
        <f t="shared" si="15"/>
        <v>8.8092933204259441E-2</v>
      </c>
      <c r="AC31">
        <f t="shared" si="16"/>
        <v>6.326963906581741E-2</v>
      </c>
      <c r="AD31">
        <f t="shared" si="17"/>
        <v>2.5362829364520218E-3</v>
      </c>
      <c r="AE31">
        <f t="shared" si="18"/>
        <v>1.7450659818619103</v>
      </c>
      <c r="AG31">
        <f t="shared" si="19"/>
        <v>0.60862104882471935</v>
      </c>
      <c r="AH31">
        <f t="shared" si="20"/>
        <v>4.5206344582166174E-3</v>
      </c>
      <c r="AI31">
        <f t="shared" si="21"/>
        <v>0.15736797342451467</v>
      </c>
      <c r="AJ31">
        <f t="shared" si="22"/>
        <v>1.2345141327756066E-2</v>
      </c>
      <c r="AK31">
        <f t="shared" si="0"/>
        <v>2.7519524075203888E-2</v>
      </c>
      <c r="AL31">
        <f t="shared" si="23"/>
        <v>3.9864665402959951E-2</v>
      </c>
      <c r="AM31">
        <f t="shared" si="1"/>
        <v>7.2700847362595965E-4</v>
      </c>
      <c r="AN31">
        <f t="shared" si="2"/>
        <v>4.992269207351694E-2</v>
      </c>
      <c r="AO31">
        <f t="shared" si="3"/>
        <v>5.0785125646211196E-2</v>
      </c>
      <c r="AP31">
        <f t="shared" si="4"/>
        <v>5.0481147486622871E-2</v>
      </c>
      <c r="AQ31">
        <f t="shared" si="5"/>
        <v>3.625630189542256E-2</v>
      </c>
      <c r="AR31">
        <f t="shared" si="6"/>
        <v>1.4534023141898147E-3</v>
      </c>
      <c r="AS31">
        <f t="shared" si="24"/>
        <v>0.99999999999999989</v>
      </c>
      <c r="AT31">
        <f t="shared" si="25"/>
        <v>1.9660961841703715</v>
      </c>
    </row>
    <row r="32" spans="1:46" x14ac:dyDescent="0.25">
      <c r="A32" s="1" t="s">
        <v>46</v>
      </c>
      <c r="B32" s="4">
        <v>-35.907062000000003</v>
      </c>
      <c r="C32" s="4">
        <v>148.563864</v>
      </c>
      <c r="D32" s="4">
        <v>68.27</v>
      </c>
      <c r="E32" s="4">
        <v>0.46</v>
      </c>
      <c r="F32" s="4">
        <v>13.91</v>
      </c>
      <c r="G32" s="4">
        <v>1.61</v>
      </c>
      <c r="H32" s="4">
        <v>2.12</v>
      </c>
      <c r="I32" s="4">
        <v>7.0000000000000007E-2</v>
      </c>
      <c r="J32" s="4">
        <v>2.09</v>
      </c>
      <c r="K32" s="4">
        <v>3.44</v>
      </c>
      <c r="L32" s="4">
        <v>2.92</v>
      </c>
      <c r="M32" s="4">
        <v>4</v>
      </c>
      <c r="N32" s="4">
        <v>0.13</v>
      </c>
      <c r="O32" s="4">
        <v>0.69</v>
      </c>
      <c r="P32" s="4">
        <v>0.16</v>
      </c>
      <c r="Q32" s="4">
        <v>0.01</v>
      </c>
      <c r="R32" s="4">
        <v>158</v>
      </c>
      <c r="T32">
        <f t="shared" si="7"/>
        <v>1.1363182423435418</v>
      </c>
      <c r="U32">
        <f t="shared" si="8"/>
        <v>5.7600801402454297E-3</v>
      </c>
      <c r="V32">
        <f t="shared" si="9"/>
        <v>0.27285209886229894</v>
      </c>
      <c r="W32">
        <f t="shared" si="10"/>
        <v>2.0165330661322645E-2</v>
      </c>
      <c r="X32">
        <f t="shared" si="11"/>
        <v>2.9510022271714922E-2</v>
      </c>
      <c r="Y32">
        <f t="shared" si="12"/>
        <v>9.8674936566112213E-4</v>
      </c>
      <c r="Z32">
        <f t="shared" si="13"/>
        <v>5.1873914122611067E-2</v>
      </c>
      <c r="AA32">
        <f t="shared" si="14"/>
        <v>6.1340941512125532E-2</v>
      </c>
      <c r="AB32">
        <f t="shared" si="15"/>
        <v>9.4223943207486283E-2</v>
      </c>
      <c r="AC32">
        <f t="shared" si="16"/>
        <v>8.4925690021231418E-2</v>
      </c>
      <c r="AD32">
        <f t="shared" si="17"/>
        <v>1.8317598985486826E-3</v>
      </c>
      <c r="AE32">
        <f t="shared" si="18"/>
        <v>1.7597887724067878</v>
      </c>
      <c r="AG32">
        <f t="shared" si="19"/>
        <v>0.64571286063465905</v>
      </c>
      <c r="AH32">
        <f t="shared" si="20"/>
        <v>3.2731656381507733E-3</v>
      </c>
      <c r="AI32">
        <f t="shared" si="21"/>
        <v>0.15504820984232717</v>
      </c>
      <c r="AJ32">
        <f t="shared" si="22"/>
        <v>1.1458949492979993E-2</v>
      </c>
      <c r="AK32">
        <f t="shared" si="0"/>
        <v>1.6769070660313013E-2</v>
      </c>
      <c r="AL32">
        <f t="shared" si="23"/>
        <v>2.8228020153293006E-2</v>
      </c>
      <c r="AM32">
        <f t="shared" si="1"/>
        <v>5.6072034390331252E-4</v>
      </c>
      <c r="AN32">
        <f t="shared" si="2"/>
        <v>2.9477352586847871E-2</v>
      </c>
      <c r="AO32">
        <f t="shared" si="3"/>
        <v>3.485699106275815E-2</v>
      </c>
      <c r="AP32">
        <f t="shared" si="4"/>
        <v>5.3542757338211809E-2</v>
      </c>
      <c r="AQ32">
        <f t="shared" si="5"/>
        <v>4.8259024806188634E-2</v>
      </c>
      <c r="AR32">
        <f t="shared" si="6"/>
        <v>1.0408975936603249E-3</v>
      </c>
      <c r="AS32">
        <f t="shared" si="24"/>
        <v>1</v>
      </c>
      <c r="AT32">
        <f t="shared" si="25"/>
        <v>1.7131597025136356</v>
      </c>
    </row>
    <row r="33" spans="1:46" x14ac:dyDescent="0.25">
      <c r="A33" s="1" t="s">
        <v>47</v>
      </c>
      <c r="B33" s="4">
        <v>-35.912149999999997</v>
      </c>
      <c r="C33" s="4">
        <v>148.588345</v>
      </c>
      <c r="D33" s="4">
        <v>61.16</v>
      </c>
      <c r="E33" s="4">
        <v>0.56999999999999995</v>
      </c>
      <c r="F33" s="4">
        <v>14.27</v>
      </c>
      <c r="G33" s="4">
        <v>2.34</v>
      </c>
      <c r="H33" s="4">
        <v>3.68</v>
      </c>
      <c r="I33" s="4">
        <v>0.1</v>
      </c>
      <c r="J33" s="4">
        <v>4.17</v>
      </c>
      <c r="K33" s="4">
        <v>6.51</v>
      </c>
      <c r="L33" s="4">
        <v>2.71</v>
      </c>
      <c r="M33" s="4">
        <v>2.41</v>
      </c>
      <c r="N33" s="4">
        <v>0.2</v>
      </c>
      <c r="O33" s="4">
        <v>1.08</v>
      </c>
      <c r="P33" s="4">
        <v>0.17</v>
      </c>
      <c r="Q33" s="4">
        <v>0.31</v>
      </c>
      <c r="R33" s="4">
        <v>120</v>
      </c>
      <c r="T33">
        <f t="shared" si="7"/>
        <v>1.0179760319573901</v>
      </c>
      <c r="U33">
        <f t="shared" si="8"/>
        <v>7.1374906085649881E-3</v>
      </c>
      <c r="V33">
        <f t="shared" si="9"/>
        <v>0.27991369164378188</v>
      </c>
      <c r="W33">
        <f t="shared" si="10"/>
        <v>2.9308617234468936E-2</v>
      </c>
      <c r="X33">
        <f t="shared" si="11"/>
        <v>5.1224944320712694E-2</v>
      </c>
      <c r="Y33">
        <f t="shared" si="12"/>
        <v>1.4096419509444602E-3</v>
      </c>
      <c r="Z33">
        <f t="shared" si="13"/>
        <v>0.10349962769918093</v>
      </c>
      <c r="AA33">
        <f t="shared" si="14"/>
        <v>0.11608416547788873</v>
      </c>
      <c r="AB33">
        <f t="shared" si="15"/>
        <v>8.7447563730235559E-2</v>
      </c>
      <c r="AC33">
        <f t="shared" si="16"/>
        <v>5.1167728237791935E-2</v>
      </c>
      <c r="AD33">
        <f t="shared" si="17"/>
        <v>2.8180921516133581E-3</v>
      </c>
      <c r="AE33">
        <f t="shared" si="18"/>
        <v>1.7479875950125738</v>
      </c>
      <c r="AG33">
        <f t="shared" si="19"/>
        <v>0.58237028389784851</v>
      </c>
      <c r="AH33">
        <f t="shared" si="20"/>
        <v>4.0832615911748768E-3</v>
      </c>
      <c r="AI33">
        <f t="shared" si="21"/>
        <v>0.16013482729651085</v>
      </c>
      <c r="AJ33">
        <f t="shared" si="22"/>
        <v>1.6767062488368581E-2</v>
      </c>
      <c r="AK33">
        <f t="shared" si="0"/>
        <v>2.9305096024062012E-2</v>
      </c>
      <c r="AL33">
        <f t="shared" si="23"/>
        <v>4.6072158512430593E-2</v>
      </c>
      <c r="AM33">
        <f t="shared" si="1"/>
        <v>8.0643704507200474E-4</v>
      </c>
      <c r="AN33">
        <f t="shared" si="2"/>
        <v>5.9210733528367192E-2</v>
      </c>
      <c r="AO33">
        <f t="shared" si="3"/>
        <v>6.6410176942390542E-2</v>
      </c>
      <c r="AP33">
        <f t="shared" si="4"/>
        <v>5.0027565401347437E-2</v>
      </c>
      <c r="AQ33">
        <f t="shared" si="5"/>
        <v>2.9272363478886055E-2</v>
      </c>
      <c r="AR33">
        <f t="shared" si="6"/>
        <v>1.6121923059717633E-3</v>
      </c>
      <c r="AS33">
        <f t="shared" si="24"/>
        <v>0.99999999999999989</v>
      </c>
      <c r="AT33">
        <f t="shared" si="25"/>
        <v>2.2745589403865956</v>
      </c>
    </row>
    <row r="34" spans="1:46" x14ac:dyDescent="0.25">
      <c r="A34" s="1" t="s">
        <v>48</v>
      </c>
      <c r="B34" s="4">
        <v>-35.868831</v>
      </c>
      <c r="C34" s="4">
        <v>148.59191000000001</v>
      </c>
      <c r="D34" s="4">
        <v>61.13</v>
      </c>
      <c r="E34" s="4">
        <v>0.56999999999999995</v>
      </c>
      <c r="F34" s="4">
        <v>14.35</v>
      </c>
      <c r="G34" s="4">
        <v>2.19</v>
      </c>
      <c r="H34" s="4">
        <v>3.81</v>
      </c>
      <c r="I34" s="4">
        <v>0.1</v>
      </c>
      <c r="J34" s="4">
        <v>4.26</v>
      </c>
      <c r="K34" s="4">
        <v>6.55</v>
      </c>
      <c r="L34" s="4">
        <v>2.71</v>
      </c>
      <c r="M34" s="4">
        <v>2.39</v>
      </c>
      <c r="N34" s="4">
        <v>0.21</v>
      </c>
      <c r="O34" s="4">
        <v>1.17</v>
      </c>
      <c r="P34" s="4">
        <v>0.18</v>
      </c>
      <c r="Q34" s="4">
        <v>0.22</v>
      </c>
      <c r="R34" s="4">
        <v>116</v>
      </c>
      <c r="T34">
        <f t="shared" si="7"/>
        <v>1.0174766977363516</v>
      </c>
      <c r="U34">
        <f t="shared" si="8"/>
        <v>7.1374906085649881E-3</v>
      </c>
      <c r="V34">
        <f t="shared" si="9"/>
        <v>0.28148293448411144</v>
      </c>
      <c r="W34">
        <f t="shared" si="10"/>
        <v>2.7429859719438877E-2</v>
      </c>
      <c r="X34">
        <f t="shared" si="11"/>
        <v>5.3034521158129178E-2</v>
      </c>
      <c r="Y34">
        <f t="shared" si="12"/>
        <v>1.4096419509444602E-3</v>
      </c>
      <c r="Z34">
        <f t="shared" si="13"/>
        <v>0.10573343261355175</v>
      </c>
      <c r="AA34">
        <f t="shared" si="14"/>
        <v>0.11679743223965763</v>
      </c>
      <c r="AB34">
        <f t="shared" si="15"/>
        <v>8.7447563730235559E-2</v>
      </c>
      <c r="AC34">
        <f t="shared" si="16"/>
        <v>5.0743099787685778E-2</v>
      </c>
      <c r="AD34">
        <f t="shared" si="17"/>
        <v>2.9589967591940255E-3</v>
      </c>
      <c r="AE34">
        <f t="shared" si="18"/>
        <v>1.7516516707878655</v>
      </c>
      <c r="AG34">
        <f t="shared" si="19"/>
        <v>0.5808670266496001</v>
      </c>
      <c r="AH34">
        <f t="shared" si="20"/>
        <v>4.0747202926222524E-3</v>
      </c>
      <c r="AI34">
        <f t="shared" si="21"/>
        <v>0.16069572460003123</v>
      </c>
      <c r="AJ34">
        <f t="shared" si="22"/>
        <v>1.5659426001689798E-2</v>
      </c>
      <c r="AK34">
        <f t="shared" si="0"/>
        <v>3.0276864996951751E-2</v>
      </c>
      <c r="AL34">
        <f t="shared" si="23"/>
        <v>4.5936290998641549E-2</v>
      </c>
      <c r="AM34">
        <f t="shared" si="1"/>
        <v>8.0475015349965398E-4</v>
      </c>
      <c r="AN34">
        <f t="shared" si="2"/>
        <v>6.0362133851643296E-2</v>
      </c>
      <c r="AO34">
        <f t="shared" si="3"/>
        <v>6.6678457930579305E-2</v>
      </c>
      <c r="AP34">
        <f t="shared" si="4"/>
        <v>4.992291857370422E-2</v>
      </c>
      <c r="AQ34">
        <f t="shared" si="5"/>
        <v>2.896871600325784E-2</v>
      </c>
      <c r="AR34">
        <f t="shared" si="6"/>
        <v>1.6892609464204233E-3</v>
      </c>
      <c r="AS34">
        <f t="shared" si="24"/>
        <v>0.99999999999999978</v>
      </c>
      <c r="AT34">
        <f t="shared" si="25"/>
        <v>2.2738598143144113</v>
      </c>
    </row>
    <row r="35" spans="1:46" x14ac:dyDescent="0.25">
      <c r="A35" s="1" t="s">
        <v>49</v>
      </c>
      <c r="B35" s="4">
        <v>-35.875036999999999</v>
      </c>
      <c r="C35" s="4">
        <v>148.59978799999999</v>
      </c>
      <c r="D35" s="4">
        <v>53.49</v>
      </c>
      <c r="E35" s="4">
        <v>0.62</v>
      </c>
      <c r="F35" s="4">
        <v>14.38</v>
      </c>
      <c r="G35" s="4">
        <v>1.96</v>
      </c>
      <c r="H35" s="4">
        <v>6.32</v>
      </c>
      <c r="I35" s="4">
        <v>0.14000000000000001</v>
      </c>
      <c r="J35" s="4">
        <v>8.32</v>
      </c>
      <c r="K35" s="4">
        <v>9.83</v>
      </c>
      <c r="L35" s="4">
        <v>2.1</v>
      </c>
      <c r="M35" s="4">
        <v>1.2</v>
      </c>
      <c r="N35" s="4">
        <v>0.15</v>
      </c>
      <c r="O35" s="4">
        <v>0.77</v>
      </c>
      <c r="P35" s="4">
        <v>0.15</v>
      </c>
      <c r="Q35" s="4">
        <v>0.21</v>
      </c>
      <c r="R35" s="4">
        <v>66</v>
      </c>
      <c r="T35">
        <f t="shared" si="7"/>
        <v>0.89031291611185093</v>
      </c>
      <c r="U35">
        <f t="shared" si="8"/>
        <v>7.7635862759829703E-3</v>
      </c>
      <c r="V35">
        <f t="shared" si="9"/>
        <v>0.28207140054923502</v>
      </c>
      <c r="W35">
        <f t="shared" si="10"/>
        <v>2.4549098196392782E-2</v>
      </c>
      <c r="X35">
        <f t="shared" si="11"/>
        <v>8.7973273942093547E-2</v>
      </c>
      <c r="Y35">
        <f t="shared" si="12"/>
        <v>1.9734987313222443E-3</v>
      </c>
      <c r="Z35">
        <f t="shared" si="13"/>
        <v>0.20650285430627949</v>
      </c>
      <c r="AA35">
        <f t="shared" si="14"/>
        <v>0.17528530670470757</v>
      </c>
      <c r="AB35">
        <f t="shared" si="15"/>
        <v>6.7763794772507269E-2</v>
      </c>
      <c r="AC35">
        <f t="shared" si="16"/>
        <v>2.5477707006369425E-2</v>
      </c>
      <c r="AD35">
        <f t="shared" si="17"/>
        <v>2.1135691137100184E-3</v>
      </c>
      <c r="AE35">
        <f t="shared" si="18"/>
        <v>1.771787005710451</v>
      </c>
      <c r="AG35">
        <f t="shared" si="19"/>
        <v>0.50249432535760885</v>
      </c>
      <c r="AH35">
        <f t="shared" si="20"/>
        <v>4.3817830534714462E-3</v>
      </c>
      <c r="AI35">
        <f t="shared" si="21"/>
        <v>0.15920164198073575</v>
      </c>
      <c r="AJ35">
        <f t="shared" si="22"/>
        <v>1.3855558324601827E-2</v>
      </c>
      <c r="AK35">
        <f t="shared" si="0"/>
        <v>4.965228532467876E-2</v>
      </c>
      <c r="AL35">
        <f t="shared" si="23"/>
        <v>6.3507843649280582E-2</v>
      </c>
      <c r="AM35">
        <f t="shared" si="1"/>
        <v>1.1138464866045853E-3</v>
      </c>
      <c r="AN35">
        <f t="shared" si="2"/>
        <v>0.11655060887156467</v>
      </c>
      <c r="AO35">
        <f t="shared" si="3"/>
        <v>9.8931364853543272E-2</v>
      </c>
      <c r="AP35">
        <f t="shared" si="4"/>
        <v>3.8246016340624051E-2</v>
      </c>
      <c r="AQ35">
        <f t="shared" si="5"/>
        <v>1.4379666926247366E-2</v>
      </c>
      <c r="AR35">
        <f t="shared" si="6"/>
        <v>1.192902480319591E-3</v>
      </c>
      <c r="AS35">
        <f t="shared" si="24"/>
        <v>1.0000000000000002</v>
      </c>
      <c r="AT35">
        <f t="shared" si="25"/>
        <v>3.1311865071539313</v>
      </c>
    </row>
    <row r="36" spans="1:46" x14ac:dyDescent="0.25">
      <c r="A36" s="1" t="s">
        <v>50</v>
      </c>
      <c r="B36" s="4">
        <v>-35.878641999999999</v>
      </c>
      <c r="C36" s="4">
        <v>148.599861</v>
      </c>
      <c r="D36" s="4">
        <v>60.58</v>
      </c>
      <c r="E36" s="4">
        <v>0.62</v>
      </c>
      <c r="F36" s="4">
        <v>14.68</v>
      </c>
      <c r="G36" s="4">
        <v>2.29</v>
      </c>
      <c r="H36" s="4">
        <v>3.99</v>
      </c>
      <c r="I36" s="4">
        <v>0.1</v>
      </c>
      <c r="J36" s="4">
        <v>3.9</v>
      </c>
      <c r="K36" s="4">
        <v>6.32</v>
      </c>
      <c r="L36" s="4">
        <v>2.63</v>
      </c>
      <c r="M36" s="4">
        <v>2.5499999999999998</v>
      </c>
      <c r="N36" s="4">
        <v>0.2</v>
      </c>
      <c r="O36" s="4">
        <v>1.86</v>
      </c>
      <c r="P36" s="4">
        <v>0.19</v>
      </c>
      <c r="Q36" s="4">
        <v>0.01</v>
      </c>
      <c r="R36" s="4">
        <v>127</v>
      </c>
      <c r="T36">
        <f t="shared" si="7"/>
        <v>1.0083222370173102</v>
      </c>
      <c r="U36">
        <f t="shared" si="8"/>
        <v>7.7635862759829703E-3</v>
      </c>
      <c r="V36">
        <f t="shared" si="9"/>
        <v>0.28795606120047079</v>
      </c>
      <c r="W36">
        <f t="shared" si="10"/>
        <v>2.8682364729458919E-2</v>
      </c>
      <c r="X36">
        <f t="shared" si="11"/>
        <v>5.5540089086859687E-2</v>
      </c>
      <c r="Y36">
        <f t="shared" si="12"/>
        <v>1.4096419509444602E-3</v>
      </c>
      <c r="Z36">
        <f t="shared" si="13"/>
        <v>9.6798212956068497E-2</v>
      </c>
      <c r="AA36">
        <f t="shared" si="14"/>
        <v>0.11269614835948645</v>
      </c>
      <c r="AB36">
        <f t="shared" si="15"/>
        <v>8.4866085834140043E-2</v>
      </c>
      <c r="AC36">
        <f t="shared" si="16"/>
        <v>5.4140127388535027E-2</v>
      </c>
      <c r="AD36">
        <f t="shared" si="17"/>
        <v>2.8180921516133581E-3</v>
      </c>
      <c r="AE36">
        <f t="shared" si="18"/>
        <v>1.7409926469508705</v>
      </c>
      <c r="AG36">
        <f t="shared" si="19"/>
        <v>0.57916513247959989</v>
      </c>
      <c r="AH36">
        <f t="shared" si="20"/>
        <v>4.4592872288001413E-3</v>
      </c>
      <c r="AI36">
        <f t="shared" si="21"/>
        <v>0.16539763203755603</v>
      </c>
      <c r="AJ36">
        <f t="shared" si="22"/>
        <v>1.6474719051624065E-2</v>
      </c>
      <c r="AK36">
        <f t="shared" si="0"/>
        <v>3.1901392107618123E-2</v>
      </c>
      <c r="AL36">
        <f t="shared" si="23"/>
        <v>4.8376111159242188E-2</v>
      </c>
      <c r="AM36">
        <f t="shared" si="1"/>
        <v>8.0967714218280629E-4</v>
      </c>
      <c r="AN36">
        <f t="shared" si="2"/>
        <v>5.5599438128356479E-2</v>
      </c>
      <c r="AO36">
        <f t="shared" si="3"/>
        <v>6.4730973193286925E-2</v>
      </c>
      <c r="AP36">
        <f t="shared" si="4"/>
        <v>4.8745803713055487E-2</v>
      </c>
      <c r="AQ36">
        <f t="shared" si="5"/>
        <v>3.1097275156994283E-2</v>
      </c>
      <c r="AR36">
        <f t="shared" si="6"/>
        <v>1.6186697609256947E-3</v>
      </c>
      <c r="AS36">
        <f t="shared" si="24"/>
        <v>1</v>
      </c>
      <c r="AT36">
        <f t="shared" si="25"/>
        <v>2.1849824844696348</v>
      </c>
    </row>
    <row r="37" spans="1:46" x14ac:dyDescent="0.25">
      <c r="A37" s="1" t="s">
        <v>51</v>
      </c>
      <c r="B37" s="4">
        <v>-35.880429999999997</v>
      </c>
      <c r="C37" s="4">
        <v>148.60100499999999</v>
      </c>
      <c r="D37" s="4">
        <v>56.64</v>
      </c>
      <c r="E37" s="4">
        <v>0.83</v>
      </c>
      <c r="F37" s="4">
        <v>18.34</v>
      </c>
      <c r="G37" s="4">
        <v>2.2200000000000002</v>
      </c>
      <c r="H37" s="4">
        <v>4.4800000000000004</v>
      </c>
      <c r="I37" s="4">
        <v>0.1</v>
      </c>
      <c r="J37" s="4">
        <v>2.57</v>
      </c>
      <c r="K37" s="4">
        <v>8.07</v>
      </c>
      <c r="L37" s="4">
        <v>2.81</v>
      </c>
      <c r="M37" s="4">
        <v>1.8</v>
      </c>
      <c r="N37" s="4">
        <v>0.2</v>
      </c>
      <c r="O37" s="4">
        <v>1.54</v>
      </c>
      <c r="P37" s="4">
        <v>0.18</v>
      </c>
      <c r="Q37" s="4">
        <v>0.11</v>
      </c>
      <c r="R37" s="4">
        <v>115</v>
      </c>
      <c r="T37">
        <f t="shared" si="7"/>
        <v>0.94274300932090549</v>
      </c>
      <c r="U37">
        <f t="shared" si="8"/>
        <v>1.0393188079138492E-2</v>
      </c>
      <c r="V37">
        <f t="shared" si="9"/>
        <v>0.3597489211455473</v>
      </c>
      <c r="W37">
        <f t="shared" si="10"/>
        <v>2.780561122244489E-2</v>
      </c>
      <c r="X37">
        <f t="shared" si="11"/>
        <v>6.2360801781737196E-2</v>
      </c>
      <c r="Y37">
        <f t="shared" si="12"/>
        <v>1.4096419509444602E-3</v>
      </c>
      <c r="Z37">
        <f t="shared" si="13"/>
        <v>6.3787540332588724E-2</v>
      </c>
      <c r="AA37">
        <f t="shared" si="14"/>
        <v>0.14390156918687591</v>
      </c>
      <c r="AB37">
        <f t="shared" si="15"/>
        <v>9.0674411100354957E-2</v>
      </c>
      <c r="AC37">
        <f t="shared" si="16"/>
        <v>3.8216560509554139E-2</v>
      </c>
      <c r="AD37">
        <f t="shared" si="17"/>
        <v>2.8180921516133581E-3</v>
      </c>
      <c r="AE37">
        <f t="shared" si="18"/>
        <v>1.743859346781705</v>
      </c>
      <c r="AG37">
        <f t="shared" si="19"/>
        <v>0.5406072519900984</v>
      </c>
      <c r="AH37">
        <f t="shared" si="20"/>
        <v>5.959877497184126E-3</v>
      </c>
      <c r="AI37">
        <f t="shared" si="21"/>
        <v>0.20629468873706155</v>
      </c>
      <c r="AJ37">
        <f t="shared" si="22"/>
        <v>1.5944870366844773E-2</v>
      </c>
      <c r="AK37">
        <f t="shared" ref="AK37:AK62" si="26">X37/AE37</f>
        <v>3.5760224525460814E-2</v>
      </c>
      <c r="AL37">
        <f t="shared" si="23"/>
        <v>5.1705094892305584E-2</v>
      </c>
      <c r="AM37">
        <f t="shared" ref="AM37:AM62" si="27">Y37/AE37</f>
        <v>8.0834612811288742E-4</v>
      </c>
      <c r="AN37">
        <f t="shared" ref="AN37:AN62" si="28">Z37/AE37</f>
        <v>3.6578374540532026E-2</v>
      </c>
      <c r="AO37">
        <f t="shared" ref="AO37:AO62" si="29">AA37/AE37</f>
        <v>8.2519022794152797E-2</v>
      </c>
      <c r="AP37">
        <f t="shared" ref="AP37:AP62" si="30">AB37/AE37</f>
        <v>5.199640169816145E-2</v>
      </c>
      <c r="AQ37">
        <f t="shared" ref="AQ37:AQ62" si="31">AC37/AE37</f>
        <v>2.1914932864329259E-2</v>
      </c>
      <c r="AR37">
        <f t="shared" ref="AR37:AR62" si="32">AD37/AE37</f>
        <v>1.6160088580619483E-3</v>
      </c>
      <c r="AS37">
        <f t="shared" si="24"/>
        <v>1</v>
      </c>
      <c r="AT37">
        <f t="shared" si="25"/>
        <v>2.1425748079607749</v>
      </c>
    </row>
    <row r="38" spans="1:46" x14ac:dyDescent="0.25">
      <c r="A38" s="1" t="s">
        <v>52</v>
      </c>
      <c r="B38" s="4">
        <v>-35.881272000000003</v>
      </c>
      <c r="C38" s="4">
        <v>148.60545300000001</v>
      </c>
      <c r="D38" s="4">
        <v>56.1</v>
      </c>
      <c r="E38" s="4">
        <v>0.7</v>
      </c>
      <c r="F38" s="4">
        <v>15.55</v>
      </c>
      <c r="G38" s="4">
        <v>2.09</v>
      </c>
      <c r="H38" s="4">
        <v>5.5</v>
      </c>
      <c r="I38" s="4">
        <v>0.12</v>
      </c>
      <c r="J38" s="4">
        <v>5.8</v>
      </c>
      <c r="K38" s="4">
        <v>8.56</v>
      </c>
      <c r="L38" s="4">
        <v>2.4300000000000002</v>
      </c>
      <c r="M38" s="4">
        <v>1.61</v>
      </c>
      <c r="N38" s="4">
        <v>0.18</v>
      </c>
      <c r="O38" s="4">
        <v>1</v>
      </c>
      <c r="P38" s="4">
        <v>0.16</v>
      </c>
      <c r="Q38" s="4">
        <v>0.18</v>
      </c>
      <c r="R38" s="4">
        <v>86</v>
      </c>
      <c r="T38">
        <f t="shared" si="7"/>
        <v>0.93375499334221046</v>
      </c>
      <c r="U38">
        <f t="shared" si="8"/>
        <v>8.7653393438517392E-3</v>
      </c>
      <c r="V38">
        <f t="shared" si="9"/>
        <v>0.30502157708905459</v>
      </c>
      <c r="W38">
        <f t="shared" si="10"/>
        <v>2.6177354709418836E-2</v>
      </c>
      <c r="X38">
        <f t="shared" si="11"/>
        <v>7.655902004454343E-2</v>
      </c>
      <c r="Y38">
        <f t="shared" si="12"/>
        <v>1.6915703411333521E-3</v>
      </c>
      <c r="Z38">
        <f t="shared" si="13"/>
        <v>0.14395631670389675</v>
      </c>
      <c r="AA38">
        <f t="shared" si="14"/>
        <v>0.15263908701854495</v>
      </c>
      <c r="AB38">
        <f t="shared" si="15"/>
        <v>7.8412391093901274E-2</v>
      </c>
      <c r="AC38">
        <f t="shared" si="16"/>
        <v>3.4182590233545647E-2</v>
      </c>
      <c r="AD38">
        <f t="shared" si="17"/>
        <v>2.5362829364520218E-3</v>
      </c>
      <c r="AE38">
        <f t="shared" si="18"/>
        <v>1.7636965228565529</v>
      </c>
      <c r="AG38">
        <f t="shared" si="19"/>
        <v>0.52943064821030761</v>
      </c>
      <c r="AH38">
        <f t="shared" si="20"/>
        <v>4.9698682456180429E-3</v>
      </c>
      <c r="AI38">
        <f t="shared" si="21"/>
        <v>0.17294447947032834</v>
      </c>
      <c r="AJ38">
        <f t="shared" si="22"/>
        <v>1.4842323704886005E-2</v>
      </c>
      <c r="AK38">
        <f t="shared" si="26"/>
        <v>4.340827293833148E-2</v>
      </c>
      <c r="AL38">
        <f t="shared" si="23"/>
        <v>5.8250596643217481E-2</v>
      </c>
      <c r="AM38">
        <f t="shared" si="27"/>
        <v>9.5910510635560913E-4</v>
      </c>
      <c r="AN38">
        <f t="shared" si="28"/>
        <v>8.162193145946639E-2</v>
      </c>
      <c r="AO38">
        <f t="shared" si="29"/>
        <v>8.6544983811231102E-2</v>
      </c>
      <c r="AP38">
        <f t="shared" si="30"/>
        <v>4.4459117584980806E-2</v>
      </c>
      <c r="AQ38">
        <f t="shared" si="31"/>
        <v>1.938121994944015E-2</v>
      </c>
      <c r="AR38">
        <f t="shared" si="32"/>
        <v>1.4380495190545351E-3</v>
      </c>
      <c r="AS38">
        <f t="shared" si="24"/>
        <v>1.0000000000000002</v>
      </c>
      <c r="AT38">
        <f t="shared" si="25"/>
        <v>2.5876458140557363</v>
      </c>
    </row>
    <row r="39" spans="1:46" x14ac:dyDescent="0.25">
      <c r="A39" s="1" t="s">
        <v>53</v>
      </c>
      <c r="B39" s="4">
        <v>-35.876824999999997</v>
      </c>
      <c r="C39" s="4">
        <v>148.600932</v>
      </c>
      <c r="D39" s="4">
        <v>58.95</v>
      </c>
      <c r="E39" s="4">
        <v>0.65</v>
      </c>
      <c r="F39" s="4">
        <v>15.08</v>
      </c>
      <c r="G39" s="4">
        <v>2.36</v>
      </c>
      <c r="H39" s="4">
        <v>4.42</v>
      </c>
      <c r="I39" s="4">
        <v>0.12</v>
      </c>
      <c r="J39" s="4">
        <v>4.34</v>
      </c>
      <c r="K39" s="4">
        <v>6.99</v>
      </c>
      <c r="L39" s="4">
        <v>2.58</v>
      </c>
      <c r="M39" s="4">
        <v>2.23</v>
      </c>
      <c r="N39" s="4">
        <v>0.22</v>
      </c>
      <c r="O39" s="4">
        <v>1.57</v>
      </c>
      <c r="P39" s="4">
        <v>0.16</v>
      </c>
      <c r="Q39" s="4">
        <v>0.11</v>
      </c>
      <c r="R39" s="4">
        <v>113</v>
      </c>
      <c r="T39">
        <f t="shared" si="7"/>
        <v>0.98119174434087886</v>
      </c>
      <c r="U39">
        <f t="shared" si="8"/>
        <v>8.1392436764337588E-3</v>
      </c>
      <c r="V39">
        <f t="shared" si="9"/>
        <v>0.29580227540211851</v>
      </c>
      <c r="W39">
        <f t="shared" si="10"/>
        <v>2.9559118236472944E-2</v>
      </c>
      <c r="X39">
        <f t="shared" si="11"/>
        <v>6.1525612472160353E-2</v>
      </c>
      <c r="Y39">
        <f t="shared" si="12"/>
        <v>1.6915703411333521E-3</v>
      </c>
      <c r="Z39">
        <f t="shared" si="13"/>
        <v>0.10771903698188136</v>
      </c>
      <c r="AA39">
        <f t="shared" si="14"/>
        <v>0.12464336661911556</v>
      </c>
      <c r="AB39">
        <f t="shared" si="15"/>
        <v>8.325266214908035E-2</v>
      </c>
      <c r="AC39">
        <f t="shared" si="16"/>
        <v>4.7346072186836514E-2</v>
      </c>
      <c r="AD39">
        <f t="shared" si="17"/>
        <v>3.0999013667746935E-3</v>
      </c>
      <c r="AE39">
        <f t="shared" si="18"/>
        <v>1.7439706037728864</v>
      </c>
      <c r="AG39">
        <f t="shared" si="19"/>
        <v>0.56261942845721125</v>
      </c>
      <c r="AH39">
        <f t="shared" si="20"/>
        <v>4.6670761874227761E-3</v>
      </c>
      <c r="AI39">
        <f t="shared" si="21"/>
        <v>0.16961425540211697</v>
      </c>
      <c r="AJ39">
        <f t="shared" si="22"/>
        <v>1.6949321377622468E-2</v>
      </c>
      <c r="AK39">
        <f t="shared" si="26"/>
        <v>3.5279042169091918E-2</v>
      </c>
      <c r="AL39">
        <f t="shared" si="23"/>
        <v>5.2228363546714382E-2</v>
      </c>
      <c r="AM39">
        <f t="shared" si="27"/>
        <v>9.6995347139099011E-4</v>
      </c>
      <c r="AN39">
        <f t="shared" si="28"/>
        <v>6.1766543970892172E-2</v>
      </c>
      <c r="AO39">
        <f t="shared" si="29"/>
        <v>7.147102499862297E-2</v>
      </c>
      <c r="AP39">
        <f t="shared" si="30"/>
        <v>4.7737422849314363E-2</v>
      </c>
      <c r="AQ39">
        <f t="shared" si="31"/>
        <v>2.7148434775453527E-2</v>
      </c>
      <c r="AR39">
        <f t="shared" si="32"/>
        <v>1.7774963408605637E-3</v>
      </c>
      <c r="AS39">
        <f t="shared" si="24"/>
        <v>1.0000000000000002</v>
      </c>
      <c r="AT39">
        <f t="shared" si="25"/>
        <v>2.2826348546559756</v>
      </c>
    </row>
    <row r="40" spans="1:46" x14ac:dyDescent="0.25">
      <c r="A40" s="1" t="s">
        <v>54</v>
      </c>
      <c r="B40" s="4">
        <v>-35.833872</v>
      </c>
      <c r="C40" s="4">
        <v>148.576819</v>
      </c>
      <c r="D40" s="4">
        <v>58.88</v>
      </c>
      <c r="E40" s="4">
        <v>0.66</v>
      </c>
      <c r="F40" s="4">
        <v>13.8</v>
      </c>
      <c r="G40" s="4">
        <v>2.35</v>
      </c>
      <c r="H40" s="4">
        <v>4.83</v>
      </c>
      <c r="I40" s="4">
        <v>0.12</v>
      </c>
      <c r="J40" s="4">
        <v>5.32</v>
      </c>
      <c r="K40" s="4">
        <v>7.3</v>
      </c>
      <c r="L40" s="4">
        <v>2.4700000000000002</v>
      </c>
      <c r="M40" s="4">
        <v>2.14</v>
      </c>
      <c r="N40" s="4">
        <v>0.23</v>
      </c>
      <c r="O40" s="4">
        <v>1.1000000000000001</v>
      </c>
      <c r="P40" s="4">
        <v>0.17</v>
      </c>
      <c r="Q40" s="4">
        <v>0.15</v>
      </c>
      <c r="R40" s="4">
        <v>96</v>
      </c>
      <c r="T40">
        <f t="shared" si="7"/>
        <v>0.98002663115845545</v>
      </c>
      <c r="U40">
        <f t="shared" si="8"/>
        <v>8.2644628099173556E-3</v>
      </c>
      <c r="V40">
        <f t="shared" si="9"/>
        <v>0.27069438995684586</v>
      </c>
      <c r="W40">
        <f t="shared" si="10"/>
        <v>2.943386773547094E-2</v>
      </c>
      <c r="X40">
        <f t="shared" si="11"/>
        <v>6.7232739420935411E-2</v>
      </c>
      <c r="Y40">
        <f t="shared" si="12"/>
        <v>1.6915703411333521E-3</v>
      </c>
      <c r="Z40">
        <f t="shared" si="13"/>
        <v>0.13204269049391909</v>
      </c>
      <c r="AA40">
        <f t="shared" si="14"/>
        <v>0.13017118402282454</v>
      </c>
      <c r="AB40">
        <f t="shared" si="15"/>
        <v>7.9703130041949025E-2</v>
      </c>
      <c r="AC40">
        <f t="shared" si="16"/>
        <v>4.5435244161358815E-2</v>
      </c>
      <c r="AD40">
        <f t="shared" si="17"/>
        <v>3.2408059743553614E-3</v>
      </c>
      <c r="AE40">
        <f t="shared" si="18"/>
        <v>1.7479367161171651</v>
      </c>
      <c r="AG40">
        <f t="shared" si="19"/>
        <v>0.56067626597802056</v>
      </c>
      <c r="AH40">
        <f t="shared" si="20"/>
        <v>4.7281247276937371E-3</v>
      </c>
      <c r="AI40">
        <f t="shared" si="21"/>
        <v>0.15486509749515501</v>
      </c>
      <c r="AJ40">
        <f t="shared" si="22"/>
        <v>1.6839206742481388E-2</v>
      </c>
      <c r="AK40">
        <f t="shared" si="26"/>
        <v>3.8464058109772416E-2</v>
      </c>
      <c r="AL40">
        <f t="shared" si="23"/>
        <v>5.53032648522538E-2</v>
      </c>
      <c r="AM40">
        <f t="shared" si="27"/>
        <v>9.6775262258405777E-4</v>
      </c>
      <c r="AN40">
        <f t="shared" si="28"/>
        <v>7.5542031514296656E-2</v>
      </c>
      <c r="AO40">
        <f t="shared" si="29"/>
        <v>7.4471336875390121E-2</v>
      </c>
      <c r="AP40">
        <f t="shared" si="30"/>
        <v>4.5598407143137377E-2</v>
      </c>
      <c r="AQ40">
        <f t="shared" si="31"/>
        <v>2.5993643672802894E-2</v>
      </c>
      <c r="AR40">
        <f t="shared" si="32"/>
        <v>1.8540751186658685E-3</v>
      </c>
      <c r="AS40">
        <f t="shared" si="24"/>
        <v>1.0000000000000002</v>
      </c>
      <c r="AT40">
        <f t="shared" si="25"/>
        <v>2.5398686581953629</v>
      </c>
    </row>
    <row r="41" spans="1:46" x14ac:dyDescent="0.25">
      <c r="A41" s="1" t="s">
        <v>55</v>
      </c>
      <c r="B41" s="4">
        <v>-35.877755999999998</v>
      </c>
      <c r="C41" s="4">
        <v>148.598735</v>
      </c>
      <c r="D41" s="4">
        <v>50.1</v>
      </c>
      <c r="E41" s="4">
        <v>0.43</v>
      </c>
      <c r="F41" s="4">
        <v>14.75</v>
      </c>
      <c r="G41" s="4">
        <v>1.96</v>
      </c>
      <c r="H41" s="4">
        <v>7.13</v>
      </c>
      <c r="I41" s="4">
        <v>0.14000000000000001</v>
      </c>
      <c r="J41" s="4">
        <v>11.37</v>
      </c>
      <c r="K41" s="4">
        <v>10.82</v>
      </c>
      <c r="L41" s="4">
        <v>1.71</v>
      </c>
      <c r="M41" s="4">
        <v>0.73</v>
      </c>
      <c r="N41" s="4">
        <v>0.08</v>
      </c>
      <c r="O41" s="4">
        <v>0.4</v>
      </c>
      <c r="P41" s="4">
        <v>0.11</v>
      </c>
      <c r="Q41" s="4">
        <v>0.14000000000000001</v>
      </c>
      <c r="R41" s="4">
        <v>38</v>
      </c>
      <c r="T41">
        <f t="shared" si="7"/>
        <v>0.83388814913448739</v>
      </c>
      <c r="U41">
        <f t="shared" si="8"/>
        <v>5.3844227397946403E-3</v>
      </c>
      <c r="V41">
        <f t="shared" si="9"/>
        <v>0.28932914868575915</v>
      </c>
      <c r="W41">
        <f t="shared" si="10"/>
        <v>2.4549098196392782E-2</v>
      </c>
      <c r="X41">
        <f t="shared" si="11"/>
        <v>9.9248329621380846E-2</v>
      </c>
      <c r="Y41">
        <f t="shared" si="12"/>
        <v>1.9734987313222443E-3</v>
      </c>
      <c r="Z41">
        <f t="shared" si="13"/>
        <v>0.28220402084884583</v>
      </c>
      <c r="AA41">
        <f t="shared" si="14"/>
        <v>0.19293865905848789</v>
      </c>
      <c r="AB41">
        <f t="shared" si="15"/>
        <v>5.517909002904163E-2</v>
      </c>
      <c r="AC41">
        <f t="shared" si="16"/>
        <v>1.5498938428874733E-2</v>
      </c>
      <c r="AD41">
        <f t="shared" si="17"/>
        <v>1.1272368606453432E-3</v>
      </c>
      <c r="AE41">
        <f t="shared" si="18"/>
        <v>1.8013205923350326</v>
      </c>
      <c r="AG41">
        <f t="shared" si="19"/>
        <v>0.46293155848150669</v>
      </c>
      <c r="AH41">
        <f t="shared" si="20"/>
        <v>2.9891529374095871E-3</v>
      </c>
      <c r="AI41">
        <f t="shared" si="21"/>
        <v>0.16062057465889781</v>
      </c>
      <c r="AJ41">
        <f t="shared" si="22"/>
        <v>1.3628389250005769E-2</v>
      </c>
      <c r="AK41">
        <f t="shared" si="26"/>
        <v>5.5097537908411015E-2</v>
      </c>
      <c r="AL41">
        <f t="shared" si="23"/>
        <v>6.8725927158416786E-2</v>
      </c>
      <c r="AM41">
        <f t="shared" si="27"/>
        <v>1.0955843949821387E-3</v>
      </c>
      <c r="AN41">
        <f t="shared" si="28"/>
        <v>0.15666507230843776</v>
      </c>
      <c r="AO41">
        <f t="shared" si="29"/>
        <v>0.10710956166241545</v>
      </c>
      <c r="AP41">
        <f t="shared" si="30"/>
        <v>3.0632576046617867E-2</v>
      </c>
      <c r="AQ41">
        <f t="shared" si="31"/>
        <v>8.6042087648504732E-3</v>
      </c>
      <c r="AR41">
        <f t="shared" si="32"/>
        <v>6.2578358646537104E-4</v>
      </c>
      <c r="AS41">
        <f t="shared" si="24"/>
        <v>1</v>
      </c>
      <c r="AT41">
        <f t="shared" si="25"/>
        <v>3.4086660554278785</v>
      </c>
    </row>
    <row r="42" spans="1:46" x14ac:dyDescent="0.25">
      <c r="A42" s="1" t="s">
        <v>56</v>
      </c>
      <c r="B42" s="4">
        <v>-35.897891000000001</v>
      </c>
      <c r="C42" s="4">
        <v>148.575872</v>
      </c>
      <c r="D42" s="4">
        <v>74.8</v>
      </c>
      <c r="E42" s="4">
        <v>0.13</v>
      </c>
      <c r="F42" s="4">
        <v>13.2</v>
      </c>
      <c r="G42" s="4">
        <v>0.6</v>
      </c>
      <c r="H42" s="4">
        <v>0.59</v>
      </c>
      <c r="I42" s="4">
        <v>0.01</v>
      </c>
      <c r="J42" s="4">
        <v>0.38</v>
      </c>
      <c r="K42" s="4">
        <v>1.43</v>
      </c>
      <c r="L42" s="4">
        <v>2.92</v>
      </c>
      <c r="M42" s="4">
        <v>5.07</v>
      </c>
      <c r="N42" s="4">
        <v>0.03</v>
      </c>
      <c r="O42" s="4">
        <v>0.32</v>
      </c>
      <c r="P42" s="4">
        <v>0.1</v>
      </c>
      <c r="Q42" s="4">
        <v>0.15</v>
      </c>
      <c r="R42" s="4">
        <v>88</v>
      </c>
      <c r="T42">
        <f t="shared" si="7"/>
        <v>1.2450066577896139</v>
      </c>
      <c r="U42">
        <f t="shared" si="8"/>
        <v>1.6278487352867519E-3</v>
      </c>
      <c r="V42">
        <f t="shared" si="9"/>
        <v>0.25892506865437426</v>
      </c>
      <c r="W42">
        <f t="shared" si="10"/>
        <v>7.5150300601202402E-3</v>
      </c>
      <c r="X42">
        <f t="shared" si="11"/>
        <v>8.2126948775055678E-3</v>
      </c>
      <c r="Y42">
        <f t="shared" si="12"/>
        <v>1.4096419509444601E-4</v>
      </c>
      <c r="Z42">
        <f t="shared" si="13"/>
        <v>9.4316207495656491E-3</v>
      </c>
      <c r="AA42">
        <f t="shared" si="14"/>
        <v>2.549928673323823E-2</v>
      </c>
      <c r="AB42">
        <f t="shared" si="15"/>
        <v>9.4223943207486283E-2</v>
      </c>
      <c r="AC42">
        <f t="shared" si="16"/>
        <v>0.10764331210191083</v>
      </c>
      <c r="AD42">
        <f t="shared" si="17"/>
        <v>4.2271382274200367E-4</v>
      </c>
      <c r="AE42">
        <f t="shared" si="18"/>
        <v>1.7586491409269385</v>
      </c>
      <c r="AG42">
        <f t="shared" si="19"/>
        <v>0.70793350920093312</v>
      </c>
      <c r="AH42">
        <f t="shared" si="20"/>
        <v>9.256245020133777E-4</v>
      </c>
      <c r="AI42">
        <f t="shared" si="21"/>
        <v>0.1472295198790485</v>
      </c>
      <c r="AJ42">
        <f t="shared" si="22"/>
        <v>4.2731832548243602E-3</v>
      </c>
      <c r="AK42">
        <f t="shared" si="26"/>
        <v>4.6698882036111354E-3</v>
      </c>
      <c r="AL42">
        <f t="shared" si="23"/>
        <v>8.9430714584354948E-3</v>
      </c>
      <c r="AM42">
        <f t="shared" si="27"/>
        <v>8.0154814177515492E-5</v>
      </c>
      <c r="AN42">
        <f t="shared" si="28"/>
        <v>5.3629917020256157E-3</v>
      </c>
      <c r="AO42">
        <f t="shared" si="29"/>
        <v>1.4499359843770893E-2</v>
      </c>
      <c r="AP42">
        <f t="shared" si="30"/>
        <v>5.3577453862015526E-2</v>
      </c>
      <c r="AQ42">
        <f t="shared" si="31"/>
        <v>6.1207951942690984E-2</v>
      </c>
      <c r="AR42">
        <f t="shared" si="32"/>
        <v>2.4036279488881003E-4</v>
      </c>
      <c r="AS42">
        <f t="shared" si="24"/>
        <v>1</v>
      </c>
      <c r="AT42">
        <f t="shared" si="25"/>
        <v>1.3795059400963083</v>
      </c>
    </row>
    <row r="43" spans="1:46" x14ac:dyDescent="0.25">
      <c r="A43" s="1">
        <v>73840480</v>
      </c>
      <c r="B43" s="4">
        <v>-35.867901000000003</v>
      </c>
      <c r="C43" s="4">
        <v>148.59410700000001</v>
      </c>
      <c r="D43" s="4">
        <v>61.52</v>
      </c>
      <c r="E43" s="4">
        <v>0.52</v>
      </c>
      <c r="F43" s="4">
        <v>14.35</v>
      </c>
      <c r="G43" s="4">
        <v>1.75</v>
      </c>
      <c r="H43" s="4">
        <v>4.0599999999999996</v>
      </c>
      <c r="I43" s="4">
        <v>0.11</v>
      </c>
      <c r="J43" s="4">
        <v>4.24</v>
      </c>
      <c r="K43" s="4">
        <v>6.49</v>
      </c>
      <c r="L43" s="4">
        <v>2.8</v>
      </c>
      <c r="M43" s="4">
        <v>2.2599999999999998</v>
      </c>
      <c r="N43" s="4">
        <v>0.2</v>
      </c>
      <c r="O43" s="4">
        <v>0.75</v>
      </c>
      <c r="P43" s="4">
        <v>0.09</v>
      </c>
      <c r="Q43" s="4">
        <v>-0.05</v>
      </c>
      <c r="R43" s="4">
        <v>110</v>
      </c>
      <c r="T43">
        <f t="shared" si="7"/>
        <v>1.0239680426098536</v>
      </c>
      <c r="U43">
        <f t="shared" si="8"/>
        <v>6.5113949411470078E-3</v>
      </c>
      <c r="V43">
        <f t="shared" si="9"/>
        <v>0.28148293448411144</v>
      </c>
      <c r="W43">
        <f t="shared" si="10"/>
        <v>2.1918837675350699E-2</v>
      </c>
      <c r="X43">
        <f t="shared" si="11"/>
        <v>5.6514476614699327E-2</v>
      </c>
      <c r="Y43">
        <f t="shared" si="12"/>
        <v>1.5506061460389062E-3</v>
      </c>
      <c r="Z43">
        <f t="shared" si="13"/>
        <v>0.10523703152146935</v>
      </c>
      <c r="AA43">
        <f t="shared" si="14"/>
        <v>0.11572753209700429</v>
      </c>
      <c r="AB43">
        <f t="shared" si="15"/>
        <v>9.0351726363343016E-2</v>
      </c>
      <c r="AC43">
        <f t="shared" si="16"/>
        <v>4.798301486199575E-2</v>
      </c>
      <c r="AD43">
        <f t="shared" si="17"/>
        <v>2.8180921516133581E-3</v>
      </c>
      <c r="AE43">
        <f t="shared" si="18"/>
        <v>1.7540636894666273</v>
      </c>
      <c r="AG43">
        <f t="shared" si="19"/>
        <v>0.58376902090779847</v>
      </c>
      <c r="AH43">
        <f t="shared" si="20"/>
        <v>3.7121770322530202E-3</v>
      </c>
      <c r="AI43">
        <f t="shared" si="21"/>
        <v>0.16047475138699455</v>
      </c>
      <c r="AJ43">
        <f t="shared" si="22"/>
        <v>1.2496032958766589E-2</v>
      </c>
      <c r="AK43">
        <f t="shared" si="26"/>
        <v>3.221917023542295E-2</v>
      </c>
      <c r="AL43">
        <f t="shared" si="23"/>
        <v>4.4715203194189541E-2</v>
      </c>
      <c r="AM43">
        <f t="shared" si="27"/>
        <v>8.8400789284362414E-4</v>
      </c>
      <c r="AN43">
        <f t="shared" si="28"/>
        <v>5.9996129076401811E-2</v>
      </c>
      <c r="AO43">
        <f t="shared" si="29"/>
        <v>6.5976813038182508E-2</v>
      </c>
      <c r="AP43">
        <f t="shared" si="30"/>
        <v>5.1509946249908983E-2</v>
      </c>
      <c r="AQ43">
        <f t="shared" si="31"/>
        <v>2.7355343565994655E-2</v>
      </c>
      <c r="AR43">
        <f t="shared" si="32"/>
        <v>1.6066076554325567E-3</v>
      </c>
      <c r="AS43">
        <f t="shared" si="24"/>
        <v>0.99999999999999967</v>
      </c>
      <c r="AT43">
        <f t="shared" si="25"/>
        <v>2.2504108848761679</v>
      </c>
    </row>
    <row r="44" spans="1:46" x14ac:dyDescent="0.25">
      <c r="A44" s="1">
        <v>73840481</v>
      </c>
      <c r="B44" s="4">
        <v>-35.865212</v>
      </c>
      <c r="C44" s="4">
        <v>148.59294499999999</v>
      </c>
      <c r="D44" s="4">
        <v>60.54</v>
      </c>
      <c r="E44" s="4">
        <v>0.56999999999999995</v>
      </c>
      <c r="F44" s="4">
        <v>15.41</v>
      </c>
      <c r="G44" s="4">
        <v>2.52</v>
      </c>
      <c r="H44" s="4">
        <v>3.65</v>
      </c>
      <c r="I44" s="4">
        <v>0.12</v>
      </c>
      <c r="J44" s="4">
        <v>3.75</v>
      </c>
      <c r="K44" s="4">
        <v>6.06</v>
      </c>
      <c r="L44" s="4">
        <v>3.12</v>
      </c>
      <c r="M44" s="4">
        <v>2.11</v>
      </c>
      <c r="N44" s="4">
        <v>0.02</v>
      </c>
      <c r="O44" s="4">
        <v>0.82</v>
      </c>
      <c r="P44" s="4">
        <v>0.12</v>
      </c>
      <c r="Q44" s="4">
        <v>0.05</v>
      </c>
      <c r="R44" s="4">
        <v>130</v>
      </c>
      <c r="T44">
        <f t="shared" si="7"/>
        <v>1.0076564580559255</v>
      </c>
      <c r="U44">
        <f t="shared" si="8"/>
        <v>7.1374906085649881E-3</v>
      </c>
      <c r="V44">
        <f t="shared" si="9"/>
        <v>0.30227540211847786</v>
      </c>
      <c r="W44">
        <f t="shared" si="10"/>
        <v>3.1563126252505007E-2</v>
      </c>
      <c r="X44">
        <f t="shared" si="11"/>
        <v>5.0807349665924276E-2</v>
      </c>
      <c r="Y44">
        <f t="shared" si="12"/>
        <v>1.6915703411333521E-3</v>
      </c>
      <c r="Z44">
        <f t="shared" si="13"/>
        <v>9.3075204765450489E-2</v>
      </c>
      <c r="AA44">
        <f t="shared" si="14"/>
        <v>0.10805991440798858</v>
      </c>
      <c r="AB44">
        <f t="shared" si="15"/>
        <v>0.10067763794772508</v>
      </c>
      <c r="AC44">
        <f t="shared" si="16"/>
        <v>4.4798301486199572E-2</v>
      </c>
      <c r="AD44">
        <f t="shared" si="17"/>
        <v>2.818092151613358E-4</v>
      </c>
      <c r="AE44">
        <f t="shared" si="18"/>
        <v>1.7480242648650559</v>
      </c>
      <c r="AG44">
        <f t="shared" si="19"/>
        <v>0.57645450255446806</v>
      </c>
      <c r="AH44">
        <f t="shared" si="20"/>
        <v>4.0831759329816785E-3</v>
      </c>
      <c r="AI44">
        <f t="shared" si="21"/>
        <v>0.17292403097265527</v>
      </c>
      <c r="AJ44">
        <f t="shared" si="22"/>
        <v>1.8056457731690366E-2</v>
      </c>
      <c r="AK44">
        <f t="shared" si="26"/>
        <v>2.9065586037414937E-2</v>
      </c>
      <c r="AL44">
        <f t="shared" si="23"/>
        <v>4.7122043769105303E-2</v>
      </c>
      <c r="AM44">
        <f t="shared" si="27"/>
        <v>9.6770415327383232E-4</v>
      </c>
      <c r="AN44">
        <f t="shared" si="28"/>
        <v>5.3245945514741301E-2</v>
      </c>
      <c r="AO44">
        <f t="shared" si="29"/>
        <v>6.181831487123584E-2</v>
      </c>
      <c r="AP44">
        <f t="shared" si="30"/>
        <v>5.7595103209563972E-2</v>
      </c>
      <c r="AQ44">
        <f t="shared" si="31"/>
        <v>2.5627963173416198E-2</v>
      </c>
      <c r="AR44">
        <f t="shared" si="32"/>
        <v>1.6121584855865312E-4</v>
      </c>
      <c r="AS44">
        <f t="shared" si="24"/>
        <v>1.0000000000000002</v>
      </c>
      <c r="AT44">
        <f t="shared" si="25"/>
        <v>2.0751786756773396</v>
      </c>
    </row>
    <row r="45" spans="1:46" x14ac:dyDescent="0.25">
      <c r="A45" s="1">
        <v>73840482</v>
      </c>
      <c r="B45" s="4">
        <v>-35.832025000000002</v>
      </c>
      <c r="C45" s="4">
        <v>148.58010400000001</v>
      </c>
      <c r="D45" s="4">
        <v>53.43</v>
      </c>
      <c r="E45" s="4">
        <v>0.62</v>
      </c>
      <c r="F45" s="4">
        <v>15.26</v>
      </c>
      <c r="G45" s="4">
        <v>2.4</v>
      </c>
      <c r="H45" s="4">
        <v>6.98</v>
      </c>
      <c r="I45" s="4">
        <v>0.17</v>
      </c>
      <c r="J45" s="4">
        <v>7.2</v>
      </c>
      <c r="K45" s="4">
        <v>9.8699999999999992</v>
      </c>
      <c r="L45" s="4">
        <v>2.35</v>
      </c>
      <c r="M45" s="4">
        <v>0.94</v>
      </c>
      <c r="N45" s="4">
        <v>0.16</v>
      </c>
      <c r="O45" s="4">
        <v>0.44</v>
      </c>
      <c r="P45" s="4">
        <v>0.08</v>
      </c>
      <c r="Q45" s="4">
        <v>0.05</v>
      </c>
      <c r="R45" s="4">
        <v>40</v>
      </c>
      <c r="T45">
        <f t="shared" si="7"/>
        <v>0.88931424766977363</v>
      </c>
      <c r="U45">
        <f t="shared" si="8"/>
        <v>7.7635862759829703E-3</v>
      </c>
      <c r="V45">
        <f t="shared" si="9"/>
        <v>0.29933307179285995</v>
      </c>
      <c r="W45">
        <f t="shared" si="10"/>
        <v>3.0060120240480961E-2</v>
      </c>
      <c r="X45">
        <f t="shared" si="11"/>
        <v>9.7160356347438748E-2</v>
      </c>
      <c r="Y45">
        <f t="shared" si="12"/>
        <v>2.3963913166055823E-3</v>
      </c>
      <c r="Z45">
        <f t="shared" si="13"/>
        <v>0.17870439314966494</v>
      </c>
      <c r="AA45">
        <f t="shared" si="14"/>
        <v>0.17599857346647646</v>
      </c>
      <c r="AB45">
        <f t="shared" si="15"/>
        <v>7.5830913197805744E-2</v>
      </c>
      <c r="AC45">
        <f t="shared" si="16"/>
        <v>1.9957537154989383E-2</v>
      </c>
      <c r="AD45">
        <f t="shared" si="17"/>
        <v>2.2544737212906864E-3</v>
      </c>
      <c r="AE45">
        <f t="shared" si="18"/>
        <v>1.7787736643333689</v>
      </c>
      <c r="AG45">
        <f t="shared" si="19"/>
        <v>0.49995919407940076</v>
      </c>
      <c r="AH45">
        <f t="shared" si="20"/>
        <v>4.3645723071195405E-3</v>
      </c>
      <c r="AI45">
        <f t="shared" si="21"/>
        <v>0.16828058442446134</v>
      </c>
      <c r="AJ45">
        <f t="shared" si="22"/>
        <v>1.6899350852345001E-2</v>
      </c>
      <c r="AK45">
        <f t="shared" si="26"/>
        <v>5.4622101898417492E-2</v>
      </c>
      <c r="AL45">
        <f t="shared" si="23"/>
        <v>7.1521452750762493E-2</v>
      </c>
      <c r="AM45">
        <f t="shared" si="27"/>
        <v>1.3472154241184349E-3</v>
      </c>
      <c r="AN45">
        <f t="shared" si="28"/>
        <v>0.10046494207380678</v>
      </c>
      <c r="AO45">
        <f t="shared" si="29"/>
        <v>9.8943770641238632E-2</v>
      </c>
      <c r="AP45">
        <f t="shared" si="30"/>
        <v>4.2631007372275716E-2</v>
      </c>
      <c r="AQ45">
        <f t="shared" si="31"/>
        <v>1.1219829456193839E-2</v>
      </c>
      <c r="AR45">
        <f t="shared" si="32"/>
        <v>1.2674314706225401E-3</v>
      </c>
      <c r="AS45">
        <f t="shared" si="24"/>
        <v>1.0000000000000002</v>
      </c>
      <c r="AT45">
        <f t="shared" si="25"/>
        <v>2.9921327582901762</v>
      </c>
    </row>
    <row r="46" spans="1:46" x14ac:dyDescent="0.25">
      <c r="A46" s="1">
        <v>73840483</v>
      </c>
      <c r="B46" s="4">
        <v>-35.837432999999997</v>
      </c>
      <c r="C46" s="4">
        <v>148.58021099999999</v>
      </c>
      <c r="D46" s="4">
        <v>61.4</v>
      </c>
      <c r="E46" s="4">
        <v>0.54</v>
      </c>
      <c r="F46" s="4">
        <v>15.15</v>
      </c>
      <c r="G46" s="4">
        <v>2.16</v>
      </c>
      <c r="H46" s="4">
        <v>3.8</v>
      </c>
      <c r="I46" s="4">
        <v>0.12</v>
      </c>
      <c r="J46" s="4">
        <v>3.55</v>
      </c>
      <c r="K46" s="4">
        <v>6.05</v>
      </c>
      <c r="L46" s="4">
        <v>3.16</v>
      </c>
      <c r="M46" s="4">
        <v>2.09</v>
      </c>
      <c r="N46" s="4">
        <v>0.21</v>
      </c>
      <c r="O46" s="4">
        <v>0.72</v>
      </c>
      <c r="P46" s="4">
        <v>-0.02</v>
      </c>
      <c r="Q46" s="4">
        <v>0.05</v>
      </c>
      <c r="R46" s="4">
        <v>110</v>
      </c>
      <c r="T46">
        <f t="shared" si="7"/>
        <v>1.021970705725699</v>
      </c>
      <c r="U46">
        <f t="shared" si="8"/>
        <v>6.7618332081142004E-3</v>
      </c>
      <c r="V46">
        <f t="shared" si="9"/>
        <v>0.29717536288740687</v>
      </c>
      <c r="W46">
        <f t="shared" si="10"/>
        <v>2.7054108216432865E-2</v>
      </c>
      <c r="X46">
        <f t="shared" si="11"/>
        <v>5.2895322939866367E-2</v>
      </c>
      <c r="Y46">
        <f t="shared" si="12"/>
        <v>1.6915703411333521E-3</v>
      </c>
      <c r="Z46">
        <f t="shared" si="13"/>
        <v>8.8111193844626456E-2</v>
      </c>
      <c r="AA46">
        <f t="shared" si="14"/>
        <v>0.10788159771754637</v>
      </c>
      <c r="AB46">
        <f t="shared" si="15"/>
        <v>0.10196837689577284</v>
      </c>
      <c r="AC46">
        <f t="shared" si="16"/>
        <v>4.4373673036093415E-2</v>
      </c>
      <c r="AD46">
        <f t="shared" si="17"/>
        <v>2.9589967591940255E-3</v>
      </c>
      <c r="AE46">
        <f t="shared" si="18"/>
        <v>1.7528427415718861</v>
      </c>
      <c r="AG46">
        <f t="shared" si="19"/>
        <v>0.58303616262188618</v>
      </c>
      <c r="AH46">
        <f t="shared" si="20"/>
        <v>3.8576382511362269E-3</v>
      </c>
      <c r="AI46">
        <f t="shared" si="21"/>
        <v>0.16953908975365967</v>
      </c>
      <c r="AJ46">
        <f t="shared" si="22"/>
        <v>1.5434418373534022E-2</v>
      </c>
      <c r="AK46">
        <f t="shared" si="26"/>
        <v>3.0176878784021293E-2</v>
      </c>
      <c r="AL46">
        <f t="shared" si="23"/>
        <v>4.5611297157555311E-2</v>
      </c>
      <c r="AM46">
        <f t="shared" si="27"/>
        <v>9.6504398313359977E-4</v>
      </c>
      <c r="AN46">
        <f t="shared" si="28"/>
        <v>5.0267597745597824E-2</v>
      </c>
      <c r="AO46">
        <f t="shared" si="29"/>
        <v>6.1546649427775844E-2</v>
      </c>
      <c r="AP46">
        <f t="shared" si="30"/>
        <v>5.8173146099992565E-2</v>
      </c>
      <c r="AQ46">
        <f t="shared" si="31"/>
        <v>2.5315261879283422E-2</v>
      </c>
      <c r="AR46">
        <f t="shared" si="32"/>
        <v>1.6881130799791565E-3</v>
      </c>
      <c r="AS46">
        <f t="shared" si="24"/>
        <v>0.99999999999999978</v>
      </c>
      <c r="AT46">
        <f t="shared" si="25"/>
        <v>2.089904887742136</v>
      </c>
    </row>
    <row r="47" spans="1:46" x14ac:dyDescent="0.25">
      <c r="A47" s="1">
        <v>73840484</v>
      </c>
      <c r="B47" s="4">
        <v>-35.777904999999997</v>
      </c>
      <c r="C47" s="4">
        <v>148.58235099999999</v>
      </c>
      <c r="D47" s="4">
        <v>66.8</v>
      </c>
      <c r="E47" s="4">
        <v>0.52</v>
      </c>
      <c r="F47" s="4">
        <v>14.3</v>
      </c>
      <c r="G47" s="4">
        <v>1.78</v>
      </c>
      <c r="H47" s="4">
        <v>2.64</v>
      </c>
      <c r="I47" s="4">
        <v>0.08</v>
      </c>
      <c r="J47" s="4">
        <v>2.5499999999999998</v>
      </c>
      <c r="K47" s="4">
        <v>4.12</v>
      </c>
      <c r="L47" s="4">
        <v>2.92</v>
      </c>
      <c r="M47" s="4">
        <v>3.32</v>
      </c>
      <c r="N47" s="4">
        <v>0.14000000000000001</v>
      </c>
      <c r="O47" s="4">
        <v>0.66</v>
      </c>
      <c r="P47" s="4">
        <v>0.14000000000000001</v>
      </c>
      <c r="Q47" s="4">
        <v>-0.05</v>
      </c>
      <c r="R47" s="4">
        <v>170</v>
      </c>
      <c r="T47">
        <f t="shared" si="7"/>
        <v>1.1118508655126498</v>
      </c>
      <c r="U47">
        <f t="shared" si="8"/>
        <v>6.5113949411470078E-3</v>
      </c>
      <c r="V47">
        <f t="shared" si="9"/>
        <v>0.28050215770890546</v>
      </c>
      <c r="W47">
        <f t="shared" si="10"/>
        <v>2.2294589178356711E-2</v>
      </c>
      <c r="X47">
        <f t="shared" si="11"/>
        <v>3.6748329621380846E-2</v>
      </c>
      <c r="Y47">
        <f t="shared" si="12"/>
        <v>1.1277135607555681E-3</v>
      </c>
      <c r="Z47">
        <f t="shared" si="13"/>
        <v>6.3291139240506319E-2</v>
      </c>
      <c r="AA47">
        <f t="shared" si="14"/>
        <v>7.3466476462196867E-2</v>
      </c>
      <c r="AB47">
        <f t="shared" si="15"/>
        <v>9.4223943207486283E-2</v>
      </c>
      <c r="AC47">
        <f t="shared" si="16"/>
        <v>7.0488322717622079E-2</v>
      </c>
      <c r="AD47">
        <f t="shared" si="17"/>
        <v>1.9726645061293505E-3</v>
      </c>
      <c r="AE47">
        <f t="shared" si="18"/>
        <v>1.7624775966571362</v>
      </c>
      <c r="AG47">
        <f t="shared" si="19"/>
        <v>0.63084538925287903</v>
      </c>
      <c r="AH47">
        <f t="shared" si="20"/>
        <v>3.6944554379000727E-3</v>
      </c>
      <c r="AI47">
        <f t="shared" si="21"/>
        <v>0.15915218340416329</v>
      </c>
      <c r="AJ47">
        <f t="shared" si="22"/>
        <v>1.2649573089974313E-2</v>
      </c>
      <c r="AK47">
        <f t="shared" si="26"/>
        <v>2.0850381128861343E-2</v>
      </c>
      <c r="AL47">
        <f t="shared" si="23"/>
        <v>3.3499954218835656E-2</v>
      </c>
      <c r="AM47">
        <f t="shared" si="27"/>
        <v>6.3984561443191377E-4</v>
      </c>
      <c r="AN47">
        <f t="shared" si="28"/>
        <v>3.5910322696044272E-2</v>
      </c>
      <c r="AO47">
        <f t="shared" si="29"/>
        <v>4.1683637058161527E-2</v>
      </c>
      <c r="AP47">
        <f t="shared" si="30"/>
        <v>5.3461072859138391E-2</v>
      </c>
      <c r="AQ47">
        <f t="shared" si="31"/>
        <v>3.9993882958464934E-2</v>
      </c>
      <c r="AR47">
        <f t="shared" si="32"/>
        <v>1.1192564999809771E-3</v>
      </c>
      <c r="AS47">
        <f t="shared" si="24"/>
        <v>0.99999999999999978</v>
      </c>
      <c r="AT47">
        <f t="shared" si="25"/>
        <v>1.7611702024171974</v>
      </c>
    </row>
    <row r="48" spans="1:46" x14ac:dyDescent="0.25">
      <c r="A48" s="1">
        <v>73840485</v>
      </c>
      <c r="B48" s="4">
        <v>-35.838174000000002</v>
      </c>
      <c r="C48" s="4">
        <v>148.59240500000001</v>
      </c>
      <c r="D48" s="4">
        <v>60.46</v>
      </c>
      <c r="E48" s="4">
        <v>0.56999999999999995</v>
      </c>
      <c r="F48" s="4">
        <v>14.56</v>
      </c>
      <c r="G48" s="4">
        <v>1.98</v>
      </c>
      <c r="H48" s="4">
        <v>4.0599999999999996</v>
      </c>
      <c r="I48" s="4">
        <v>0.12</v>
      </c>
      <c r="J48" s="4">
        <v>3.98</v>
      </c>
      <c r="K48" s="4">
        <v>6.07</v>
      </c>
      <c r="L48" s="4">
        <v>3</v>
      </c>
      <c r="M48" s="4">
        <v>2.2200000000000002</v>
      </c>
      <c r="N48" s="4">
        <v>0.2</v>
      </c>
      <c r="O48" s="4">
        <v>0.85</v>
      </c>
      <c r="P48" s="4">
        <v>0.11</v>
      </c>
      <c r="Q48" s="4">
        <v>0.05</v>
      </c>
      <c r="R48" s="4">
        <v>110</v>
      </c>
      <c r="T48">
        <f t="shared" si="7"/>
        <v>1.0063249001331558</v>
      </c>
      <c r="U48">
        <f t="shared" si="8"/>
        <v>7.1374906085649881E-3</v>
      </c>
      <c r="V48">
        <f t="shared" si="9"/>
        <v>0.28560219693997652</v>
      </c>
      <c r="W48">
        <f t="shared" si="10"/>
        <v>2.4799599198396791E-2</v>
      </c>
      <c r="X48">
        <f t="shared" si="11"/>
        <v>5.6514476614699327E-2</v>
      </c>
      <c r="Y48">
        <f t="shared" si="12"/>
        <v>1.6915703411333521E-3</v>
      </c>
      <c r="Z48">
        <f t="shared" si="13"/>
        <v>9.8783817324398115E-2</v>
      </c>
      <c r="AA48">
        <f t="shared" si="14"/>
        <v>0.10823823109843082</v>
      </c>
      <c r="AB48">
        <f t="shared" si="15"/>
        <v>9.6805421103581812E-2</v>
      </c>
      <c r="AC48">
        <f t="shared" si="16"/>
        <v>4.7133757961783443E-2</v>
      </c>
      <c r="AD48">
        <f t="shared" si="17"/>
        <v>2.8180921516133581E-3</v>
      </c>
      <c r="AE48">
        <f t="shared" si="18"/>
        <v>1.7358495534757343</v>
      </c>
      <c r="AG48">
        <f t="shared" si="19"/>
        <v>0.57973048304685548</v>
      </c>
      <c r="AH48">
        <f t="shared" si="20"/>
        <v>4.1118140649190563E-3</v>
      </c>
      <c r="AI48">
        <f t="shared" si="21"/>
        <v>0.16453165331529349</v>
      </c>
      <c r="AJ48">
        <f t="shared" si="22"/>
        <v>1.4286721535711399E-2</v>
      </c>
      <c r="AK48">
        <f t="shared" si="26"/>
        <v>3.2557243513148357E-2</v>
      </c>
      <c r="AL48">
        <f t="shared" si="23"/>
        <v>4.6843965048859758E-2</v>
      </c>
      <c r="AM48">
        <f t="shared" si="27"/>
        <v>9.7449133062613592E-4</v>
      </c>
      <c r="AN48">
        <f t="shared" si="28"/>
        <v>5.6908052386568202E-2</v>
      </c>
      <c r="AO48">
        <f t="shared" si="29"/>
        <v>6.2354615284315823E-2</v>
      </c>
      <c r="AP48">
        <f t="shared" si="30"/>
        <v>5.576832445516141E-2</v>
      </c>
      <c r="AQ48">
        <f t="shared" si="31"/>
        <v>2.7153135401283113E-2</v>
      </c>
      <c r="AR48">
        <f t="shared" si="32"/>
        <v>1.6234656661175634E-3</v>
      </c>
      <c r="AS48">
        <f t="shared" si="24"/>
        <v>1</v>
      </c>
      <c r="AT48">
        <f t="shared" si="25"/>
        <v>2.1767870721852396</v>
      </c>
    </row>
    <row r="49" spans="1:46" x14ac:dyDescent="0.25">
      <c r="A49" s="1">
        <v>73840486</v>
      </c>
      <c r="B49" s="4">
        <v>-35.847289000000004</v>
      </c>
      <c r="C49" s="4">
        <v>148.584836</v>
      </c>
      <c r="D49" s="4">
        <v>70.430000000000007</v>
      </c>
      <c r="E49" s="4">
        <v>0.32</v>
      </c>
      <c r="F49" s="4">
        <v>13.53</v>
      </c>
      <c r="G49" s="4">
        <v>1.3</v>
      </c>
      <c r="H49" s="4">
        <v>1.6</v>
      </c>
      <c r="I49" s="4">
        <v>0.06</v>
      </c>
      <c r="J49" s="4">
        <v>1.5</v>
      </c>
      <c r="K49" s="4">
        <v>2.63</v>
      </c>
      <c r="L49" s="4">
        <v>2.9</v>
      </c>
      <c r="M49" s="4">
        <v>4.21</v>
      </c>
      <c r="N49" s="4">
        <v>0.08</v>
      </c>
      <c r="O49" s="4">
        <v>0.79</v>
      </c>
      <c r="P49" s="4">
        <v>0.13</v>
      </c>
      <c r="Q49" s="4">
        <v>0.05</v>
      </c>
      <c r="R49" s="4">
        <v>130</v>
      </c>
      <c r="T49">
        <f t="shared" si="7"/>
        <v>1.1722703062583224</v>
      </c>
      <c r="U49">
        <f t="shared" si="8"/>
        <v>4.0070122714750819E-3</v>
      </c>
      <c r="V49">
        <f t="shared" si="9"/>
        <v>0.26539819537073361</v>
      </c>
      <c r="W49">
        <f t="shared" si="10"/>
        <v>1.628256513026052E-2</v>
      </c>
      <c r="X49">
        <f t="shared" si="11"/>
        <v>2.2271714922048998E-2</v>
      </c>
      <c r="Y49">
        <f t="shared" si="12"/>
        <v>8.4578517056667607E-4</v>
      </c>
      <c r="Z49">
        <f t="shared" si="13"/>
        <v>3.7230081906180192E-2</v>
      </c>
      <c r="AA49">
        <f t="shared" si="14"/>
        <v>4.6897289586305277E-2</v>
      </c>
      <c r="AB49">
        <f t="shared" si="15"/>
        <v>9.3578573733462414E-2</v>
      </c>
      <c r="AC49">
        <f t="shared" si="16"/>
        <v>8.9384288747346066E-2</v>
      </c>
      <c r="AD49">
        <f t="shared" si="17"/>
        <v>1.1272368606453432E-3</v>
      </c>
      <c r="AE49">
        <f t="shared" si="18"/>
        <v>1.7492930499573469</v>
      </c>
      <c r="AG49">
        <f t="shared" si="19"/>
        <v>0.67013946364613175</v>
      </c>
      <c r="AH49">
        <f t="shared" si="20"/>
        <v>2.2906466538426965E-3</v>
      </c>
      <c r="AI49">
        <f t="shared" si="21"/>
        <v>0.15171740113939447</v>
      </c>
      <c r="AJ49">
        <f t="shared" si="22"/>
        <v>9.3080831314441784E-3</v>
      </c>
      <c r="AK49">
        <f t="shared" si="26"/>
        <v>1.2731837540080577E-2</v>
      </c>
      <c r="AL49">
        <f t="shared" si="23"/>
        <v>2.2039920671524757E-2</v>
      </c>
      <c r="AM49">
        <f t="shared" si="27"/>
        <v>4.8350113240734529E-4</v>
      </c>
      <c r="AN49">
        <f t="shared" si="28"/>
        <v>2.1282930214058745E-2</v>
      </c>
      <c r="AO49">
        <f t="shared" si="29"/>
        <v>2.6809281376524521E-2</v>
      </c>
      <c r="AP49">
        <f t="shared" si="30"/>
        <v>5.3495081190509587E-2</v>
      </c>
      <c r="AQ49">
        <f t="shared" si="31"/>
        <v>5.1097378309212127E-2</v>
      </c>
      <c r="AR49">
        <f t="shared" si="32"/>
        <v>6.4439566639382041E-4</v>
      </c>
      <c r="AS49">
        <f t="shared" si="24"/>
        <v>0.99999999999999944</v>
      </c>
      <c r="AT49">
        <f t="shared" si="25"/>
        <v>1.5560951464894643</v>
      </c>
    </row>
    <row r="50" spans="1:46" x14ac:dyDescent="0.25">
      <c r="A50" s="1">
        <v>73840174</v>
      </c>
      <c r="B50" s="4">
        <v>-35.840935999999999</v>
      </c>
      <c r="C50" s="4">
        <v>148.588031</v>
      </c>
      <c r="D50" s="4">
        <v>62.28</v>
      </c>
      <c r="E50" s="4">
        <v>0.5</v>
      </c>
      <c r="F50" s="4">
        <v>15.29</v>
      </c>
      <c r="G50" s="4">
        <v>2.17</v>
      </c>
      <c r="H50" s="4">
        <v>3.62</v>
      </c>
      <c r="I50" s="4">
        <v>0.1</v>
      </c>
      <c r="J50" s="4">
        <v>3.31</v>
      </c>
      <c r="K50" s="4">
        <v>5.95</v>
      </c>
      <c r="L50" s="4">
        <v>3</v>
      </c>
      <c r="M50" s="4">
        <v>2.09</v>
      </c>
      <c r="N50" s="4">
        <v>0.17</v>
      </c>
      <c r="O50" s="4">
        <v>0.79</v>
      </c>
      <c r="P50" s="4">
        <v>0.03</v>
      </c>
      <c r="Q50" s="4">
        <v>0.05</v>
      </c>
      <c r="R50" s="4">
        <v>110</v>
      </c>
      <c r="T50">
        <f t="shared" si="7"/>
        <v>1.0366178428761652</v>
      </c>
      <c r="U50">
        <f t="shared" si="8"/>
        <v>6.2609566741798151E-3</v>
      </c>
      <c r="V50">
        <f t="shared" si="9"/>
        <v>0.29992153785798353</v>
      </c>
      <c r="W50">
        <f t="shared" si="10"/>
        <v>2.7179358717434869E-2</v>
      </c>
      <c r="X50">
        <f t="shared" si="11"/>
        <v>5.0389755011135857E-2</v>
      </c>
      <c r="Y50">
        <f t="shared" si="12"/>
        <v>1.4096419509444602E-3</v>
      </c>
      <c r="Z50">
        <f t="shared" si="13"/>
        <v>8.2154380739637628E-2</v>
      </c>
      <c r="AA50">
        <f t="shared" si="14"/>
        <v>0.10609843081312412</v>
      </c>
      <c r="AB50">
        <f t="shared" si="15"/>
        <v>9.6805421103581812E-2</v>
      </c>
      <c r="AC50">
        <f t="shared" si="16"/>
        <v>4.4373673036093415E-2</v>
      </c>
      <c r="AD50">
        <f t="shared" si="17"/>
        <v>2.3953783288713543E-3</v>
      </c>
      <c r="AE50">
        <f t="shared" si="18"/>
        <v>1.7536063771091521</v>
      </c>
      <c r="AG50">
        <f t="shared" si="19"/>
        <v>0.59113485010532762</v>
      </c>
      <c r="AH50">
        <f t="shared" si="20"/>
        <v>3.5703318349589383E-3</v>
      </c>
      <c r="AI50">
        <f t="shared" si="21"/>
        <v>0.17103127690058298</v>
      </c>
      <c r="AJ50">
        <f t="shared" si="22"/>
        <v>1.5499121736909096E-2</v>
      </c>
      <c r="AK50">
        <f t="shared" si="26"/>
        <v>2.8734929154514234E-2</v>
      </c>
      <c r="AL50">
        <f t="shared" si="23"/>
        <v>4.4234050891423328E-2</v>
      </c>
      <c r="AM50">
        <f t="shared" si="27"/>
        <v>8.0385311626676292E-4</v>
      </c>
      <c r="AN50">
        <f t="shared" si="28"/>
        <v>4.6848814997508405E-2</v>
      </c>
      <c r="AO50">
        <f t="shared" si="29"/>
        <v>6.05029909779577E-2</v>
      </c>
      <c r="AP50">
        <f t="shared" si="30"/>
        <v>5.5203620588542272E-2</v>
      </c>
      <c r="AQ50">
        <f t="shared" si="31"/>
        <v>2.5304237949478788E-2</v>
      </c>
      <c r="AR50">
        <f t="shared" si="32"/>
        <v>1.3659726379532068E-3</v>
      </c>
      <c r="AS50">
        <f t="shared" si="24"/>
        <v>0.99999999999999978</v>
      </c>
      <c r="AT50">
        <f t="shared" si="25"/>
        <v>1.9931628234299119</v>
      </c>
    </row>
    <row r="51" spans="1:46" x14ac:dyDescent="0.25">
      <c r="A51" s="1">
        <v>73840158</v>
      </c>
      <c r="B51" s="4">
        <v>-35.899996000000002</v>
      </c>
      <c r="C51" s="4">
        <v>148.55264399999999</v>
      </c>
      <c r="D51" s="4">
        <v>70.349999999999994</v>
      </c>
      <c r="E51" s="4">
        <v>0.34</v>
      </c>
      <c r="F51" s="4">
        <v>13.74</v>
      </c>
      <c r="G51" s="4">
        <v>1.25</v>
      </c>
      <c r="H51" s="4">
        <v>1.98</v>
      </c>
      <c r="I51" s="4">
        <v>0.05</v>
      </c>
      <c r="J51" s="4">
        <v>1.55</v>
      </c>
      <c r="K51" s="4">
        <v>2.96</v>
      </c>
      <c r="L51" s="4">
        <v>3</v>
      </c>
      <c r="M51" s="4">
        <v>3.85</v>
      </c>
      <c r="N51" s="4">
        <v>0.1</v>
      </c>
      <c r="O51" s="4">
        <v>0.69</v>
      </c>
      <c r="P51" s="4">
        <v>0.05</v>
      </c>
      <c r="Q51" s="4">
        <v>0.05</v>
      </c>
      <c r="R51" s="4">
        <v>130</v>
      </c>
      <c r="T51">
        <f t="shared" si="7"/>
        <v>1.1709387483355524</v>
      </c>
      <c r="U51">
        <f t="shared" si="8"/>
        <v>4.2574505384422746E-3</v>
      </c>
      <c r="V51">
        <f t="shared" si="9"/>
        <v>0.26951745782659869</v>
      </c>
      <c r="W51">
        <f t="shared" si="10"/>
        <v>1.5656312625250499E-2</v>
      </c>
      <c r="X51">
        <f t="shared" si="11"/>
        <v>2.7561247216035634E-2</v>
      </c>
      <c r="Y51">
        <f t="shared" si="12"/>
        <v>7.0482097547223011E-4</v>
      </c>
      <c r="Z51">
        <f t="shared" si="13"/>
        <v>3.8471084636386203E-2</v>
      </c>
      <c r="AA51">
        <f t="shared" si="14"/>
        <v>5.2781740370898715E-2</v>
      </c>
      <c r="AB51">
        <f t="shared" si="15"/>
        <v>9.6805421103581812E-2</v>
      </c>
      <c r="AC51">
        <f t="shared" si="16"/>
        <v>8.174097664543524E-2</v>
      </c>
      <c r="AD51">
        <f t="shared" si="17"/>
        <v>1.409046075806679E-3</v>
      </c>
      <c r="AE51">
        <f t="shared" si="18"/>
        <v>1.7598443063494607</v>
      </c>
      <c r="AG51">
        <f t="shared" si="19"/>
        <v>0.66536496672509249</v>
      </c>
      <c r="AH51">
        <f t="shared" si="20"/>
        <v>2.4192199975199696E-3</v>
      </c>
      <c r="AI51">
        <f t="shared" si="21"/>
        <v>0.15314846708551919</v>
      </c>
      <c r="AJ51">
        <f t="shared" si="22"/>
        <v>8.8964191711522634E-3</v>
      </c>
      <c r="AK51">
        <f t="shared" si="26"/>
        <v>1.5661184979032267E-2</v>
      </c>
      <c r="AL51">
        <f t="shared" si="23"/>
        <v>2.4557604150184528E-2</v>
      </c>
      <c r="AM51">
        <f t="shared" si="27"/>
        <v>4.0050189265565089E-4</v>
      </c>
      <c r="AN51">
        <f t="shared" si="28"/>
        <v>2.1860504646680271E-2</v>
      </c>
      <c r="AO51">
        <f t="shared" si="29"/>
        <v>2.9992278396710394E-2</v>
      </c>
      <c r="AP51">
        <f t="shared" si="30"/>
        <v>5.5007946302017184E-2</v>
      </c>
      <c r="AQ51">
        <f t="shared" si="31"/>
        <v>4.6447845613680976E-2</v>
      </c>
      <c r="AR51">
        <f t="shared" si="32"/>
        <v>8.006651899391821E-4</v>
      </c>
      <c r="AS51">
        <f t="shared" si="24"/>
        <v>0.99999999999999978</v>
      </c>
      <c r="AT51">
        <f t="shared" si="25"/>
        <v>1.5843075887113649</v>
      </c>
    </row>
    <row r="52" spans="1:46" x14ac:dyDescent="0.25">
      <c r="A52" s="1">
        <v>73840170</v>
      </c>
      <c r="B52" s="4">
        <v>-35.892985000000003</v>
      </c>
      <c r="C52" s="4">
        <v>148.53699599999999</v>
      </c>
      <c r="D52" s="4">
        <v>65.55</v>
      </c>
      <c r="E52" s="4">
        <v>0.54</v>
      </c>
      <c r="F52" s="4">
        <v>14.57</v>
      </c>
      <c r="G52" s="4">
        <v>1.63</v>
      </c>
      <c r="H52" s="4">
        <v>3.05</v>
      </c>
      <c r="I52" s="4">
        <v>0.08</v>
      </c>
      <c r="J52" s="4">
        <v>2.56</v>
      </c>
      <c r="K52" s="4">
        <v>4.25</v>
      </c>
      <c r="L52" s="4">
        <v>2.9</v>
      </c>
      <c r="M52" s="4">
        <v>3.53</v>
      </c>
      <c r="N52" s="4">
        <v>0.16</v>
      </c>
      <c r="O52" s="4">
        <v>0.75</v>
      </c>
      <c r="P52" s="4">
        <v>0.03</v>
      </c>
      <c r="Q52" s="4">
        <v>0.1</v>
      </c>
      <c r="R52" s="4">
        <v>180</v>
      </c>
      <c r="T52">
        <f t="shared" si="7"/>
        <v>1.0910452729693743</v>
      </c>
      <c r="U52">
        <f t="shared" si="8"/>
        <v>6.7618332081142004E-3</v>
      </c>
      <c r="V52">
        <f t="shared" si="9"/>
        <v>0.28579835229501765</v>
      </c>
      <c r="W52">
        <f t="shared" si="10"/>
        <v>2.0415831663326649E-2</v>
      </c>
      <c r="X52">
        <f t="shared" si="11"/>
        <v>4.2455456570155897E-2</v>
      </c>
      <c r="Y52">
        <f t="shared" si="12"/>
        <v>1.1277135607555681E-3</v>
      </c>
      <c r="Z52">
        <f t="shared" si="13"/>
        <v>6.3539339786547536E-2</v>
      </c>
      <c r="AA52">
        <f t="shared" si="14"/>
        <v>7.5784593437945788E-2</v>
      </c>
      <c r="AB52">
        <f t="shared" si="15"/>
        <v>9.3578573733462414E-2</v>
      </c>
      <c r="AC52">
        <f t="shared" si="16"/>
        <v>7.4946921443736728E-2</v>
      </c>
      <c r="AD52">
        <f t="shared" si="17"/>
        <v>2.2544737212906864E-3</v>
      </c>
      <c r="AE52">
        <f t="shared" si="18"/>
        <v>1.7577083623897274</v>
      </c>
      <c r="AG52">
        <f t="shared" si="19"/>
        <v>0.62072030623215668</v>
      </c>
      <c r="AH52">
        <f t="shared" si="20"/>
        <v>3.8469596850077082E-3</v>
      </c>
      <c r="AI52">
        <f t="shared" si="21"/>
        <v>0.16259713978174106</v>
      </c>
      <c r="AJ52">
        <f t="shared" si="22"/>
        <v>1.1615027896647144E-2</v>
      </c>
      <c r="AK52">
        <f t="shared" si="26"/>
        <v>2.4153868456559389E-2</v>
      </c>
      <c r="AL52">
        <f t="shared" si="23"/>
        <v>3.5768896353206535E-2</v>
      </c>
      <c r="AM52">
        <f t="shared" si="27"/>
        <v>6.4158172361560744E-4</v>
      </c>
      <c r="AN52">
        <f t="shared" si="28"/>
        <v>3.6148965975311947E-2</v>
      </c>
      <c r="AO52">
        <f t="shared" si="29"/>
        <v>4.3115567439703899E-2</v>
      </c>
      <c r="AP52">
        <f t="shared" si="30"/>
        <v>5.323896485662491E-2</v>
      </c>
      <c r="AQ52">
        <f t="shared" si="31"/>
        <v>4.2638996916326409E-2</v>
      </c>
      <c r="AR52">
        <f t="shared" si="32"/>
        <v>1.2826210363052332E-3</v>
      </c>
      <c r="AS52">
        <f t="shared" si="24"/>
        <v>1</v>
      </c>
      <c r="AT52">
        <f t="shared" si="25"/>
        <v>1.8043583146890065</v>
      </c>
    </row>
    <row r="53" spans="1:46" x14ac:dyDescent="0.25">
      <c r="A53" s="1">
        <v>73840172</v>
      </c>
      <c r="B53" s="4">
        <v>-35.845500999999999</v>
      </c>
      <c r="C53" s="4">
        <v>148.58369300000001</v>
      </c>
      <c r="D53" s="4">
        <v>69.59</v>
      </c>
      <c r="E53" s="4">
        <v>0.38</v>
      </c>
      <c r="F53" s="4">
        <v>13.73</v>
      </c>
      <c r="G53" s="4">
        <v>1.18</v>
      </c>
      <c r="H53" s="4">
        <v>2.13</v>
      </c>
      <c r="I53" s="4">
        <v>0.06</v>
      </c>
      <c r="J53" s="4">
        <v>1.69</v>
      </c>
      <c r="K53" s="4">
        <v>3.03</v>
      </c>
      <c r="L53" s="4">
        <v>2.8</v>
      </c>
      <c r="M53" s="4">
        <v>4.0599999999999996</v>
      </c>
      <c r="N53" s="4">
        <v>0.09</v>
      </c>
      <c r="O53" s="4">
        <v>0.59</v>
      </c>
      <c r="P53" s="4">
        <v>0.03</v>
      </c>
      <c r="Q53" s="4">
        <v>0.05</v>
      </c>
      <c r="R53" s="4">
        <v>150</v>
      </c>
      <c r="T53">
        <f t="shared" si="7"/>
        <v>1.1582889480692411</v>
      </c>
      <c r="U53">
        <f t="shared" si="8"/>
        <v>4.758327072376659E-3</v>
      </c>
      <c r="V53">
        <f t="shared" si="9"/>
        <v>0.2693213024715575</v>
      </c>
      <c r="W53">
        <f t="shared" si="10"/>
        <v>1.4779559118236472E-2</v>
      </c>
      <c r="X53">
        <f t="shared" si="11"/>
        <v>2.9649220489977725E-2</v>
      </c>
      <c r="Y53">
        <f t="shared" si="12"/>
        <v>8.4578517056667607E-4</v>
      </c>
      <c r="Z53">
        <f t="shared" si="13"/>
        <v>4.1945892280963015E-2</v>
      </c>
      <c r="AA53">
        <f t="shared" si="14"/>
        <v>5.402995720399429E-2</v>
      </c>
      <c r="AB53">
        <f t="shared" si="15"/>
        <v>9.0351726363343016E-2</v>
      </c>
      <c r="AC53">
        <f t="shared" si="16"/>
        <v>8.6199575371549889E-2</v>
      </c>
      <c r="AD53">
        <f t="shared" si="17"/>
        <v>1.2681414682260109E-3</v>
      </c>
      <c r="AE53">
        <f t="shared" si="18"/>
        <v>1.7514384350800325</v>
      </c>
      <c r="AG53">
        <f t="shared" si="19"/>
        <v>0.66133580539832837</v>
      </c>
      <c r="AH53">
        <f t="shared" si="20"/>
        <v>2.7168109235647933E-3</v>
      </c>
      <c r="AI53">
        <f t="shared" si="21"/>
        <v>0.15377149266411455</v>
      </c>
      <c r="AJ53">
        <f t="shared" si="22"/>
        <v>8.4385261977884575E-3</v>
      </c>
      <c r="AK53">
        <f t="shared" si="26"/>
        <v>1.6928497111931253E-2</v>
      </c>
      <c r="AL53">
        <f t="shared" si="23"/>
        <v>2.5367023309719711E-2</v>
      </c>
      <c r="AM53">
        <f t="shared" si="27"/>
        <v>4.8290887856873349E-4</v>
      </c>
      <c r="AN53">
        <f t="shared" si="28"/>
        <v>2.3949395788522985E-2</v>
      </c>
      <c r="AO53">
        <f t="shared" si="29"/>
        <v>3.0848904604246268E-2</v>
      </c>
      <c r="AP53">
        <f t="shared" si="30"/>
        <v>5.1587155194075869E-2</v>
      </c>
      <c r="AQ53">
        <f t="shared" si="31"/>
        <v>4.9216446119392701E-2</v>
      </c>
      <c r="AR53">
        <f t="shared" si="32"/>
        <v>7.240571194659564E-4</v>
      </c>
      <c r="AS53">
        <f t="shared" si="24"/>
        <v>0.99999999999999989</v>
      </c>
      <c r="AT53">
        <f t="shared" si="25"/>
        <v>1.5979355854897643</v>
      </c>
    </row>
    <row r="54" spans="1:46" x14ac:dyDescent="0.25">
      <c r="A54" s="1">
        <v>72840085</v>
      </c>
      <c r="B54" s="4">
        <v>-35.892069999999997</v>
      </c>
      <c r="C54" s="4">
        <v>148.53808599999999</v>
      </c>
      <c r="D54" s="4">
        <v>66.8</v>
      </c>
      <c r="E54" s="4">
        <v>0.54</v>
      </c>
      <c r="F54" s="4">
        <v>14.3</v>
      </c>
      <c r="G54" s="4">
        <v>1.5</v>
      </c>
      <c r="H54" s="4">
        <v>2.75</v>
      </c>
      <c r="I54" s="4">
        <v>7.0000000000000007E-2</v>
      </c>
      <c r="J54" s="4">
        <v>2.5499999999999998</v>
      </c>
      <c r="K54" s="4">
        <v>4.1500000000000004</v>
      </c>
      <c r="L54" s="4">
        <v>2.8</v>
      </c>
      <c r="M54" s="4">
        <v>3.25</v>
      </c>
      <c r="N54" s="4">
        <v>0.14000000000000001</v>
      </c>
      <c r="O54" s="4">
        <v>0.74</v>
      </c>
      <c r="P54" s="4">
        <v>0.04</v>
      </c>
      <c r="Q54" s="4">
        <v>0.1</v>
      </c>
      <c r="R54" s="4">
        <v>178</v>
      </c>
      <c r="T54">
        <f t="shared" si="7"/>
        <v>1.1118508655126498</v>
      </c>
      <c r="U54">
        <f t="shared" si="8"/>
        <v>6.7618332081142004E-3</v>
      </c>
      <c r="V54">
        <f t="shared" si="9"/>
        <v>0.28050215770890546</v>
      </c>
      <c r="W54">
        <f t="shared" si="10"/>
        <v>1.8787575150300599E-2</v>
      </c>
      <c r="X54">
        <f t="shared" si="11"/>
        <v>3.8279510022271715E-2</v>
      </c>
      <c r="Y54">
        <f t="shared" si="12"/>
        <v>9.8674936566112213E-4</v>
      </c>
      <c r="Z54">
        <f t="shared" si="13"/>
        <v>6.3291139240506319E-2</v>
      </c>
      <c r="AA54">
        <f t="shared" si="14"/>
        <v>7.400142653352354E-2</v>
      </c>
      <c r="AB54">
        <f t="shared" si="15"/>
        <v>9.0351726363343016E-2</v>
      </c>
      <c r="AC54">
        <f t="shared" si="16"/>
        <v>6.9002123142250529E-2</v>
      </c>
      <c r="AD54">
        <f t="shared" si="17"/>
        <v>1.9726645061293505E-3</v>
      </c>
      <c r="AE54">
        <f t="shared" si="18"/>
        <v>1.755787770753656</v>
      </c>
      <c r="AG54">
        <f t="shared" si="19"/>
        <v>0.63324900881124024</v>
      </c>
      <c r="AH54">
        <f t="shared" si="20"/>
        <v>3.8511677326535567E-3</v>
      </c>
      <c r="AI54">
        <f t="shared" si="21"/>
        <v>0.15975857810451799</v>
      </c>
      <c r="AJ54">
        <f t="shared" si="22"/>
        <v>1.0700367927859642E-2</v>
      </c>
      <c r="AK54">
        <f t="shared" si="26"/>
        <v>2.180190035487067E-2</v>
      </c>
      <c r="AL54">
        <f t="shared" si="23"/>
        <v>3.2502268282730312E-2</v>
      </c>
      <c r="AM54">
        <f t="shared" si="27"/>
        <v>5.6199808547337639E-4</v>
      </c>
      <c r="AN54">
        <f t="shared" si="28"/>
        <v>3.604714663967569E-2</v>
      </c>
      <c r="AO54">
        <f t="shared" si="29"/>
        <v>4.2147136326025951E-2</v>
      </c>
      <c r="AP54">
        <f t="shared" si="30"/>
        <v>5.145936648400299E-2</v>
      </c>
      <c r="AQ54">
        <f t="shared" si="31"/>
        <v>3.9299808491451101E-2</v>
      </c>
      <c r="AR54">
        <f t="shared" si="32"/>
        <v>1.1235210422285845E-3</v>
      </c>
      <c r="AS54">
        <f t="shared" si="24"/>
        <v>1</v>
      </c>
      <c r="AT54">
        <f t="shared" si="25"/>
        <v>1.7303420552781865</v>
      </c>
    </row>
    <row r="55" spans="1:46" x14ac:dyDescent="0.25">
      <c r="A55" s="1">
        <v>71840181</v>
      </c>
      <c r="B55" s="4">
        <v>-35.842664999999997</v>
      </c>
      <c r="C55" s="4">
        <v>148.593602</v>
      </c>
      <c r="D55" s="4">
        <v>66.599999999999994</v>
      </c>
      <c r="E55" s="4">
        <v>0.49</v>
      </c>
      <c r="F55" s="4">
        <v>14.6</v>
      </c>
      <c r="G55" s="4">
        <v>2</v>
      </c>
      <c r="H55" s="4">
        <v>2.2999999999999998</v>
      </c>
      <c r="I55" s="4">
        <v>7.0000000000000007E-2</v>
      </c>
      <c r="J55" s="4">
        <v>2.5</v>
      </c>
      <c r="K55" s="4">
        <v>4</v>
      </c>
      <c r="L55" s="4">
        <v>3</v>
      </c>
      <c r="M55" s="4">
        <v>3.3</v>
      </c>
      <c r="N55" s="4">
        <v>0.15</v>
      </c>
      <c r="O55" s="4">
        <v>0.38</v>
      </c>
      <c r="P55" s="4">
        <v>0.2</v>
      </c>
      <c r="Q55" s="4">
        <v>0.1</v>
      </c>
      <c r="R55" s="4">
        <v>190</v>
      </c>
      <c r="T55">
        <f t="shared" si="7"/>
        <v>1.1085219707057257</v>
      </c>
      <c r="U55">
        <f t="shared" si="8"/>
        <v>6.1357375406962183E-3</v>
      </c>
      <c r="V55">
        <f t="shared" si="9"/>
        <v>0.28638681836014124</v>
      </c>
      <c r="W55">
        <f t="shared" si="10"/>
        <v>2.5050100200400799E-2</v>
      </c>
      <c r="X55">
        <f t="shared" si="11"/>
        <v>3.2015590200445428E-2</v>
      </c>
      <c r="Y55">
        <f t="shared" si="12"/>
        <v>9.8674936566112213E-4</v>
      </c>
      <c r="Z55">
        <f t="shared" si="13"/>
        <v>6.2050136510300322E-2</v>
      </c>
      <c r="AA55">
        <f t="shared" si="14"/>
        <v>7.1326676176890161E-2</v>
      </c>
      <c r="AB55">
        <f t="shared" si="15"/>
        <v>9.6805421103581812E-2</v>
      </c>
      <c r="AC55">
        <f t="shared" si="16"/>
        <v>7.0063694267515922E-2</v>
      </c>
      <c r="AD55">
        <f t="shared" si="17"/>
        <v>2.1135691137100184E-3</v>
      </c>
      <c r="AE55">
        <f t="shared" si="18"/>
        <v>1.7614564635450691</v>
      </c>
      <c r="AG55">
        <f t="shared" si="19"/>
        <v>0.62932124275994783</v>
      </c>
      <c r="AH55">
        <f t="shared" si="20"/>
        <v>3.4833319288218828E-3</v>
      </c>
      <c r="AI55">
        <f t="shared" si="21"/>
        <v>0.16258523800455751</v>
      </c>
      <c r="AJ55">
        <f t="shared" si="22"/>
        <v>1.422124288555251E-2</v>
      </c>
      <c r="AK55">
        <f t="shared" si="26"/>
        <v>1.8175635255844782E-2</v>
      </c>
      <c r="AL55">
        <f t="shared" si="23"/>
        <v>3.2396878141397294E-2</v>
      </c>
      <c r="AM55">
        <f t="shared" si="27"/>
        <v>5.601894716575689E-4</v>
      </c>
      <c r="AN55">
        <f t="shared" si="28"/>
        <v>3.5226608090795253E-2</v>
      </c>
      <c r="AO55">
        <f t="shared" si="29"/>
        <v>4.0493011126337825E-2</v>
      </c>
      <c r="AP55">
        <f t="shared" si="30"/>
        <v>5.4957600773596932E-2</v>
      </c>
      <c r="AQ55">
        <f t="shared" si="31"/>
        <v>3.9776001120406489E-2</v>
      </c>
      <c r="AR55">
        <f t="shared" si="32"/>
        <v>1.1998985824811673E-3</v>
      </c>
      <c r="AS55">
        <f t="shared" si="24"/>
        <v>0.99999999999999967</v>
      </c>
      <c r="AT55">
        <f t="shared" si="25"/>
        <v>1.7173814314840536</v>
      </c>
    </row>
    <row r="56" spans="1:46" x14ac:dyDescent="0.25">
      <c r="A56" s="1">
        <v>71840183</v>
      </c>
      <c r="B56" s="4">
        <v>-35.837155000000003</v>
      </c>
      <c r="C56" s="4">
        <v>148.60124099999999</v>
      </c>
      <c r="D56" s="4">
        <v>61</v>
      </c>
      <c r="E56" s="4">
        <v>0.61</v>
      </c>
      <c r="F56" s="4">
        <v>14.6</v>
      </c>
      <c r="G56" s="4">
        <v>2.0499999999999998</v>
      </c>
      <c r="H56" s="4">
        <v>4.2</v>
      </c>
      <c r="I56" s="4">
        <v>0.12</v>
      </c>
      <c r="J56" s="4">
        <v>4.75</v>
      </c>
      <c r="K56" s="4">
        <v>6.45</v>
      </c>
      <c r="L56" s="4">
        <v>2.65</v>
      </c>
      <c r="M56" s="4">
        <v>2.5</v>
      </c>
      <c r="N56" s="4">
        <v>0.24</v>
      </c>
      <c r="O56" s="4">
        <v>0.37</v>
      </c>
      <c r="P56" s="4">
        <v>0.28999999999999998</v>
      </c>
      <c r="Q56" s="4">
        <v>0.12</v>
      </c>
      <c r="R56" s="4">
        <v>150</v>
      </c>
      <c r="T56">
        <f t="shared" si="7"/>
        <v>1.0153129161118508</v>
      </c>
      <c r="U56">
        <f t="shared" si="8"/>
        <v>7.6383671424993735E-3</v>
      </c>
      <c r="V56">
        <f t="shared" si="9"/>
        <v>0.28638681836014124</v>
      </c>
      <c r="W56">
        <f t="shared" si="10"/>
        <v>2.567635270541082E-2</v>
      </c>
      <c r="X56">
        <f t="shared" si="11"/>
        <v>5.8463251670378621E-2</v>
      </c>
      <c r="Y56">
        <f t="shared" si="12"/>
        <v>1.6915703411333521E-3</v>
      </c>
      <c r="Z56">
        <f t="shared" si="13"/>
        <v>0.11789525936957061</v>
      </c>
      <c r="AA56">
        <f t="shared" si="14"/>
        <v>0.11501426533523539</v>
      </c>
      <c r="AB56">
        <f t="shared" si="15"/>
        <v>8.5511455308163925E-2</v>
      </c>
      <c r="AC56">
        <f t="shared" si="16"/>
        <v>5.3078556263269634E-2</v>
      </c>
      <c r="AD56">
        <f t="shared" si="17"/>
        <v>3.3817105819360293E-3</v>
      </c>
      <c r="AE56">
        <f t="shared" si="18"/>
        <v>1.7700505231895898</v>
      </c>
      <c r="AG56">
        <f t="shared" si="19"/>
        <v>0.5736067433161629</v>
      </c>
      <c r="AH56">
        <f t="shared" si="20"/>
        <v>4.3153384846525249E-3</v>
      </c>
      <c r="AI56">
        <f t="shared" si="21"/>
        <v>0.16179584402149091</v>
      </c>
      <c r="AJ56">
        <f t="shared" si="22"/>
        <v>1.450599989606095E-2</v>
      </c>
      <c r="AK56">
        <f t="shared" si="26"/>
        <v>3.3029142899847402E-2</v>
      </c>
      <c r="AL56">
        <f t="shared" si="23"/>
        <v>4.7535142795908356E-2</v>
      </c>
      <c r="AM56">
        <f t="shared" si="27"/>
        <v>9.5566217967901941E-4</v>
      </c>
      <c r="AN56">
        <f t="shared" si="28"/>
        <v>6.6605589967638948E-2</v>
      </c>
      <c r="AO56">
        <f t="shared" si="29"/>
        <v>6.4977956181715285E-2</v>
      </c>
      <c r="AP56">
        <f t="shared" si="30"/>
        <v>4.8310177697116957E-2</v>
      </c>
      <c r="AQ56">
        <f t="shared" si="31"/>
        <v>2.9987028939503554E-2</v>
      </c>
      <c r="AR56">
        <f t="shared" si="32"/>
        <v>1.9105164161315948E-3</v>
      </c>
      <c r="AS56">
        <f t="shared" si="24"/>
        <v>0.99999999999999967</v>
      </c>
      <c r="AT56">
        <f t="shared" si="25"/>
        <v>2.2439330977218526</v>
      </c>
    </row>
    <row r="57" spans="1:46" x14ac:dyDescent="0.25">
      <c r="A57" s="1">
        <v>71840185</v>
      </c>
      <c r="B57" s="4">
        <v>-35.832926999999998</v>
      </c>
      <c r="C57" s="4">
        <v>148.58012199999999</v>
      </c>
      <c r="D57" s="4">
        <v>52.4</v>
      </c>
      <c r="E57" s="4">
        <v>0.8</v>
      </c>
      <c r="F57" s="4">
        <v>16.899999999999999</v>
      </c>
      <c r="G57" s="4">
        <v>2.1</v>
      </c>
      <c r="H57" s="4">
        <v>7.5</v>
      </c>
      <c r="I57" s="4">
        <v>0.18</v>
      </c>
      <c r="J57" s="4">
        <v>6.75</v>
      </c>
      <c r="K57" s="4">
        <v>9.3000000000000007</v>
      </c>
      <c r="L57" s="4">
        <v>2.7</v>
      </c>
      <c r="M57" s="4">
        <v>0.72</v>
      </c>
      <c r="N57" s="4">
        <v>0.27</v>
      </c>
      <c r="O57" s="4">
        <v>0.05</v>
      </c>
      <c r="P57" s="4">
        <v>0.21</v>
      </c>
      <c r="Q57" s="4">
        <v>0.15</v>
      </c>
      <c r="R57" s="4">
        <v>24</v>
      </c>
      <c r="T57">
        <f t="shared" si="7"/>
        <v>0.87217043941411454</v>
      </c>
      <c r="U57">
        <f t="shared" si="8"/>
        <v>1.0017530678687703E-2</v>
      </c>
      <c r="V57">
        <f t="shared" si="9"/>
        <v>0.33150255001961554</v>
      </c>
      <c r="W57">
        <f t="shared" si="10"/>
        <v>2.630260521042084E-2</v>
      </c>
      <c r="X57">
        <f t="shared" si="11"/>
        <v>0.10439866369710467</v>
      </c>
      <c r="Y57">
        <f t="shared" si="12"/>
        <v>2.5373555117000281E-3</v>
      </c>
      <c r="Z57">
        <f t="shared" si="13"/>
        <v>0.16753536857781087</v>
      </c>
      <c r="AA57">
        <f t="shared" si="14"/>
        <v>0.16583452211126964</v>
      </c>
      <c r="AB57">
        <f t="shared" si="15"/>
        <v>8.7124878993223631E-2</v>
      </c>
      <c r="AC57">
        <f t="shared" si="16"/>
        <v>1.5286624203821654E-2</v>
      </c>
      <c r="AD57">
        <f t="shared" si="17"/>
        <v>3.8044244046780331E-3</v>
      </c>
      <c r="AE57">
        <f t="shared" si="18"/>
        <v>1.7865149628224473</v>
      </c>
      <c r="AG57">
        <f t="shared" si="19"/>
        <v>0.48819654890334951</v>
      </c>
      <c r="AH57">
        <f t="shared" si="20"/>
        <v>5.6073029821487675E-3</v>
      </c>
      <c r="AI57">
        <f t="shared" si="21"/>
        <v>0.18555822756496101</v>
      </c>
      <c r="AJ57">
        <f t="shared" si="22"/>
        <v>1.4722857495056382E-2</v>
      </c>
      <c r="AK57">
        <f t="shared" si="26"/>
        <v>5.8437049713912934E-2</v>
      </c>
      <c r="AL57">
        <f t="shared" si="23"/>
        <v>7.315990720896931E-2</v>
      </c>
      <c r="AM57">
        <f t="shared" si="27"/>
        <v>1.4202822615554007E-3</v>
      </c>
      <c r="AN57">
        <f t="shared" si="28"/>
        <v>9.3777758409102879E-2</v>
      </c>
      <c r="AO57">
        <f t="shared" si="29"/>
        <v>9.2825711265957705E-2</v>
      </c>
      <c r="AP57">
        <f t="shared" si="30"/>
        <v>4.8768065650890681E-2</v>
      </c>
      <c r="AQ57">
        <f t="shared" si="31"/>
        <v>8.5566729201477804E-3</v>
      </c>
      <c r="AR57">
        <f t="shared" si="32"/>
        <v>2.1295228329168692E-3</v>
      </c>
      <c r="AS57">
        <f t="shared" si="24"/>
        <v>1</v>
      </c>
      <c r="AT57">
        <f t="shared" si="25"/>
        <v>2.682185099952084</v>
      </c>
    </row>
    <row r="58" spans="1:46" x14ac:dyDescent="0.25">
      <c r="A58" s="1">
        <v>71840191</v>
      </c>
      <c r="B58" s="4">
        <v>-35.866985</v>
      </c>
      <c r="C58" s="4">
        <v>148.59519599999999</v>
      </c>
      <c r="D58" s="4">
        <v>60.8</v>
      </c>
      <c r="E58" s="4">
        <v>0.61</v>
      </c>
      <c r="F58" s="4">
        <v>14.7</v>
      </c>
      <c r="G58" s="4">
        <v>2.0499999999999998</v>
      </c>
      <c r="H58" s="4">
        <v>4.3</v>
      </c>
      <c r="I58" s="4">
        <v>0.12</v>
      </c>
      <c r="J58" s="4">
        <v>4.75</v>
      </c>
      <c r="K58" s="4">
        <v>6.45</v>
      </c>
      <c r="L58" s="4">
        <v>2.65</v>
      </c>
      <c r="M58" s="4">
        <v>2.5499999999999998</v>
      </c>
      <c r="N58" s="4">
        <v>0.22</v>
      </c>
      <c r="O58" s="4">
        <v>0.28000000000000003</v>
      </c>
      <c r="P58" s="4">
        <v>0.26</v>
      </c>
      <c r="Q58" s="4">
        <v>0.1</v>
      </c>
      <c r="R58" s="4">
        <v>140</v>
      </c>
      <c r="T58">
        <f t="shared" si="7"/>
        <v>1.0119840213049267</v>
      </c>
      <c r="U58">
        <f t="shared" si="8"/>
        <v>7.6383671424993735E-3</v>
      </c>
      <c r="V58">
        <f t="shared" si="9"/>
        <v>0.28834837191055318</v>
      </c>
      <c r="W58">
        <f t="shared" si="10"/>
        <v>2.567635270541082E-2</v>
      </c>
      <c r="X58">
        <f t="shared" si="11"/>
        <v>5.9855233853006673E-2</v>
      </c>
      <c r="Y58">
        <f t="shared" si="12"/>
        <v>1.6915703411333521E-3</v>
      </c>
      <c r="Z58">
        <f t="shared" si="13"/>
        <v>0.11789525936957061</v>
      </c>
      <c r="AA58">
        <f t="shared" si="14"/>
        <v>0.11501426533523539</v>
      </c>
      <c r="AB58">
        <f t="shared" si="15"/>
        <v>8.5511455308163925E-2</v>
      </c>
      <c r="AC58">
        <f t="shared" si="16"/>
        <v>5.4140127388535027E-2</v>
      </c>
      <c r="AD58">
        <f t="shared" si="17"/>
        <v>3.0999013667746935E-3</v>
      </c>
      <c r="AE58">
        <f t="shared" si="18"/>
        <v>1.77085492602581</v>
      </c>
      <c r="AG58">
        <f t="shared" si="19"/>
        <v>0.5714663614913067</v>
      </c>
      <c r="AH58">
        <f t="shared" si="20"/>
        <v>4.3133782616747484E-3</v>
      </c>
      <c r="AI58">
        <f t="shared" si="21"/>
        <v>0.16283003631340412</v>
      </c>
      <c r="AJ58">
        <f t="shared" si="22"/>
        <v>1.4499410611254437E-2</v>
      </c>
      <c r="AK58">
        <f t="shared" si="26"/>
        <v>3.3800190503089404E-2</v>
      </c>
      <c r="AL58">
        <f t="shared" si="23"/>
        <v>4.8299601114343838E-2</v>
      </c>
      <c r="AM58">
        <f t="shared" si="27"/>
        <v>9.5522807445870789E-4</v>
      </c>
      <c r="AN58">
        <f t="shared" si="28"/>
        <v>6.6575334679816855E-2</v>
      </c>
      <c r="AO58">
        <f t="shared" si="29"/>
        <v>6.4948440239174662E-2</v>
      </c>
      <c r="AP58">
        <f t="shared" si="30"/>
        <v>4.8288233017523656E-2</v>
      </c>
      <c r="AQ58">
        <f t="shared" si="31"/>
        <v>3.0572875616659036E-2</v>
      </c>
      <c r="AR58">
        <f t="shared" si="32"/>
        <v>1.7505111916375656E-3</v>
      </c>
      <c r="AS58">
        <f t="shared" si="24"/>
        <v>0.99999999999999989</v>
      </c>
      <c r="AT58">
        <f t="shared" si="25"/>
        <v>2.2434578461179648</v>
      </c>
    </row>
    <row r="59" spans="1:46" x14ac:dyDescent="0.25">
      <c r="A59" s="1">
        <v>71840201</v>
      </c>
      <c r="B59" s="4">
        <v>-35.893014000000001</v>
      </c>
      <c r="C59" s="4">
        <v>148.53478000000001</v>
      </c>
      <c r="D59" s="4">
        <v>65.7</v>
      </c>
      <c r="E59" s="4">
        <v>0.52</v>
      </c>
      <c r="F59" s="4">
        <v>14.9</v>
      </c>
      <c r="G59" s="4">
        <v>2.25</v>
      </c>
      <c r="H59" s="4">
        <v>2.4500000000000002</v>
      </c>
      <c r="I59" s="4">
        <v>0.08</v>
      </c>
      <c r="J59" s="4">
        <v>2.65</v>
      </c>
      <c r="K59" s="4">
        <v>3.9</v>
      </c>
      <c r="L59" s="4">
        <v>2.95</v>
      </c>
      <c r="M59" s="4">
        <v>3.45</v>
      </c>
      <c r="N59" s="4">
        <v>0.17</v>
      </c>
      <c r="O59" s="4">
        <v>0.4</v>
      </c>
      <c r="P59" s="4">
        <v>0.28000000000000003</v>
      </c>
      <c r="Q59" s="4">
        <v>0.1</v>
      </c>
      <c r="R59" s="4">
        <v>190</v>
      </c>
      <c r="T59">
        <f t="shared" si="7"/>
        <v>1.0935419440745673</v>
      </c>
      <c r="U59">
        <f t="shared" si="8"/>
        <v>6.5113949411470078E-3</v>
      </c>
      <c r="V59">
        <f t="shared" si="9"/>
        <v>0.29227147901137701</v>
      </c>
      <c r="W59">
        <f t="shared" si="10"/>
        <v>2.8181362725450902E-2</v>
      </c>
      <c r="X59">
        <f t="shared" si="11"/>
        <v>3.4103563474387526E-2</v>
      </c>
      <c r="Y59">
        <f t="shared" si="12"/>
        <v>1.1277135607555681E-3</v>
      </c>
      <c r="Z59">
        <f t="shared" si="13"/>
        <v>6.5773144700918343E-2</v>
      </c>
      <c r="AA59">
        <f t="shared" si="14"/>
        <v>6.9543509272467899E-2</v>
      </c>
      <c r="AB59">
        <f t="shared" si="15"/>
        <v>9.519199741852212E-2</v>
      </c>
      <c r="AC59">
        <f t="shared" si="16"/>
        <v>7.32484076433121E-2</v>
      </c>
      <c r="AD59">
        <f t="shared" si="17"/>
        <v>2.3953783288713543E-3</v>
      </c>
      <c r="AE59">
        <f t="shared" si="18"/>
        <v>1.761889895151777</v>
      </c>
      <c r="AG59">
        <f t="shared" si="19"/>
        <v>0.62066417832560683</v>
      </c>
      <c r="AH59">
        <f t="shared" si="20"/>
        <v>3.6956877720137485E-3</v>
      </c>
      <c r="AI59">
        <f t="shared" si="21"/>
        <v>0.16588521213250926</v>
      </c>
      <c r="AJ59">
        <f t="shared" si="22"/>
        <v>1.5994962456506532E-2</v>
      </c>
      <c r="AK59">
        <f t="shared" si="26"/>
        <v>1.9356239892305924E-2</v>
      </c>
      <c r="AL59">
        <f t="shared" si="23"/>
        <v>3.5351202348812456E-2</v>
      </c>
      <c r="AM59">
        <f t="shared" si="27"/>
        <v>6.4005904333676983E-4</v>
      </c>
      <c r="AN59">
        <f t="shared" si="28"/>
        <v>3.7331018744081255E-2</v>
      </c>
      <c r="AO59">
        <f t="shared" si="29"/>
        <v>3.9470973449494191E-2</v>
      </c>
      <c r="AP59">
        <f t="shared" si="30"/>
        <v>5.4028346311800521E-2</v>
      </c>
      <c r="AQ59">
        <f t="shared" si="31"/>
        <v>4.1573771349089982E-2</v>
      </c>
      <c r="AR59">
        <f t="shared" si="32"/>
        <v>1.3595505232550334E-3</v>
      </c>
      <c r="AS59">
        <f t="shared" si="24"/>
        <v>1.0000000000000002</v>
      </c>
      <c r="AT59">
        <f t="shared" si="25"/>
        <v>1.6952772414070729</v>
      </c>
    </row>
    <row r="60" spans="1:46" x14ac:dyDescent="0.25">
      <c r="A60" s="1" t="s">
        <v>57</v>
      </c>
      <c r="B60" s="4">
        <v>-35.832970000000003</v>
      </c>
      <c r="C60" s="4">
        <v>148.57680099999999</v>
      </c>
      <c r="D60" s="4">
        <v>52.24</v>
      </c>
      <c r="E60" s="4">
        <v>0.74</v>
      </c>
      <c r="F60" s="4">
        <v>15.76</v>
      </c>
      <c r="G60" s="4">
        <v>2.57</v>
      </c>
      <c r="H60" s="4">
        <v>7.23</v>
      </c>
      <c r="I60" s="4">
        <v>0.15</v>
      </c>
      <c r="J60" s="4">
        <v>6.78</v>
      </c>
      <c r="K60" s="4">
        <v>10.28</v>
      </c>
      <c r="L60" s="4">
        <v>2.4</v>
      </c>
      <c r="M60" s="4">
        <v>0.67</v>
      </c>
      <c r="N60" s="4">
        <v>0.21</v>
      </c>
      <c r="O60" s="4">
        <v>0.48</v>
      </c>
      <c r="P60" s="4">
        <v>0.12</v>
      </c>
      <c r="Q60" s="4">
        <v>0.31</v>
      </c>
      <c r="R60" s="4">
        <v>31</v>
      </c>
      <c r="T60">
        <f t="shared" si="7"/>
        <v>0.8695073235685753</v>
      </c>
      <c r="U60">
        <f t="shared" si="8"/>
        <v>9.2662158777861263E-3</v>
      </c>
      <c r="V60">
        <f t="shared" si="9"/>
        <v>0.30914083954491961</v>
      </c>
      <c r="W60">
        <f t="shared" si="10"/>
        <v>3.2189378757515028E-2</v>
      </c>
      <c r="X60">
        <f t="shared" si="11"/>
        <v>0.10064031180400891</v>
      </c>
      <c r="Y60">
        <f t="shared" si="12"/>
        <v>2.11446292641669E-3</v>
      </c>
      <c r="Z60">
        <f t="shared" si="13"/>
        <v>0.16827997021593449</v>
      </c>
      <c r="AA60">
        <f t="shared" si="14"/>
        <v>0.1833095577746077</v>
      </c>
      <c r="AB60">
        <f t="shared" si="15"/>
        <v>7.7444336882865436E-2</v>
      </c>
      <c r="AC60">
        <f t="shared" si="16"/>
        <v>1.4225053078556264E-2</v>
      </c>
      <c r="AD60">
        <f t="shared" si="17"/>
        <v>2.9589967591940255E-3</v>
      </c>
      <c r="AE60">
        <f t="shared" si="18"/>
        <v>1.7690764471903797</v>
      </c>
      <c r="AG60">
        <f t="shared" si="19"/>
        <v>0.49150353278939052</v>
      </c>
      <c r="AH60">
        <f t="shared" si="20"/>
        <v>5.2378832426956956E-3</v>
      </c>
      <c r="AI60">
        <f t="shared" si="21"/>
        <v>0.17474702126970962</v>
      </c>
      <c r="AJ60">
        <f t="shared" si="22"/>
        <v>1.81955838079455E-2</v>
      </c>
      <c r="AK60">
        <f t="shared" si="26"/>
        <v>5.6888616636010456E-2</v>
      </c>
      <c r="AL60">
        <f t="shared" si="23"/>
        <v>7.5084200443955959E-2</v>
      </c>
      <c r="AM60">
        <f t="shared" si="27"/>
        <v>1.1952354742921641E-3</v>
      </c>
      <c r="AN60">
        <f t="shared" si="28"/>
        <v>9.5123062931053201E-2</v>
      </c>
      <c r="AO60">
        <f t="shared" si="29"/>
        <v>0.10361878824724458</v>
      </c>
      <c r="AP60">
        <f t="shared" si="30"/>
        <v>4.3776704509215163E-2</v>
      </c>
      <c r="AQ60">
        <f t="shared" si="31"/>
        <v>8.0409487680129805E-3</v>
      </c>
      <c r="AR60">
        <f t="shared" si="32"/>
        <v>1.6726223244300489E-3</v>
      </c>
      <c r="AS60">
        <f t="shared" si="24"/>
        <v>1</v>
      </c>
      <c r="AT60">
        <f t="shared" si="25"/>
        <v>3.016170853792278</v>
      </c>
    </row>
    <row r="61" spans="1:46" x14ac:dyDescent="0.25">
      <c r="A61" s="1" t="s">
        <v>58</v>
      </c>
      <c r="B61" s="4">
        <v>-35.845222</v>
      </c>
      <c r="C61" s="4">
        <v>148.604726</v>
      </c>
      <c r="D61" s="4">
        <v>61.19</v>
      </c>
      <c r="E61" s="4">
        <v>0.71</v>
      </c>
      <c r="F61" s="4">
        <v>13.6</v>
      </c>
      <c r="G61" s="4">
        <v>2.54</v>
      </c>
      <c r="H61" s="4">
        <v>4.29</v>
      </c>
      <c r="I61" s="4">
        <v>0.1</v>
      </c>
      <c r="J61" s="4">
        <v>3.94</v>
      </c>
      <c r="K61" s="4">
        <v>4.7</v>
      </c>
      <c r="L61" s="4">
        <v>2.64</v>
      </c>
      <c r="M61" s="4">
        <v>3.16</v>
      </c>
      <c r="N61" s="4">
        <v>0.2</v>
      </c>
      <c r="O61" s="4">
        <v>2.0499999999999998</v>
      </c>
      <c r="P61" s="4">
        <v>0.17</v>
      </c>
      <c r="Q61" s="4">
        <v>0.26</v>
      </c>
      <c r="R61" s="4">
        <v>188</v>
      </c>
      <c r="T61">
        <f t="shared" si="7"/>
        <v>1.0184753661784287</v>
      </c>
      <c r="U61">
        <f t="shared" si="8"/>
        <v>8.890558477335336E-3</v>
      </c>
      <c r="V61">
        <f t="shared" si="9"/>
        <v>0.26677128285602197</v>
      </c>
      <c r="W61">
        <f t="shared" si="10"/>
        <v>3.1813627254509015E-2</v>
      </c>
      <c r="X61">
        <f t="shared" si="11"/>
        <v>5.9716035634743876E-2</v>
      </c>
      <c r="Y61">
        <f t="shared" si="12"/>
        <v>1.4096419509444602E-3</v>
      </c>
      <c r="Z61">
        <f t="shared" si="13"/>
        <v>9.7791015140233306E-2</v>
      </c>
      <c r="AA61">
        <f t="shared" si="14"/>
        <v>8.3808844507845939E-2</v>
      </c>
      <c r="AB61">
        <f t="shared" si="15"/>
        <v>8.5188770571151998E-2</v>
      </c>
      <c r="AC61">
        <f t="shared" si="16"/>
        <v>6.7091295116772823E-2</v>
      </c>
      <c r="AD61">
        <f t="shared" si="17"/>
        <v>2.8180921516133581E-3</v>
      </c>
      <c r="AE61">
        <f t="shared" si="18"/>
        <v>1.723774529839601</v>
      </c>
      <c r="AG61">
        <f t="shared" si="19"/>
        <v>0.59084024537315727</v>
      </c>
      <c r="AH61">
        <f t="shared" si="20"/>
        <v>5.1576110004146608E-3</v>
      </c>
      <c r="AI61">
        <f t="shared" si="21"/>
        <v>0.15475996323071634</v>
      </c>
      <c r="AJ61">
        <f t="shared" si="22"/>
        <v>1.8455793784973321E-2</v>
      </c>
      <c r="AK61">
        <f t="shared" si="26"/>
        <v>3.4642602382749278E-2</v>
      </c>
      <c r="AL61">
        <f t="shared" si="23"/>
        <v>5.3098396167722599E-2</v>
      </c>
      <c r="AM61">
        <f t="shared" si="27"/>
        <v>8.1776469401461044E-4</v>
      </c>
      <c r="AN61">
        <f t="shared" si="28"/>
        <v>5.6730746073462901E-2</v>
      </c>
      <c r="AO61">
        <f t="shared" si="29"/>
        <v>4.8619377451669644E-2</v>
      </c>
      <c r="AP61">
        <f t="shared" si="30"/>
        <v>4.94199032973755E-2</v>
      </c>
      <c r="AQ61">
        <f t="shared" si="31"/>
        <v>3.8921154684316943E-2</v>
      </c>
      <c r="AR61">
        <f t="shared" si="32"/>
        <v>1.6348380271494001E-3</v>
      </c>
      <c r="AS61">
        <f t="shared" si="24"/>
        <v>0.99999999999999989</v>
      </c>
      <c r="AT61">
        <f t="shared" si="25"/>
        <v>2.0295607004676079</v>
      </c>
    </row>
    <row r="62" spans="1:46" x14ac:dyDescent="0.25">
      <c r="A62" s="1" t="s">
        <v>59</v>
      </c>
      <c r="B62" s="4">
        <v>-35.892971000000003</v>
      </c>
      <c r="C62" s="4">
        <v>148.53810300000001</v>
      </c>
      <c r="D62" s="4">
        <v>66.400000000000006</v>
      </c>
      <c r="E62" s="4">
        <v>0.52</v>
      </c>
      <c r="F62" s="4">
        <v>14.2</v>
      </c>
      <c r="G62" s="4">
        <v>1.72</v>
      </c>
      <c r="H62" s="4">
        <v>2.44</v>
      </c>
      <c r="I62" s="4">
        <v>7.0000000000000007E-2</v>
      </c>
      <c r="J62" s="4">
        <v>2.4</v>
      </c>
      <c r="K62" s="4">
        <v>4.13</v>
      </c>
      <c r="L62" s="4">
        <v>2.93</v>
      </c>
      <c r="M62" s="4">
        <v>3.44</v>
      </c>
      <c r="N62" s="4">
        <v>0.15</v>
      </c>
      <c r="O62" s="4">
        <v>0.8</v>
      </c>
      <c r="P62" s="4">
        <v>0.17</v>
      </c>
      <c r="Q62" s="4">
        <v>0.46</v>
      </c>
      <c r="R62" s="4">
        <v>168</v>
      </c>
      <c r="T62">
        <f t="shared" si="7"/>
        <v>1.1051930758988018</v>
      </c>
      <c r="U62">
        <f t="shared" si="8"/>
        <v>6.5113949411470078E-3</v>
      </c>
      <c r="V62">
        <f t="shared" si="9"/>
        <v>0.27854060415849352</v>
      </c>
      <c r="W62">
        <f t="shared" si="10"/>
        <v>2.1543086172344687E-2</v>
      </c>
      <c r="X62">
        <f t="shared" si="11"/>
        <v>3.3964365256124722E-2</v>
      </c>
      <c r="Y62">
        <f t="shared" si="12"/>
        <v>9.8674936566112213E-4</v>
      </c>
      <c r="Z62">
        <f t="shared" si="13"/>
        <v>5.9568131049888312E-2</v>
      </c>
      <c r="AA62">
        <f t="shared" ref="AA62" si="33">K62/$D$3*1</f>
        <v>6.8741677762982692E-2</v>
      </c>
      <c r="AB62">
        <f t="shared" si="15"/>
        <v>9.4546627944498238E-2</v>
      </c>
      <c r="AC62">
        <f t="shared" si="16"/>
        <v>7.3036093418259021E-2</v>
      </c>
      <c r="AD62">
        <f t="shared" si="17"/>
        <v>2.1135691137100184E-3</v>
      </c>
      <c r="AE62">
        <f t="shared" si="18"/>
        <v>1.7447453750819113</v>
      </c>
      <c r="AG62">
        <f t="shared" si="19"/>
        <v>0.63344089726956054</v>
      </c>
      <c r="AH62">
        <f t="shared" si="20"/>
        <v>3.7320029811463546E-3</v>
      </c>
      <c r="AI62">
        <f t="shared" si="21"/>
        <v>0.15964541768475343</v>
      </c>
      <c r="AJ62">
        <f t="shared" si="22"/>
        <v>1.2347409816938644E-2</v>
      </c>
      <c r="AK62">
        <f t="shared" si="26"/>
        <v>1.9466660144910934E-2</v>
      </c>
      <c r="AL62">
        <f t="shared" si="23"/>
        <v>3.181406996184958E-2</v>
      </c>
      <c r="AM62">
        <f t="shared" si="27"/>
        <v>5.6555493985178029E-4</v>
      </c>
      <c r="AN62">
        <f t="shared" si="28"/>
        <v>3.414144659766858E-2</v>
      </c>
      <c r="AO62">
        <f t="shared" si="29"/>
        <v>3.9399260628362721E-2</v>
      </c>
      <c r="AP62">
        <f t="shared" si="30"/>
        <v>5.4189355819361046E-2</v>
      </c>
      <c r="AQ62">
        <f t="shared" si="31"/>
        <v>4.1860602963243371E-2</v>
      </c>
      <c r="AR62">
        <f t="shared" si="32"/>
        <v>1.211391154202539E-3</v>
      </c>
      <c r="AS62">
        <f>SUM(AG62:AR62)</f>
        <v>1.0318140699618494</v>
      </c>
      <c r="AT62">
        <f t="shared" si="25"/>
        <v>1.7290171629343383</v>
      </c>
    </row>
    <row r="64" spans="1:46" x14ac:dyDescent="0.25">
      <c r="C64" t="s">
        <v>64</v>
      </c>
    </row>
    <row r="65" spans="1:6" x14ac:dyDescent="0.25">
      <c r="A65" s="6" t="s">
        <v>63</v>
      </c>
      <c r="B65" s="5">
        <v>700</v>
      </c>
      <c r="C65" s="5">
        <v>750</v>
      </c>
      <c r="D65" s="5">
        <v>800</v>
      </c>
      <c r="E65" s="5">
        <v>850</v>
      </c>
      <c r="F65" t="s">
        <v>65</v>
      </c>
    </row>
    <row r="66" spans="1:6" x14ac:dyDescent="0.25">
      <c r="A66" s="7">
        <v>0.1</v>
      </c>
      <c r="B66">
        <f>497644/EXP(-3.8-0.85*($A66-1)+12900/($B$65+273.15))</f>
        <v>18.114609164510075</v>
      </c>
      <c r="C66">
        <f>497644/EXP(-3.8-0.85*(A66-1)+12900/($C$65+273.15))</f>
        <v>34.623002201295812</v>
      </c>
      <c r="D66">
        <f>497644/EXP(-3.8-0.85*(A66-1)+12900/($D$65+273.15))</f>
        <v>62.299504833766072</v>
      </c>
      <c r="E66">
        <f>497644/EXP(-3.8-0.85*(A66-1)+12900/($E$65+273.15))</f>
        <v>106.38730105155301</v>
      </c>
    </row>
    <row r="67" spans="1:6" x14ac:dyDescent="0.25">
      <c r="A67" s="7">
        <v>0.2</v>
      </c>
      <c r="B67">
        <f t="shared" ref="B67:B105" si="34">497644/EXP(-3.8-0.85*($A67-1)+12900/($B$65+273.15))</f>
        <v>19.721684153973321</v>
      </c>
      <c r="C67">
        <f t="shared" ref="C67:C105" si="35">497644/EXP(-3.8-0.85*(A67-1)+12900/($C$65+273.15))</f>
        <v>37.694653396886942</v>
      </c>
      <c r="D67">
        <f t="shared" ref="D67:D105" si="36">497644/EXP(-3.8-0.85*(A67-1)+12900/($D$65+273.15))</f>
        <v>67.826534159380444</v>
      </c>
      <c r="E67">
        <f t="shared" ref="E67:E105" si="37">497644/EXP(-3.8-0.85*(A67-1)+12900/($E$65+273.15))</f>
        <v>115.82567033480615</v>
      </c>
    </row>
    <row r="68" spans="1:6" x14ac:dyDescent="0.25">
      <c r="A68" s="7">
        <v>0.3</v>
      </c>
      <c r="B68">
        <f t="shared" si="34"/>
        <v>21.471334122466143</v>
      </c>
      <c r="C68">
        <f t="shared" si="35"/>
        <v>41.03881247647162</v>
      </c>
      <c r="D68">
        <f t="shared" si="36"/>
        <v>73.843905314319471</v>
      </c>
      <c r="E68">
        <f t="shared" si="37"/>
        <v>126.101384055286</v>
      </c>
    </row>
    <row r="69" spans="1:6" x14ac:dyDescent="0.25">
      <c r="A69" s="7">
        <v>0.4</v>
      </c>
      <c r="B69">
        <f t="shared" si="34"/>
        <v>23.376207903912597</v>
      </c>
      <c r="C69">
        <f t="shared" si="35"/>
        <v>44.679655540169868</v>
      </c>
      <c r="D69">
        <f t="shared" si="36"/>
        <v>80.395119987360275</v>
      </c>
      <c r="E69">
        <f t="shared" si="37"/>
        <v>137.28872895527908</v>
      </c>
    </row>
    <row r="70" spans="1:6" x14ac:dyDescent="0.25">
      <c r="A70" s="7">
        <v>0.5</v>
      </c>
      <c r="B70">
        <f t="shared" si="34"/>
        <v>25.450076499679621</v>
      </c>
      <c r="C70">
        <f t="shared" si="35"/>
        <v>48.643503520788556</v>
      </c>
      <c r="D70">
        <f t="shared" si="36"/>
        <v>87.527539209504596</v>
      </c>
      <c r="E70">
        <f t="shared" si="37"/>
        <v>149.46858227894307</v>
      </c>
    </row>
    <row r="71" spans="1:6" x14ac:dyDescent="0.25">
      <c r="A71" s="7">
        <v>0.6</v>
      </c>
      <c r="B71">
        <f t="shared" si="34"/>
        <v>27.707932633981024</v>
      </c>
      <c r="C71">
        <f t="shared" si="35"/>
        <v>52.95901246708609</v>
      </c>
      <c r="D71">
        <f t="shared" si="36"/>
        <v>95.292725743500824</v>
      </c>
      <c r="E71">
        <f t="shared" si="37"/>
        <v>162.72899646229931</v>
      </c>
    </row>
    <row r="72" spans="1:6" x14ac:dyDescent="0.25">
      <c r="A72" s="7">
        <v>0.7</v>
      </c>
      <c r="B72">
        <f t="shared" si="34"/>
        <v>30.166099141544684</v>
      </c>
      <c r="C72">
        <f t="shared" si="35"/>
        <v>57.657380708409946</v>
      </c>
      <c r="D72">
        <f t="shared" si="36"/>
        <v>103.74681684915929</v>
      </c>
      <c r="E72">
        <f t="shared" si="37"/>
        <v>177.16583569520841</v>
      </c>
    </row>
    <row r="73" spans="1:6" x14ac:dyDescent="0.25">
      <c r="A73" s="7">
        <v>0.8</v>
      </c>
      <c r="B73">
        <f t="shared" si="34"/>
        <v>32.842346971115639</v>
      </c>
      <c r="C73">
        <f t="shared" si="35"/>
        <v>62.772574398372974</v>
      </c>
      <c r="D73">
        <f t="shared" si="36"/>
        <v>112.95093011931282</v>
      </c>
      <c r="E73">
        <f t="shared" si="37"/>
        <v>192.88346895725778</v>
      </c>
    </row>
    <row r="74" spans="1:6" x14ac:dyDescent="0.25">
      <c r="A74" s="7">
        <v>0.9</v>
      </c>
      <c r="B74">
        <f t="shared" si="34"/>
        <v>35.756023657884022</v>
      </c>
      <c r="C74">
        <f t="shared" si="35"/>
        <v>68.341573068103557</v>
      </c>
      <c r="D74">
        <f t="shared" si="36"/>
        <v>122.97160532035394</v>
      </c>
      <c r="E74">
        <f t="shared" si="37"/>
        <v>209.99552453775732</v>
      </c>
    </row>
    <row r="75" spans="1:6" x14ac:dyDescent="0.25">
      <c r="A75" s="7">
        <v>1</v>
      </c>
      <c r="B75">
        <f t="shared" si="34"/>
        <v>38.928193193610007</v>
      </c>
      <c r="C75">
        <f t="shared" si="35"/>
        <v>74.404636964259922</v>
      </c>
      <c r="D75">
        <f t="shared" si="36"/>
        <v>133.88128543156884</v>
      </c>
      <c r="E75">
        <f t="shared" si="37"/>
        <v>228.62571149453873</v>
      </c>
    </row>
    <row r="76" spans="1:6" x14ac:dyDescent="0.25">
      <c r="A76" s="7">
        <v>1.1000000000000001</v>
      </c>
      <c r="B76">
        <f t="shared" si="34"/>
        <v>42.381788305615693</v>
      </c>
      <c r="C76">
        <f t="shared" si="35"/>
        <v>81.005598104488385</v>
      </c>
      <c r="D76">
        <f t="shared" si="36"/>
        <v>145.75884036086879</v>
      </c>
      <c r="E76">
        <f t="shared" si="37"/>
        <v>248.90871399016859</v>
      </c>
    </row>
    <row r="77" spans="1:6" x14ac:dyDescent="0.25">
      <c r="A77" s="7">
        <v>1.2</v>
      </c>
      <c r="B77">
        <f t="shared" si="34"/>
        <v>46.14177624552245</v>
      </c>
      <c r="C77">
        <f t="shared" si="35"/>
        <v>88.192177154468027</v>
      </c>
      <c r="D77">
        <f t="shared" si="36"/>
        <v>158.69013712304539</v>
      </c>
      <c r="E77">
        <f t="shared" si="37"/>
        <v>270.991164971047</v>
      </c>
    </row>
    <row r="78" spans="1:6" x14ac:dyDescent="0.25">
      <c r="A78" s="7">
        <v>1.3</v>
      </c>
      <c r="B78">
        <f t="shared" si="34"/>
        <v>50.235339286279007</v>
      </c>
      <c r="C78">
        <f t="shared" si="35"/>
        <v>96.016328417357883</v>
      </c>
      <c r="D78">
        <f t="shared" si="36"/>
        <v>172.76866060256847</v>
      </c>
      <c r="E78">
        <f t="shared" si="37"/>
        <v>295.03270622846014</v>
      </c>
    </row>
    <row r="79" spans="1:6" x14ac:dyDescent="0.25">
      <c r="A79" s="7">
        <v>1.4</v>
      </c>
      <c r="B79">
        <f t="shared" si="34"/>
        <v>54.692071232356462</v>
      </c>
      <c r="C79">
        <f t="shared" si="35"/>
        <v>104.53461542969586</v>
      </c>
      <c r="D79">
        <f t="shared" si="36"/>
        <v>188.09618938863952</v>
      </c>
      <c r="E79">
        <f t="shared" si="37"/>
        <v>321.20714250513947</v>
      </c>
    </row>
    <row r="80" spans="1:6" x14ac:dyDescent="0.25">
      <c r="A80" s="7">
        <v>1.5</v>
      </c>
      <c r="B80">
        <f t="shared" si="34"/>
        <v>59.544191363751047</v>
      </c>
      <c r="C80">
        <f t="shared" si="35"/>
        <v>113.80861987906376</v>
      </c>
      <c r="D80">
        <f t="shared" si="36"/>
        <v>204.78353156834606</v>
      </c>
      <c r="E80">
        <f t="shared" si="37"/>
        <v>349.70369799076997</v>
      </c>
    </row>
    <row r="81" spans="1:5" x14ac:dyDescent="0.25">
      <c r="A81" s="7">
        <v>1.6</v>
      </c>
      <c r="B81">
        <f t="shared" si="34"/>
        <v>64.826777360471226</v>
      </c>
      <c r="C81">
        <f t="shared" si="35"/>
        <v>123.90538679972747</v>
      </c>
      <c r="D81">
        <f t="shared" si="36"/>
        <v>222.95132579722869</v>
      </c>
      <c r="E81">
        <f t="shared" si="37"/>
        <v>380.7283842900938</v>
      </c>
    </row>
    <row r="82" spans="1:5" x14ac:dyDescent="0.25">
      <c r="A82" s="7">
        <v>1.7</v>
      </c>
      <c r="B82">
        <f t="shared" si="34"/>
        <v>70.578018891402323</v>
      </c>
      <c r="C82">
        <f t="shared" si="35"/>
        <v>134.89790926472963</v>
      </c>
      <c r="D82">
        <f t="shared" si="36"/>
        <v>242.73091343847778</v>
      </c>
      <c r="E82">
        <f t="shared" si="37"/>
        <v>414.5054897531316</v>
      </c>
    </row>
    <row r="83" spans="1:5" x14ac:dyDescent="0.25">
      <c r="A83" s="7">
        <v>1.8</v>
      </c>
      <c r="B83">
        <f t="shared" si="34"/>
        <v>76.839493700831639</v>
      </c>
      <c r="C83">
        <f t="shared" si="35"/>
        <v>146.86565607844307</v>
      </c>
      <c r="D83">
        <f t="shared" si="36"/>
        <v>264.2652880757625</v>
      </c>
      <c r="E83">
        <f t="shared" si="37"/>
        <v>451.27920093441259</v>
      </c>
    </row>
    <row r="84" spans="1:5" x14ac:dyDescent="0.25">
      <c r="A84" s="7">
        <v>1.9</v>
      </c>
      <c r="B84">
        <f t="shared" si="34"/>
        <v>83.656468188559586</v>
      </c>
      <c r="C84">
        <f t="shared" si="35"/>
        <v>159.89514628445852</v>
      </c>
      <c r="D84">
        <f t="shared" si="36"/>
        <v>287.71012926405143</v>
      </c>
      <c r="E84">
        <f t="shared" si="37"/>
        <v>491.31536790331091</v>
      </c>
    </row>
    <row r="85" spans="1:5" x14ac:dyDescent="0.25">
      <c r="A85" s="7">
        <v>2</v>
      </c>
      <c r="B85">
        <f t="shared" si="34"/>
        <v>91.078224656596561</v>
      </c>
      <c r="C85">
        <f t="shared" si="35"/>
        <v>174.08057464212703</v>
      </c>
      <c r="D85">
        <f t="shared" si="36"/>
        <v>313.23492799177518</v>
      </c>
      <c r="E85">
        <f t="shared" si="37"/>
        <v>534.90342616753719</v>
      </c>
    </row>
    <row r="86" spans="1:5" x14ac:dyDescent="0.25">
      <c r="A86" s="7">
        <v>2.1</v>
      </c>
      <c r="B86">
        <f t="shared" si="34"/>
        <v>99.158417588227493</v>
      </c>
      <c r="C86">
        <f t="shared" si="35"/>
        <v>189.52449259354819</v>
      </c>
      <c r="D86">
        <f t="shared" si="36"/>
        <v>341.02421199068965</v>
      </c>
      <c r="E86">
        <f t="shared" si="37"/>
        <v>582.35848910404457</v>
      </c>
    </row>
    <row r="87" spans="1:5" x14ac:dyDescent="0.25">
      <c r="A87" s="7">
        <v>2.2000000000000002</v>
      </c>
      <c r="B87">
        <f t="shared" si="34"/>
        <v>107.95546153511003</v>
      </c>
      <c r="C87">
        <f t="shared" si="35"/>
        <v>206.33854964395033</v>
      </c>
      <c r="D87">
        <f t="shared" si="36"/>
        <v>371.27887975163679</v>
      </c>
      <c r="E87">
        <f t="shared" si="37"/>
        <v>634.0236260242674</v>
      </c>
    </row>
    <row r="88" spans="1:5" x14ac:dyDescent="0.25">
      <c r="A88" s="7">
        <v>2.2999999999999998</v>
      </c>
      <c r="B88">
        <f t="shared" si="34"/>
        <v>117.53295341657669</v>
      </c>
      <c r="C88">
        <f t="shared" si="35"/>
        <v>224.64430051516331</v>
      </c>
      <c r="D88">
        <f t="shared" si="36"/>
        <v>404.21765289026916</v>
      </c>
      <c r="E88">
        <f t="shared" si="37"/>
        <v>690.27234234262221</v>
      </c>
    </row>
    <row r="89" spans="1:5" x14ac:dyDescent="0.25">
      <c r="A89" s="7">
        <v>2.4</v>
      </c>
      <c r="B89">
        <f t="shared" si="34"/>
        <v>127.96013228409502</v>
      </c>
      <c r="C89">
        <f t="shared" si="35"/>
        <v>244.5740839073824</v>
      </c>
      <c r="D89">
        <f t="shared" si="36"/>
        <v>440.07865736240569</v>
      </c>
      <c r="E89">
        <f t="shared" si="37"/>
        <v>751.51127977829321</v>
      </c>
    </row>
    <row r="90" spans="1:5" x14ac:dyDescent="0.25">
      <c r="A90" s="7">
        <v>2.5</v>
      </c>
      <c r="B90">
        <f t="shared" si="34"/>
        <v>139.31237987467887</v>
      </c>
      <c r="C90">
        <f t="shared" si="35"/>
        <v>266.27197922209314</v>
      </c>
      <c r="D90">
        <f t="shared" si="36"/>
        <v>479.12114496016756</v>
      </c>
      <c r="E90">
        <f t="shared" si="37"/>
        <v>818.18315611098228</v>
      </c>
    </row>
    <row r="91" spans="1:5" x14ac:dyDescent="0.25">
      <c r="A91" s="7">
        <v>2.6</v>
      </c>
      <c r="B91">
        <f t="shared" si="34"/>
        <v>151.67176557193355</v>
      </c>
      <c r="C91">
        <f t="shared" si="35"/>
        <v>289.89484816265451</v>
      </c>
      <c r="D91">
        <f t="shared" si="36"/>
        <v>521.62736753421234</v>
      </c>
      <c r="E91">
        <f t="shared" si="37"/>
        <v>890.7699657431873</v>
      </c>
    </row>
    <row r="92" spans="1:5" x14ac:dyDescent="0.25">
      <c r="A92" s="7">
        <v>2.7</v>
      </c>
      <c r="B92">
        <f t="shared" si="34"/>
        <v>165.12763971444252</v>
      </c>
      <c r="C92">
        <f t="shared" si="35"/>
        <v>315.61346874262284</v>
      </c>
      <c r="D92">
        <f t="shared" si="36"/>
        <v>567.90461749145516</v>
      </c>
      <c r="E92">
        <f t="shared" si="37"/>
        <v>969.79646420695599</v>
      </c>
    </row>
    <row r="93" spans="1:5" x14ac:dyDescent="0.25">
      <c r="A93" s="7">
        <v>2.8</v>
      </c>
      <c r="B93">
        <f t="shared" si="34"/>
        <v>179.77727954073799</v>
      </c>
      <c r="C93">
        <f t="shared" si="35"/>
        <v>343.61376989997513</v>
      </c>
      <c r="D93">
        <f t="shared" si="36"/>
        <v>618.28744931977315</v>
      </c>
      <c r="E93">
        <f t="shared" si="37"/>
        <v>1055.8339618058758</v>
      </c>
    </row>
    <row r="94" spans="1:5" x14ac:dyDescent="0.25">
      <c r="A94" s="7">
        <v>2.9</v>
      </c>
      <c r="B94">
        <f t="shared" si="34"/>
        <v>195.72659244061035</v>
      </c>
      <c r="C94">
        <f t="shared" si="35"/>
        <v>374.09817564267939</v>
      </c>
      <c r="D94">
        <f t="shared" si="36"/>
        <v>673.14009819985824</v>
      </c>
      <c r="E94">
        <f t="shared" si="37"/>
        <v>1149.5044538178422</v>
      </c>
    </row>
    <row r="95" spans="1:5" x14ac:dyDescent="0.25">
      <c r="A95" s="7">
        <v>3</v>
      </c>
      <c r="B95">
        <f t="shared" si="34"/>
        <v>213.09088159681423</v>
      </c>
      <c r="C95">
        <f t="shared" si="35"/>
        <v>407.2870684429202</v>
      </c>
      <c r="D95">
        <f t="shared" si="36"/>
        <v>732.8591131892216</v>
      </c>
      <c r="E95">
        <f t="shared" si="37"/>
        <v>1251.4851171173057</v>
      </c>
    </row>
    <row r="96" spans="1:5" x14ac:dyDescent="0.25">
      <c r="A96" s="7">
        <v>3.1</v>
      </c>
      <c r="B96">
        <f t="shared" si="34"/>
        <v>231.99567955225939</v>
      </c>
      <c r="C96">
        <f t="shared" si="35"/>
        <v>443.42038245936601</v>
      </c>
      <c r="D96">
        <f t="shared" si="36"/>
        <v>797.87622401455906</v>
      </c>
      <c r="E96">
        <f t="shared" si="37"/>
        <v>1362.5132057246551</v>
      </c>
    </row>
    <row r="97" spans="1:5" x14ac:dyDescent="0.25">
      <c r="A97" s="7">
        <v>3.2</v>
      </c>
      <c r="B97">
        <f t="shared" si="34"/>
        <v>252.5776557288375</v>
      </c>
      <c r="C97">
        <f t="shared" si="35"/>
        <v>482.75933810544302</v>
      </c>
      <c r="D97">
        <f t="shared" si="36"/>
        <v>868.66146219752522</v>
      </c>
      <c r="E97">
        <f t="shared" si="37"/>
        <v>1483.3913806743783</v>
      </c>
    </row>
    <row r="98" spans="1:5" x14ac:dyDescent="0.25">
      <c r="A98" s="7">
        <v>3.3</v>
      </c>
      <c r="B98">
        <f t="shared" si="34"/>
        <v>274.98560445865792</v>
      </c>
      <c r="C98">
        <f t="shared" si="35"/>
        <v>525.58833050341843</v>
      </c>
      <c r="D98">
        <f t="shared" si="36"/>
        <v>945.72655907763169</v>
      </c>
      <c r="E98">
        <f t="shared" si="37"/>
        <v>1614.993512733497</v>
      </c>
    </row>
    <row r="99" spans="1:5" x14ac:dyDescent="0.25">
      <c r="A99" s="7">
        <v>3.4</v>
      </c>
      <c r="B99">
        <f t="shared" si="34"/>
        <v>299.38152067051618</v>
      </c>
      <c r="C99">
        <f t="shared" si="35"/>
        <v>572.21698547659014</v>
      </c>
      <c r="D99">
        <f t="shared" si="36"/>
        <v>1029.628645297769</v>
      </c>
      <c r="E99">
        <f t="shared" si="37"/>
        <v>1758.2709999201556</v>
      </c>
    </row>
    <row r="100" spans="1:5" x14ac:dyDescent="0.25">
      <c r="A100" s="7">
        <v>3.5</v>
      </c>
      <c r="B100">
        <f t="shared" si="34"/>
        <v>325.94177100811038</v>
      </c>
      <c r="C100">
        <f t="shared" si="35"/>
        <v>622.98239794307347</v>
      </c>
      <c r="D100">
        <f t="shared" si="36"/>
        <v>1120.9742784972329</v>
      </c>
      <c r="E100">
        <f t="shared" si="37"/>
        <v>1914.2596454939323</v>
      </c>
    </row>
    <row r="101" spans="1:5" x14ac:dyDescent="0.25">
      <c r="A101" s="7">
        <v>3.6</v>
      </c>
      <c r="B101">
        <f t="shared" si="34"/>
        <v>354.85836884643106</v>
      </c>
      <c r="C101">
        <f t="shared" si="35"/>
        <v>678.25156889331743</v>
      </c>
      <c r="D101">
        <f t="shared" si="36"/>
        <v>1220.4238283298614</v>
      </c>
      <c r="E101">
        <f t="shared" si="37"/>
        <v>2084.0871461412703</v>
      </c>
    </row>
    <row r="102" spans="1:5" x14ac:dyDescent="0.25">
      <c r="A102" s="7">
        <v>3.7</v>
      </c>
      <c r="B102">
        <f t="shared" si="34"/>
        <v>386.34036242386486</v>
      </c>
      <c r="C102">
        <f t="shared" si="35"/>
        <v>738.42405856911944</v>
      </c>
      <c r="D102">
        <f t="shared" si="36"/>
        <v>1328.6962505081167</v>
      </c>
      <c r="E102">
        <f t="shared" si="37"/>
        <v>2268.9812444907607</v>
      </c>
    </row>
    <row r="103" spans="1:5" x14ac:dyDescent="0.25">
      <c r="A103" s="7">
        <v>3.8</v>
      </c>
      <c r="B103">
        <f t="shared" si="34"/>
        <v>420.61534612530642</v>
      </c>
      <c r="C103">
        <f t="shared" si="35"/>
        <v>803.93487502489825</v>
      </c>
      <c r="D103">
        <f t="shared" si="36"/>
        <v>1446.5742843863575</v>
      </c>
      <c r="E103">
        <f t="shared" si="37"/>
        <v>2470.2786048956632</v>
      </c>
    </row>
    <row r="104" spans="1:5" x14ac:dyDescent="0.25">
      <c r="A104" s="7">
        <v>3.9</v>
      </c>
      <c r="B104">
        <f t="shared" si="34"/>
        <v>457.93110584187519</v>
      </c>
      <c r="C104">
        <f t="shared" si="35"/>
        <v>875.25761895365088</v>
      </c>
      <c r="D104">
        <f t="shared" si="36"/>
        <v>1574.91011165845</v>
      </c>
      <c r="E104">
        <f t="shared" si="37"/>
        <v>2689.4344766498184</v>
      </c>
    </row>
    <row r="105" spans="1:5" x14ac:dyDescent="0.25">
      <c r="A105" s="7">
        <v>4</v>
      </c>
      <c r="B105">
        <f t="shared" si="34"/>
        <v>498.55741030212033</v>
      </c>
      <c r="C105">
        <f t="shared" si="35"/>
        <v>952.90790751264353</v>
      </c>
      <c r="D105">
        <f t="shared" si="36"/>
        <v>1714.6315170784355</v>
      </c>
      <c r="E105">
        <f t="shared" si="37"/>
        <v>2928.0332144957333</v>
      </c>
    </row>
  </sheetData>
  <mergeCells count="1">
    <mergeCell ref="E1:K1"/>
  </mergeCell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</dc:creator>
  <cp:lastModifiedBy>Uživatel</cp:lastModifiedBy>
  <dcterms:created xsi:type="dcterms:W3CDTF">2021-03-31T08:27:35Z</dcterms:created>
  <dcterms:modified xsi:type="dcterms:W3CDTF">2021-04-20T19:17:44Z</dcterms:modified>
</cp:coreProperties>
</file>