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618" documentId="8_{AECF5A1F-C523-497A-B2A1-66620ACB315E}" xr6:coauthVersionLast="47" xr6:coauthVersionMax="47" xr10:uidLastSave="{DD1C4726-0986-4DEC-8C10-5F74983E3A19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2" i="4"/>
  <c r="H3" i="4"/>
  <c r="H4" i="4"/>
  <c r="H5" i="4"/>
  <c r="H6" i="4"/>
  <c r="H2" i="3"/>
  <c r="H3" i="3"/>
  <c r="H4" i="3"/>
  <c r="H5" i="3"/>
  <c r="H6" i="3"/>
  <c r="D2" i="2"/>
  <c r="D3" i="2"/>
  <c r="D4" i="2"/>
  <c r="D5" i="2"/>
  <c r="D6" i="2"/>
  <c r="D6" i="4"/>
  <c r="D5" i="4"/>
  <c r="D4" i="4"/>
  <c r="D6" i="3"/>
  <c r="D5" i="3"/>
  <c r="D4" i="3"/>
  <c r="D3" i="3"/>
  <c r="D2" i="3"/>
  <c r="C2" i="4"/>
  <c r="C3" i="4"/>
  <c r="C4" i="4"/>
  <c r="C5" i="4"/>
  <c r="C6" i="4"/>
  <c r="C6" i="3"/>
  <c r="C5" i="3"/>
  <c r="C4" i="3"/>
  <c r="C3" i="3"/>
  <c r="C2" i="3"/>
  <c r="B6" i="4"/>
  <c r="B2" i="4"/>
  <c r="B3" i="4"/>
  <c r="B4" i="4"/>
  <c r="B5" i="4"/>
  <c r="B6" i="3"/>
  <c r="B5" i="3"/>
  <c r="B4" i="3"/>
  <c r="B3" i="3"/>
  <c r="B2" i="3"/>
  <c r="D2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<sst xmlns="http://schemas.openxmlformats.org/spreadsheetml/2006/main" count="114" uniqueCount="16">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</sst>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19"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numFmt numFmtId="166" formatCode="0.000000"/>
    </dxf>
    <dxf>
      <numFmt numFmtId="0" formatCode="General"/>
    </dxf>
    <dxf>
      <numFmt numFmtId="165" formatCode="0.00000"/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0.00000</c:formatCode>
                <c:ptCount val="5"/>
                <c:pt idx="0">
                  <c:v>0.143622</c:v>
                </c:pt>
                <c:pt idx="1">
                  <c:v>0.67631500000000011</c:v>
                </c:pt>
                <c:pt idx="2">
                  <c:v>2.5638566666666667</c:v>
                </c:pt>
                <c:pt idx="3">
                  <c:v>10.004483333333333</c:v>
                </c:pt>
                <c:pt idx="4">
                  <c:v>15.401333333333334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6.7499999999999993E-4</c:v>
                </c:pt>
                <c:pt idx="1">
                  <c:v>5.5386666666666666E-3</c:v>
                </c:pt>
                <c:pt idx="2">
                  <c:v>1.4466666666666668E-2</c:v>
                </c:pt>
                <c:pt idx="3">
                  <c:v>2.1914333333333331E-2</c:v>
                </c:pt>
                <c:pt idx="4">
                  <c:v>3.0341333333333331E-2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0.38360633333333333</c:v>
                </c:pt>
                <c:pt idx="1">
                  <c:v>1.6809333333333332</c:v>
                </c:pt>
                <c:pt idx="2">
                  <c:v>6.3064099999999996</c:v>
                </c:pt>
                <c:pt idx="3">
                  <c:v>25.381833333333333</c:v>
                </c:pt>
                <c:pt idx="4">
                  <c:v>38.306199999999997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0.29687733333333327</c:v>
                </c:pt>
                <c:pt idx="1">
                  <c:v>1.3655933333333332</c:v>
                </c:pt>
                <c:pt idx="2">
                  <c:v>5.0517433333333335</c:v>
                </c:pt>
                <c:pt idx="3">
                  <c:v>19.964033333333333</c:v>
                </c:pt>
                <c:pt idx="4">
                  <c:v>32.850699999999996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0.15196233333333334</c:v>
                </c:pt>
                <c:pt idx="1">
                  <c:v>0.8434586666666668</c:v>
                </c:pt>
                <c:pt idx="2">
                  <c:v>2.7565766666666662</c:v>
                </c:pt>
                <c:pt idx="3">
                  <c:v>10.373133333333334</c:v>
                </c:pt>
                <c:pt idx="4">
                  <c:v>16.178599999999999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0.33885300000000002</c:v>
                </c:pt>
                <c:pt idx="1">
                  <c:v>1.5815999999999999</c:v>
                </c:pt>
                <c:pt idx="2">
                  <c:v>6.0110533333333338</c:v>
                </c:pt>
                <c:pt idx="3">
                  <c:v>24.943566666666666</c:v>
                </c:pt>
                <c:pt idx="4">
                  <c:v>38.466466666666669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0.15417033333333333</c:v>
                </c:pt>
                <c:pt idx="1">
                  <c:v>0.81966966666666663</c:v>
                </c:pt>
                <c:pt idx="2">
                  <c:v>2.7840766666666661</c:v>
                </c:pt>
                <c:pt idx="3" formatCode="0.000">
                  <c:v>10.392333333333333</c:v>
                </c:pt>
                <c:pt idx="4" formatCode="General">
                  <c:v>15.708999999999998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2.69238</c:v>
                </c:pt>
                <c:pt idx="3">
                  <c:v>9.9679500000000001</c:v>
                </c:pt>
                <c:pt idx="4">
                  <c:v>15.584833333333334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4.2326666666666667E-3</c:v>
                </c:pt>
                <c:pt idx="1">
                  <c:v>5.7343333333333335E-3</c:v>
                </c:pt>
                <c:pt idx="2">
                  <c:v>9.1043333333333341E-3</c:v>
                </c:pt>
                <c:pt idx="3">
                  <c:v>2.3833333333333335E-2</c:v>
                </c:pt>
                <c:pt idx="4">
                  <c:v>3.209066666666667E-2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18"/>
    <tableColumn id="3" xr3:uid="{D3407327-A185-4351-A55C-14014B1B867D}" name="InsertionSort" dataDxfId="17"/>
    <tableColumn id="4" xr3:uid="{85C71698-96C8-48BF-9E4F-A31F4588E93A}" name="SelectionSort" dataDxfId="16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 dataDxfId="0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 dataDxfId="15"/>
    <tableColumn id="2" xr3:uid="{73836CB1-A1D9-4D27-AA51-8096EC2B23FB}" name="BubbleSort" dataDxfId="14"/>
    <tableColumn id="3" xr3:uid="{50D01E1E-E49D-48B8-9D64-68BB18FD132D}" name="InsertionSort" dataDxfId="13"/>
    <tableColumn id="4" xr3:uid="{BF3C1C79-92F0-4E93-AE3F-44D10600C26D}" name="SelectionSort" dataDxfId="12"/>
    <tableColumn id="5" xr3:uid="{71DF7DE3-1D14-438B-AA85-26258AB0E16E}" name="MergeSort" dataDxfId="11"/>
    <tableColumn id="6" xr3:uid="{D7044A8A-343F-410A-A47C-299C79374E83}" name="QuickSort"/>
    <tableColumn id="7" xr3:uid="{44EE4653-5828-4AD8-89F5-DCD6FFFB7171}" name="HeapSort" dataDxfId="4"/>
    <tableColumn id="9" xr3:uid="{06AF528E-0B37-497F-86E3-9CA2A978E533}" name="RadixSort" dataDxfId="3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 dataDxfId="10"/>
    <tableColumn id="2" xr3:uid="{AB29B0C4-1AC7-48FD-8D3C-13AA6916E031}" name="BubbleSort" dataDxfId="9"/>
    <tableColumn id="3" xr3:uid="{277890D8-FE28-4EFB-A704-7CA343850008}" name="InsertionSort" dataDxfId="8"/>
    <tableColumn id="4" xr3:uid="{7B9C2A85-4991-44A3-8EB5-C25296FAD161}" name="SelectionSort" dataDxfId="7"/>
    <tableColumn id="5" xr3:uid="{4450D16D-D01F-43DF-B8B1-9C2BAE2DFD58}" name="MergeSort" dataDxfId="6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1"/>
    <tableColumn id="9" xr3:uid="{D222E4FB-3FC2-4727-958D-5584BD8905DB}" name="CoutingSor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5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>
        <v>24881446</v>
      </c>
    </row>
    <row r="3" spans="1:9" x14ac:dyDescent="0.3">
      <c r="A3">
        <v>20000</v>
      </c>
      <c r="B3">
        <v>199971955</v>
      </c>
      <c r="C3">
        <v>100198747</v>
      </c>
    </row>
    <row r="4" spans="1:9" x14ac:dyDescent="0.3">
      <c r="A4">
        <v>40000</v>
      </c>
      <c r="B4">
        <v>799928277</v>
      </c>
      <c r="C4">
        <v>399665715</v>
      </c>
    </row>
    <row r="5" spans="1:9" x14ac:dyDescent="0.3">
      <c r="A5">
        <v>80000</v>
      </c>
      <c r="B5">
        <v>3199818372</v>
      </c>
      <c r="C5">
        <v>1600967093</v>
      </c>
    </row>
    <row r="6" spans="1:9" x14ac:dyDescent="0.3">
      <c r="A6">
        <v>100000</v>
      </c>
      <c r="B6">
        <v>4999529555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G2" sqref="G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v>0</v>
      </c>
      <c r="C2" s="3">
        <v>0</v>
      </c>
      <c r="D2" s="7">
        <f>(0.143508+0.153735+0.133623)/3</f>
        <v>0.143622</v>
      </c>
      <c r="H2" s="7">
        <f>(0.0020229+0.002017+0.002437)/3</f>
        <v>2.1589666666666668E-3</v>
      </c>
    </row>
    <row r="3" spans="1:9" x14ac:dyDescent="0.3">
      <c r="A3">
        <v>20000</v>
      </c>
      <c r="B3" s="3">
        <v>0</v>
      </c>
      <c r="C3" s="3">
        <v>0</v>
      </c>
      <c r="D3" s="7">
        <f>(0.693299+0.734118+0.601528)/3</f>
        <v>0.67631500000000011</v>
      </c>
      <c r="H3" s="7">
        <f>(0.004247+0.006066+0.00785)/3</f>
        <v>6.0543333333333326E-3</v>
      </c>
    </row>
    <row r="4" spans="1:9" x14ac:dyDescent="0.3">
      <c r="A4">
        <v>40000</v>
      </c>
      <c r="B4" s="3">
        <v>0</v>
      </c>
      <c r="C4" s="3">
        <v>0</v>
      </c>
      <c r="D4" s="7">
        <f>(2.57674+2.52472+2.59011)/3</f>
        <v>2.5638566666666667</v>
      </c>
      <c r="H4" s="7">
        <f>(0.010026+0.012086+0.006651)/3</f>
        <v>9.5876666666666662E-3</v>
      </c>
    </row>
    <row r="5" spans="1:9" x14ac:dyDescent="0.3">
      <c r="A5">
        <v>80000</v>
      </c>
      <c r="B5" s="3">
        <v>0</v>
      </c>
      <c r="C5" s="3">
        <v>0</v>
      </c>
      <c r="D5" s="7">
        <f>(9.90355+10.1659+9.944)/3</f>
        <v>10.004483333333333</v>
      </c>
      <c r="H5" s="7">
        <f>(0.016509+0.019933+0.015856)/3</f>
        <v>1.7432666666666666E-2</v>
      </c>
    </row>
    <row r="6" spans="1:9" x14ac:dyDescent="0.3">
      <c r="A6">
        <v>100000</v>
      </c>
      <c r="B6" s="3">
        <v>0</v>
      </c>
      <c r="C6" s="3">
        <v>0</v>
      </c>
      <c r="D6" s="7">
        <f>(15.3161+15.5573+15.3306)/3</f>
        <v>15.401333333333334</v>
      </c>
      <c r="H6" s="7">
        <f>(0.028122+0.031568+0.026013)/3</f>
        <v>2.8567666666666668E-2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H2" sqref="H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3">
        <v>10000</v>
      </c>
      <c r="B2" s="4">
        <f>(0.373068+0.367002+0.410749)/3</f>
        <v>0.38360633333333333</v>
      </c>
      <c r="C2" s="4">
        <f>(0.283086+0.299998+0.307548)/3</f>
        <v>0.29687733333333327</v>
      </c>
      <c r="D2" s="4">
        <f>(0.147535+0.151521+0.156831)/3</f>
        <v>0.15196233333333334</v>
      </c>
      <c r="E2" s="1"/>
      <c r="G2" s="2"/>
      <c r="H2" s="6">
        <f>(0.002025+0+0)/3</f>
        <v>6.7499999999999993E-4</v>
      </c>
      <c r="I2" s="1"/>
    </row>
    <row r="3" spans="1:9" x14ac:dyDescent="0.3">
      <c r="A3" s="3">
        <v>20000</v>
      </c>
      <c r="B3" s="4">
        <f>(1.4979+1.77204+1.77286)/3</f>
        <v>1.6809333333333332</v>
      </c>
      <c r="C3" s="4">
        <f>(1.39945+1.50779+1.18954)/3</f>
        <v>1.3655933333333332</v>
      </c>
      <c r="D3" s="4">
        <f>(0.641503+0.641503+1.24737)/3</f>
        <v>0.8434586666666668</v>
      </c>
      <c r="E3" s="1"/>
      <c r="G3" s="2"/>
      <c r="H3" s="6">
        <f>(0.006508+0.006072+0.004036)/3</f>
        <v>5.5386666666666666E-3</v>
      </c>
      <c r="I3" s="1"/>
    </row>
    <row r="4" spans="1:9" x14ac:dyDescent="0.3">
      <c r="A4" s="3">
        <v>40000</v>
      </c>
      <c r="B4" s="4">
        <f>(6.37258+6.40264+6.14401)/3</f>
        <v>6.3064099999999996</v>
      </c>
      <c r="C4" s="4">
        <f>(5.00248+5.16485+4.9879)/3</f>
        <v>5.0517433333333335</v>
      </c>
      <c r="D4" s="4">
        <f>(2.74294+2.68053+2.84626)/3</f>
        <v>2.7565766666666662</v>
      </c>
      <c r="E4" s="1"/>
      <c r="G4" s="2"/>
      <c r="H4" s="6">
        <f>(0.012051+0.016326+0.015023)/3</f>
        <v>1.4466666666666668E-2</v>
      </c>
      <c r="I4" s="1"/>
    </row>
    <row r="5" spans="1:9" x14ac:dyDescent="0.3">
      <c r="A5" s="3">
        <v>80000</v>
      </c>
      <c r="B5" s="4">
        <f>(25.4475+26.1256+24.5724)/3</f>
        <v>25.381833333333333</v>
      </c>
      <c r="C5" s="4">
        <f>(20.3619+19.9446+19.5856)/3</f>
        <v>19.964033333333333</v>
      </c>
      <c r="D5" s="4">
        <f>(10.4724+10.6529+9.9941)/3</f>
        <v>10.373133333333334</v>
      </c>
      <c r="E5" s="1"/>
      <c r="G5" s="2"/>
      <c r="H5" s="6">
        <f>(0.019913+0.018133+0.027697)/3</f>
        <v>2.1914333333333331E-2</v>
      </c>
      <c r="I5" s="1"/>
    </row>
    <row r="6" spans="1:9" x14ac:dyDescent="0.3">
      <c r="A6" s="3">
        <v>100000</v>
      </c>
      <c r="B6" s="4">
        <f>(38.7489+38.0342+38.1355)/3</f>
        <v>38.306199999999997</v>
      </c>
      <c r="C6" s="4">
        <f>(32.5796+33.864+32.1085)/3</f>
        <v>32.850699999999996</v>
      </c>
      <c r="D6" s="4">
        <f>(16.074+15.9184+16.5434)/3</f>
        <v>16.178599999999999</v>
      </c>
      <c r="E6" s="1"/>
      <c r="G6" s="2"/>
      <c r="H6" s="6">
        <f>(0.028156+0.030035+0.032833)/3</f>
        <v>3.0341333333333331E-2</v>
      </c>
      <c r="I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F2" sqref="F2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3">
        <v>10000</v>
      </c>
      <c r="B2" s="4">
        <f>(0.367784+0.317723+0.331052)/3</f>
        <v>0.33885300000000002</v>
      </c>
      <c r="C2" s="6">
        <f>(0.146315+0.165353+0.150843)/3</f>
        <v>0.15417033333333333</v>
      </c>
      <c r="D2" s="6">
        <f>(0.136645+0.141604+0.120234)/3</f>
        <v>0.13282766666666665</v>
      </c>
      <c r="E2" s="1"/>
      <c r="H2" s="7">
        <f>(0.005187+0.00495+0.002561)/3</f>
        <v>4.2326666666666667E-3</v>
      </c>
      <c r="I2" s="1"/>
    </row>
    <row r="3" spans="1:9" x14ac:dyDescent="0.3">
      <c r="A3" s="3">
        <v>20000</v>
      </c>
      <c r="B3" s="4">
        <f>(1.3813+1.71049+1.65301)/3</f>
        <v>1.5815999999999999</v>
      </c>
      <c r="C3" s="6">
        <f>(0.751013+0.718205+0.989791)/3</f>
        <v>0.81966966666666663</v>
      </c>
      <c r="D3" s="6">
        <f>(0.523142+0.539128+0.540469)/3</f>
        <v>0.53424633333333338</v>
      </c>
      <c r="E3" s="1"/>
      <c r="H3" s="7">
        <f>(0.005457+0.00773+0.004016)/3</f>
        <v>5.7343333333333335E-3</v>
      </c>
      <c r="I3" s="1"/>
    </row>
    <row r="4" spans="1:9" x14ac:dyDescent="0.3">
      <c r="A4" s="3">
        <v>40000</v>
      </c>
      <c r="B4" s="4">
        <f>(6.06465+5.94132+6.02719)/3</f>
        <v>6.0110533333333338</v>
      </c>
      <c r="C4" s="6">
        <f>(3.0155+2.64147+2.69526)/3</f>
        <v>2.7840766666666661</v>
      </c>
      <c r="D4" s="6">
        <f>(2.97004+2.56919+2.53791)/3</f>
        <v>2.69238</v>
      </c>
      <c r="E4" s="1"/>
      <c r="H4" s="7">
        <f>(0.008815+0.009832+0.008666)/3</f>
        <v>9.1043333333333341E-3</v>
      </c>
      <c r="I4" s="1"/>
    </row>
    <row r="5" spans="1:9" x14ac:dyDescent="0.3">
      <c r="A5" s="3">
        <v>80000</v>
      </c>
      <c r="B5" s="4">
        <f>(24.9336+25.1887+24.7084)/3</f>
        <v>24.943566666666666</v>
      </c>
      <c r="C5" s="5">
        <f>(10.2434+10.8781+10.0555)/3</f>
        <v>10.392333333333333</v>
      </c>
      <c r="D5" s="6">
        <f>(10.0047+9.63215+10.267)/3</f>
        <v>9.9679500000000001</v>
      </c>
      <c r="E5" s="1"/>
      <c r="H5" s="7">
        <f>(0.017695+0.02431+0.029495)/3</f>
        <v>2.3833333333333335E-2</v>
      </c>
      <c r="I5" s="1"/>
    </row>
    <row r="6" spans="1:9" x14ac:dyDescent="0.3">
      <c r="A6" s="3">
        <v>100000</v>
      </c>
      <c r="B6" s="4">
        <f>(38.494+38.1501+38.7553)/3</f>
        <v>38.466466666666669</v>
      </c>
      <c r="C6" s="3">
        <f>(15.4495+15.9104+15.7671)/3</f>
        <v>15.708999999999998</v>
      </c>
      <c r="D6" s="6">
        <f>(15.2221+15.8064+15.726)/3</f>
        <v>15.584833333333334</v>
      </c>
      <c r="E6" s="1"/>
      <c r="H6" s="7">
        <f>(0.027616+0.038747+0.029909)/3</f>
        <v>3.209066666666667E-2</v>
      </c>
      <c r="I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</row>
    <row r="3" spans="1:9" x14ac:dyDescent="0.3">
      <c r="A3">
        <v>20000</v>
      </c>
      <c r="B3">
        <v>4</v>
      </c>
      <c r="C3">
        <v>3</v>
      </c>
    </row>
    <row r="4" spans="1:9" x14ac:dyDescent="0.3">
      <c r="A4">
        <v>40000</v>
      </c>
      <c r="B4">
        <v>4</v>
      </c>
      <c r="C4">
        <v>3</v>
      </c>
    </row>
    <row r="5" spans="1:9" x14ac:dyDescent="0.3">
      <c r="A5">
        <v>80000</v>
      </c>
      <c r="B5">
        <v>4</v>
      </c>
      <c r="C5">
        <v>3</v>
      </c>
    </row>
    <row r="6" spans="1:9" x14ac:dyDescent="0.3">
      <c r="A6">
        <v>100000</v>
      </c>
      <c r="B6">
        <v>4</v>
      </c>
      <c r="C6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B2" sqref="B2: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9999</v>
      </c>
      <c r="H2">
        <v>0</v>
      </c>
    </row>
    <row r="3" spans="1:9" x14ac:dyDescent="0.3">
      <c r="A3">
        <v>20000</v>
      </c>
      <c r="B3">
        <v>0</v>
      </c>
      <c r="C3">
        <v>19999</v>
      </c>
      <c r="H3">
        <v>0</v>
      </c>
    </row>
    <row r="4" spans="1:9" x14ac:dyDescent="0.3">
      <c r="A4">
        <v>40000</v>
      </c>
      <c r="B4">
        <v>0</v>
      </c>
      <c r="C4">
        <v>39999</v>
      </c>
      <c r="H4">
        <v>0</v>
      </c>
    </row>
    <row r="5" spans="1:9" x14ac:dyDescent="0.3">
      <c r="A5">
        <v>80000</v>
      </c>
      <c r="B5">
        <v>0</v>
      </c>
      <c r="C5">
        <v>79999</v>
      </c>
      <c r="H5">
        <v>0</v>
      </c>
    </row>
    <row r="6" spans="1:9" x14ac:dyDescent="0.3">
      <c r="A6">
        <v>100000</v>
      </c>
      <c r="B6">
        <v>0</v>
      </c>
      <c r="C6">
        <v>99999</v>
      </c>
      <c r="H6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</row>
    <row r="3" spans="1:9" x14ac:dyDescent="0.3">
      <c r="A3">
        <v>20000</v>
      </c>
      <c r="B3">
        <v>100178748</v>
      </c>
      <c r="C3">
        <v>100198747</v>
      </c>
    </row>
    <row r="4" spans="1:9" x14ac:dyDescent="0.3">
      <c r="A4">
        <v>40000</v>
      </c>
      <c r="B4">
        <v>399625716</v>
      </c>
      <c r="C4">
        <v>399665715</v>
      </c>
    </row>
    <row r="5" spans="1:9" x14ac:dyDescent="0.3">
      <c r="A5">
        <v>80000</v>
      </c>
      <c r="B5">
        <v>1600887094</v>
      </c>
      <c r="C5">
        <v>1600967093</v>
      </c>
    </row>
    <row r="6" spans="1:9" x14ac:dyDescent="0.3">
      <c r="A6">
        <v>100000</v>
      </c>
      <c r="B6">
        <v>2500475303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H2">
        <v>9999</v>
      </c>
    </row>
    <row r="3" spans="1:9" x14ac:dyDescent="0.3">
      <c r="A3">
        <v>20000</v>
      </c>
      <c r="B3">
        <v>19999</v>
      </c>
      <c r="C3">
        <v>19999</v>
      </c>
      <c r="H3">
        <v>19999</v>
      </c>
    </row>
    <row r="4" spans="1:9" x14ac:dyDescent="0.3">
      <c r="A4">
        <v>40000</v>
      </c>
      <c r="B4">
        <v>39999</v>
      </c>
      <c r="C4">
        <v>39999</v>
      </c>
      <c r="H4">
        <v>39999</v>
      </c>
    </row>
    <row r="5" spans="1:9" x14ac:dyDescent="0.3">
      <c r="A5">
        <v>80000</v>
      </c>
      <c r="B5">
        <v>79999</v>
      </c>
      <c r="C5">
        <v>79999</v>
      </c>
      <c r="H5">
        <v>79999</v>
      </c>
    </row>
    <row r="6" spans="1:9" x14ac:dyDescent="0.3">
      <c r="A6">
        <v>100000</v>
      </c>
      <c r="B6">
        <v>99999</v>
      </c>
      <c r="C6">
        <v>99999</v>
      </c>
      <c r="H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2025-05-23T01:27:57Z</dcterms:modified>
</cp:coreProperties>
</file>