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920D588F-F2B4-4789-A989-FD4F155BD24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9" r:id="rId7"/>
    <sheet name="振替伝票" sheetId="20" r:id="rId8"/>
    <sheet name="振替伝票 (仲介・業務委託)" sheetId="21" r:id="rId9"/>
  </sheets>
  <externalReferences>
    <externalReference r:id="rId10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3">#REF!</definedName>
    <definedName name="Data">#REF!</definedName>
    <definedName name="DB" localSheetId="3">#REF!</definedName>
    <definedName name="DB">#REF!</definedName>
    <definedName name="japan" localSheetId="3">#REF!</definedName>
    <definedName name="japan">#REF!</definedName>
    <definedName name="_xlnm.Print_Area" localSheetId="6">'R-A　PK精算'!$A$1:$J$46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支払依頼書帳票!$A$1:$Q$16</definedName>
    <definedName name="_xlnm.Print_Area" localSheetId="4">受領書!$A$1:$J$25</definedName>
    <definedName name="_xlnm.Print_Area" localSheetId="7">振替伝票!$A$1:$K$11</definedName>
    <definedName name="_xlnm.Print_Area" localSheetId="8">'振替伝票 (仲介・業務委託)'!$A$1:$K$11</definedName>
    <definedName name="_xlnm.Print_Area" localSheetId="0">地権者振込一覧!$A$1:$Q$13</definedName>
    <definedName name="_xlnm.Print_Area" localSheetId="5">領収証!$A$1:$J$25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7" l="1"/>
  <c r="D10" i="21"/>
  <c r="B10" i="21"/>
  <c r="D10" i="20"/>
  <c r="B10" i="20"/>
  <c r="G10" i="20" l="1"/>
  <c r="G10" i="21"/>
  <c r="O16" i="19"/>
  <c r="N16" i="19"/>
  <c r="P16" i="19" s="1"/>
  <c r="D22" i="19" s="1"/>
  <c r="M16" i="19"/>
  <c r="K16" i="19"/>
  <c r="B24" i="19" s="1"/>
  <c r="H22" i="19" l="1"/>
  <c r="Q16" i="19"/>
  <c r="D21" i="19" s="1"/>
  <c r="C20" i="19" l="1"/>
  <c r="F21" i="19"/>
  <c r="B31" i="19"/>
  <c r="G38" i="19"/>
  <c r="B36" i="19"/>
  <c r="G17" i="5"/>
  <c r="J16" i="5"/>
  <c r="H21" i="19" l="1"/>
  <c r="B19" i="19"/>
  <c r="F20" i="19"/>
  <c r="F22" i="19"/>
  <c r="D7" i="18"/>
  <c r="M5" i="17"/>
  <c r="M8" i="17"/>
  <c r="K8" i="17"/>
  <c r="J8" i="17" l="1"/>
  <c r="F9" i="5"/>
  <c r="D9" i="5"/>
  <c r="H25" i="19" l="1"/>
  <c r="D33" i="19" s="1"/>
  <c r="J12" i="5"/>
  <c r="J11" i="5"/>
  <c r="J8" i="5"/>
  <c r="J7" i="5"/>
  <c r="G15" i="5" l="1"/>
  <c r="G14" i="5"/>
  <c r="E15" i="5"/>
  <c r="E14" i="5"/>
  <c r="J9" i="5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<sst xmlns="http://schemas.openxmlformats.org/spreadsheetml/2006/main" count="347" uniqueCount="248">
  <si>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</si>
  <si>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</si>
  <si>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</si>
  <si>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</si>
  <si>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</si>
  <si>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</si>
  <si>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</si>
  <si>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</si>
  <si>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</si>
  <si>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</si>
  <si>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</si>
  <si>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</si>
  <si>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</si>
  <si>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</si>
  <si>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</si>
  <si>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</si>
  <si>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</si>
  <si>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</si>
  <si>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</si>
  <si>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</si>
  <si>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</si>
  <si>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</si>
  <si>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</si>
  <si>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</si>
  <si>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</si>
  <si>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</si>
  <si>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</si>
  <si>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</si>
  <si>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</si>
  <si>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</si>
  <si>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</si>
  <si>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</si>
  <si>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</si>
  <si>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</si>
  <si>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</si>
  <si>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</si>
  <si>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</si>
  <si>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</si>
  <si>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</si>
  <si>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</si>
  <si>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</si>
  <si>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</si>
  <si>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</si>
  <si>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</si>
  <si>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</si>
  <si>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</si>
  <si>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</si>
  <si>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</si>
  <si>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</si>
  <si>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</si>
  <si>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</si>
  <si>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</si>
  <si>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</si>
  <si>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</si>
  <si>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</si>
  <si>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</si>
  <si>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</si>
  <si>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</si>
  <si>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</si>
  <si>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</si>
  <si>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</si>
  <si>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</si>
  <si>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</si>
  <si>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</si>
  <si>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</si>
  <si>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</si>
  <si>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</si>
  <si>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</si>
  <si>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</si>
  <si>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</si>
  <si>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</si>
  <si>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</si>
  <si>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</si>
  <si>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</si>
  <si>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</si>
  <si>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</si>
  <si>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</si>
  <si>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</si>
  <si>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</si>
  <si>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</si>
  <si>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</si>
  <si>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</si>
  <si>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</si>
  <si>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</si>
  <si>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</si>
  <si>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</si>
  <si>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</si>
  <si>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</si>
  <si>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</si>
  <si>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</si>
  <si>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</si>
  <si>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</si>
  <si>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</si>
  <si>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</si>
  <si>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</si>
  <si>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</si>
  <si>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</si>
  <si>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</si>
  <si>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</si>
  <si>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</si>
  <si>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</si>
  <si>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</si>
  <si>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</si>
  <si>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</si>
  <si>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</si>
  <si>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</si>
  <si>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</si>
  <si>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</si>
  <si>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</si>
  <si>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</si>
  <si>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</si>
  <si>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</si>
  <si>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</si>
  <si>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</si>
  <si>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</si>
  <si>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</si>
  <si>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</si>
  <si>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（B)</t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</si>
  <si>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</si>
  <si>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</si>
  <si>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</si>
  <si>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</si>
  <si>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</si>
  <si>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</si>
  <si>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</si>
  <si>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</si>
  <si>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</si>
  <si>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</si>
  <si>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</si>
  <si>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</si>
  <si>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</si>
  <si>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</si>
  <si>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</si>
  <si>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</si>
  <si>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</si>
  <si>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</si>
  <si>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</si>
  <si>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</si>
  <si>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</si>
  <si>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</si>
  <si>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8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</si>
  <si>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</si>
  <si>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</si>
  <si>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</si>
  <si>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</si>
  <si>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</si>
  <si>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</si>
  <si>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</si>
  <si>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</si>
  <si>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</si>
  <si>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</si>
  <si>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</si>
  <si>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</si>
  <si>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</si>
  <si>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</si>
  <si>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</si>
  <si>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</si>
  <si>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</si>
  <si>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</si>
  <si>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</si>
  <si>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</si>
  <si>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</si>
  <si>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</si>
  <si>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</si>
  <si>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</si>
  <si>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</si>
  <si>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</si>
  <si>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</si>
  <si>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</si>
  <si>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</si>
  <si>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</si>
  <si>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</si>
  <si>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代金合計：　</t>
    <rPh sb="0" eb="2">
      <t>ダイキン</t>
    </rPh>
    <rPh sb="2" eb="4">
      <t>ゴウケイ</t>
    </rPh>
    <phoneticPr fontId="2"/>
  </si>
  <si>
    <t>賃料・管理費精算明細書</t>
  </si>
  <si>
    <t>物件所在地</t>
  </si>
  <si>
    <t>精算起算日</t>
  </si>
  <si>
    <t>売主</t>
  </si>
  <si>
    <t>買主</t>
  </si>
  <si>
    <t>株式会社メトロス開発</t>
    <phoneticPr fontId="11"/>
  </si>
  <si>
    <t>敷金合計</t>
  </si>
  <si>
    <t>敷金・保証金</t>
    <rPh sb="0" eb="2">
      <t>シキキン</t>
    </rPh>
    <rPh sb="3" eb="6">
      <t>ホショウキン</t>
    </rPh>
    <phoneticPr fontId="11"/>
  </si>
  <si>
    <t>号室</t>
    <rPh sb="0" eb="2">
      <t>ゴウシツ</t>
    </rPh>
    <phoneticPr fontId="11"/>
  </si>
  <si>
    <t>（A)</t>
  </si>
  <si>
    <t>月額賃料等</t>
    <rPh sb="0" eb="2">
      <t>ゲツガク</t>
    </rPh>
    <rPh sb="2" eb="5">
      <t>チンリョウトウ</t>
    </rPh>
    <phoneticPr fontId="11"/>
  </si>
  <si>
    <t>項目</t>
  </si>
  <si>
    <t>賃料（消費税込）</t>
    <rPh sb="0" eb="2">
      <t>チンリョウ</t>
    </rPh>
    <rPh sb="3" eb="6">
      <t>ショウヒゼイ</t>
    </rPh>
    <rPh sb="6" eb="7">
      <t>コ</t>
    </rPh>
    <phoneticPr fontId="11"/>
  </si>
  <si>
    <t>管理費等（消費税込）</t>
    <rPh sb="0" eb="4">
      <t>カンリヒトウ</t>
    </rPh>
    <rPh sb="5" eb="8">
      <t>ショウヒゼイ</t>
    </rPh>
    <rPh sb="8" eb="9">
      <t>コ</t>
    </rPh>
    <phoneticPr fontId="11"/>
  </si>
  <si>
    <t>合　　計</t>
  </si>
  <si>
    <t>賃貸期間</t>
    <rPh sb="0" eb="4">
      <t>チンタイキカン</t>
    </rPh>
    <phoneticPr fontId="11"/>
  </si>
  <si>
    <t>～</t>
    <phoneticPr fontId="11"/>
  </si>
  <si>
    <t>買主収益分</t>
  </si>
  <si>
    <t>精算金額（税込）</t>
  </si>
  <si>
    <t>（A）+（C)</t>
    <phoneticPr fontId="11"/>
  </si>
  <si>
    <t>受　領　書</t>
  </si>
  <si>
    <t>　</t>
  </si>
  <si>
    <t>様</t>
  </si>
  <si>
    <t>住所　　東京都中央区銀座3丁目9番7号</t>
    <rPh sb="13" eb="15">
      <t>チョウメ</t>
    </rPh>
    <rPh sb="16" eb="17">
      <t>バン</t>
    </rPh>
    <rPh sb="18" eb="19">
      <t>ゴウ</t>
    </rPh>
    <phoneticPr fontId="11"/>
  </si>
  <si>
    <t>　　　　　株式会社メトロス開発</t>
  </si>
  <si>
    <t>氏名　　代表取締役　小柴義弘</t>
  </si>
  <si>
    <t>領収金額を訂正した場合または、領収印なき場合は無効となります。</t>
  </si>
  <si>
    <t>$roomNo$</t>
    <phoneticPr fontId="11"/>
  </si>
  <si>
    <t>$SuccessionDepositAndSecurity$</t>
    <phoneticPr fontId="11"/>
  </si>
  <si>
    <t>$rentPriceInTax$</t>
    <phoneticPr fontId="11"/>
  </si>
  <si>
    <t>$managementFeeAndCondoFeeInTax$</t>
    <phoneticPr fontId="11"/>
  </si>
  <si>
    <t>決済日</t>
    <rPh sb="0" eb="3">
      <t>ケッサイビ</t>
    </rPh>
    <phoneticPr fontId="2"/>
  </si>
  <si>
    <t>決済月の日数</t>
    <rPh sb="0" eb="3">
      <t>ケッサイツキ</t>
    </rPh>
    <rPh sb="4" eb="6">
      <t>ニッスウ</t>
    </rPh>
    <phoneticPr fontId="2"/>
  </si>
  <si>
    <t>決済月の最終日</t>
    <rPh sb="0" eb="3">
      <t>ケッサイヅキ</t>
    </rPh>
    <rPh sb="4" eb="7">
      <t>サイシュウビ</t>
    </rPh>
    <phoneticPr fontId="2"/>
  </si>
  <si>
    <t>売主収益分</t>
    <phoneticPr fontId="2"/>
  </si>
  <si>
    <t>決済月の初日</t>
    <rPh sb="0" eb="3">
      <t>ケッサイヅキ</t>
    </rPh>
    <rPh sb="4" eb="6">
      <t>ショニチ</t>
    </rPh>
    <phoneticPr fontId="2"/>
  </si>
  <si>
    <t>買主収益分</t>
    <phoneticPr fontId="2"/>
  </si>
  <si>
    <t>月分</t>
    <rPh sb="0" eb="2">
      <t>ガツブン</t>
    </rPh>
    <phoneticPr fontId="2"/>
  </si>
  <si>
    <t>$addressAndBlockOrBuildingNumber$</t>
    <phoneticPr fontId="2"/>
  </si>
  <si>
    <t>$contractFixDay_jpdt_kanji$</t>
    <phoneticPr fontId="2"/>
  </si>
  <si>
    <t>$list_contractorNameDot$</t>
    <phoneticPr fontId="2"/>
  </si>
  <si>
    <t>$decisionDay$</t>
    <phoneticPr fontId="2"/>
  </si>
  <si>
    <t>$sumPriceAndFeeAll$</t>
    <phoneticPr fontId="2"/>
  </si>
  <si>
    <t>$sumPriceAndFeeRow$</t>
    <phoneticPr fontId="2"/>
  </si>
  <si>
    <t>$sumSuccessionDepositAndSecurity$</t>
    <phoneticPr fontId="2"/>
  </si>
  <si>
    <t>$sumRentPriceInTax$</t>
    <phoneticPr fontId="2"/>
  </si>
  <si>
    <t>$sumManagementFeeAndCondoFeeInTax$</t>
    <phoneticPr fontId="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</si>
  <si>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</si>
  <si>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</si>
  <si>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</si>
  <si>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</si>
  <si>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</si>
  <si>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</si>
  <si>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</si>
  <si>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</si>
  <si>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</si>
  <si>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</si>
  <si>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</si>
  <si>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</si>
  <si>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</si>
  <si>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</si>
  <si>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</si>
  <si>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</si>
  <si>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</si>
  <si>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</si>
  <si>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</si>
  <si>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</si>
  <si>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</si>
  <si>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</si>
  <si>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</si>
  <si>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</si>
  <si>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</si>
  <si>
    <t>$debtorKanjyoDetailName$</t>
    <phoneticPr fontId="2"/>
  </si>
  <si>
    <t>$creditorKanjyoDetailName$</t>
    <phoneticPr fontId="2"/>
  </si>
  <si>
    <t>$contractFixDay$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</si>
</sst>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5" formatCode="&quot;¥&quot;#,##0;&quot;¥&quot;\-#,##0"/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0&quot;日&quot;&quot;分&quot;"/>
    <numFmt numFmtId="191" formatCode="&quot;（Ａ）×&quot;0&quot;日&quot;"/>
    <numFmt numFmtId="192" formatCode="0&quot;日&quot;"/>
    <numFmt numFmtId="193" formatCode="&quot;金 &quot;#,##0&quot;円&quot;"/>
    <numFmt numFmtId="194" formatCode="&quot;（Ｂ）×&quot;0&quot;日&quot;"/>
    <numFmt numFmtId="195" formatCode="&quot;（C）×&quot;0&quot;日&quot;"/>
    <numFmt numFmtId="196" formatCode="[$-F800]dddd\,\ mmmm\ dd\,\ yyyy"/>
    <numFmt numFmtId="197" formatCode="&quot;金&quot;###,###,###,##0&quot;円&quot;"/>
    <numFmt numFmtId="198" formatCode="0&quot;月&quot;&quot;分&quot;"/>
    <numFmt numFmtId="199" formatCode="&quot;金&quot;###,###,###,###&quot;円&quot;"/>
    <numFmt numFmtId="200" formatCode="##&quot;月&quot;&quot;分&quot;"/>
    <numFmt numFmtId="201" formatCode="&quot;（Ａ）&quot;&quot;×&quot;0&quot;日&quot;"/>
    <numFmt numFmtId="202" formatCode="&quot;（D）&quot;&quot;×&quot;0&quot;日&quot;"/>
    <numFmt numFmtId="20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204" formatCode="&quot;（B）&quot;&quot;×&quot;0&quot;日&quot;"/>
    <numFmt numFmtId="205" formatCode="[$]ggge&quot;年&quot;m&quot;月&quot;d&quot;日&quot;;@" x16r2:formatCode16="[$-ja-JP-x-gannen]ggge&quot;年&quot;m&quot;月&quot;d&quot;日&quot;;@"/>
    <numFmt numFmtId="206" formatCode="#,##0_);\(#,##0\)"/>
  </numFmts>
  <fonts count="52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b/>
      <sz val="12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20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2"/>
      <color rgb="FF00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明朝"/>
      <family val="1"/>
      <charset val="128"/>
    </font>
    <font>
      <b/>
      <sz val="18"/>
      <color rgb="FF000000"/>
      <name val="ＭＳ Ｐ明朝"/>
      <family val="1"/>
      <charset val="128"/>
    </font>
    <font>
      <sz val="12"/>
      <color rgb="FFC0C0C0"/>
      <name val="ＭＳ Ｐ明朝"/>
      <family val="1"/>
      <charset val="128"/>
    </font>
    <font>
      <sz val="8"/>
      <color rgb="FFBFBFBF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20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29" fillId="0" borderId="0"/>
  </cellStyleXfs>
  <cellXfs count="411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6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49" fontId="15" fillId="0" borderId="1" xfId="1" applyNumberFormat="1" applyFont="1" applyBorder="1" applyAlignment="1">
      <alignment horizontal="center" vertical="center"/>
    </xf>
    <xf numFmtId="177" fontId="19" fillId="0" borderId="1" xfId="1" applyNumberFormat="1" applyFont="1" applyBorder="1">
      <alignment vertical="center"/>
    </xf>
    <xf numFmtId="49" fontId="21" fillId="0" borderId="1" xfId="1" applyNumberFormat="1" applyFont="1" applyBorder="1" applyAlignment="1">
      <alignment horizontal="center" vertical="center"/>
    </xf>
    <xf numFmtId="180" fontId="15" fillId="0" borderId="1" xfId="1" applyNumberFormat="1" applyFont="1" applyBorder="1" applyAlignment="1">
      <alignment vertical="center" shrinkToFit="1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3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4" fillId="0" borderId="0" xfId="0" applyFont="1">
      <alignment vertical="center"/>
    </xf>
    <xf numFmtId="180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0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181" fontId="15" fillId="0" borderId="33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7" xfId="3" applyNumberFormat="1" applyFont="1" applyFill="1" applyBorder="1" applyAlignment="1">
      <alignment horizontal="center" vertical="center"/>
    </xf>
    <xf numFmtId="181" fontId="15" fillId="0" borderId="29" xfId="3" applyNumberFormat="1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190" fontId="15" fillId="0" borderId="0" xfId="2" applyNumberFormat="1" applyFont="1" applyAlignment="1">
      <alignment horizontal="right" vertical="center"/>
    </xf>
    <xf numFmtId="0" fontId="6" fillId="0" borderId="3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91" fontId="6" fillId="0" borderId="24" xfId="2" applyNumberFormat="1" applyFont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93" fontId="15" fillId="0" borderId="0" xfId="3" applyNumberFormat="1" applyFont="1" applyFill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194" fontId="6" fillId="0" borderId="42" xfId="2" applyNumberFormat="1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5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0" fontId="6" fillId="0" borderId="36" xfId="2" applyFont="1" applyBorder="1" applyAlignment="1">
      <alignment horizontal="center" vertical="center"/>
    </xf>
    <xf numFmtId="195" fontId="6" fillId="0" borderId="36" xfId="2" applyNumberFormat="1" applyFont="1" applyBorder="1" applyAlignment="1">
      <alignment vertical="center"/>
    </xf>
    <xf numFmtId="181" fontId="6" fillId="0" borderId="5" xfId="2" applyNumberFormat="1" applyFont="1" applyBorder="1" applyAlignment="1">
      <alignment horizontal="right" vertical="center"/>
    </xf>
    <xf numFmtId="49" fontId="6" fillId="0" borderId="5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93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3" fontId="6" fillId="0" borderId="0" xfId="3" applyNumberFormat="1" applyFont="1" applyFill="1" applyAlignment="1">
      <alignment vertical="center"/>
    </xf>
    <xf numFmtId="193" fontId="15" fillId="0" borderId="0" xfId="3" applyNumberFormat="1" applyFont="1" applyFill="1" applyAlignment="1">
      <alignment horizontal="center" vertical="center"/>
    </xf>
    <xf numFmtId="193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3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6" fillId="0" borderId="19" xfId="2" applyFont="1" applyBorder="1" applyAlignment="1">
      <alignment horizontal="center" vertical="center"/>
    </xf>
    <xf numFmtId="0" fontId="19" fillId="0" borderId="45" xfId="1" applyFont="1" applyBorder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29" fillId="0" borderId="0" xfId="4" applyAlignment="1">
      <alignment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vertical="center"/>
    </xf>
    <xf numFmtId="0" fontId="34" fillId="0" borderId="57" xfId="4" applyFont="1" applyBorder="1" applyAlignment="1">
      <alignment horizontal="center" vertical="center"/>
    </xf>
    <xf numFmtId="0" fontId="34" fillId="0" borderId="60" xfId="4" applyFont="1" applyBorder="1" applyAlignment="1">
      <alignment horizontal="center" vertical="center"/>
    </xf>
    <xf numFmtId="0" fontId="34" fillId="0" borderId="0" xfId="4" applyFont="1" applyAlignment="1">
      <alignment horizontal="center" vertical="center" shrinkToFit="1"/>
    </xf>
    <xf numFmtId="0" fontId="31" fillId="0" borderId="0" xfId="4" applyFont="1" applyAlignment="1">
      <alignment horizontal="left" vertical="center"/>
    </xf>
    <xf numFmtId="0" fontId="34" fillId="0" borderId="1" xfId="4" applyFont="1" applyBorder="1" applyAlignment="1">
      <alignment horizontal="center" vertical="center"/>
    </xf>
    <xf numFmtId="0" fontId="34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 wrapText="1" shrinkToFit="1"/>
    </xf>
    <xf numFmtId="0" fontId="34" fillId="0" borderId="0" xfId="4" applyFont="1" applyAlignment="1">
      <alignment horizontal="center" vertical="center"/>
    </xf>
    <xf numFmtId="5" fontId="34" fillId="0" borderId="64" xfId="4" applyNumberFormat="1" applyFont="1" applyBorder="1" applyAlignment="1">
      <alignment horizontal="center" vertical="center"/>
    </xf>
    <xf numFmtId="0" fontId="34" fillId="0" borderId="65" xfId="4" applyFont="1" applyBorder="1" applyAlignment="1">
      <alignment horizontal="center" vertical="center"/>
    </xf>
    <xf numFmtId="197" fontId="34" fillId="0" borderId="0" xfId="4" applyNumberFormat="1" applyFont="1" applyAlignment="1">
      <alignment vertical="center"/>
    </xf>
    <xf numFmtId="0" fontId="34" fillId="0" borderId="64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4" fillId="0" borderId="66" xfId="4" applyFont="1" applyBorder="1" applyAlignment="1">
      <alignment horizontal="center" vertical="center"/>
    </xf>
    <xf numFmtId="0" fontId="37" fillId="0" borderId="0" xfId="4" applyFont="1" applyAlignment="1">
      <alignment vertical="center"/>
    </xf>
    <xf numFmtId="0" fontId="34" fillId="0" borderId="61" xfId="4" applyFont="1" applyBorder="1" applyAlignment="1">
      <alignment horizontal="left"/>
    </xf>
    <xf numFmtId="199" fontId="34" fillId="0" borderId="61" xfId="4" applyNumberFormat="1" applyFont="1" applyBorder="1" applyAlignment="1">
      <alignment horizontal="right" vertical="center"/>
    </xf>
    <xf numFmtId="49" fontId="34" fillId="0" borderId="61" xfId="4" applyNumberFormat="1" applyFont="1" applyBorder="1" applyAlignment="1">
      <alignment horizontal="left" vertical="center"/>
    </xf>
    <xf numFmtId="0" fontId="34" fillId="0" borderId="61" xfId="4" applyFont="1" applyBorder="1" applyAlignment="1">
      <alignment vertical="center"/>
    </xf>
    <xf numFmtId="0" fontId="34" fillId="0" borderId="61" xfId="4" applyFont="1" applyBorder="1" applyAlignment="1">
      <alignment horizontal="right" vertical="center"/>
    </xf>
    <xf numFmtId="0" fontId="34" fillId="0" borderId="0" xfId="4" applyFont="1" applyAlignment="1">
      <alignment horizontal="right" vertical="center"/>
    </xf>
    <xf numFmtId="0" fontId="34" fillId="0" borderId="65" xfId="4" applyFont="1" applyBorder="1" applyAlignment="1">
      <alignment horizontal="center" vertical="center" shrinkToFit="1"/>
    </xf>
    <xf numFmtId="190" fontId="34" fillId="0" borderId="0" xfId="4" applyNumberFormat="1" applyFont="1" applyAlignment="1">
      <alignment horizontal="right" vertical="center"/>
    </xf>
    <xf numFmtId="0" fontId="34" fillId="0" borderId="70" xfId="4" applyFont="1" applyBorder="1" applyAlignment="1">
      <alignment horizontal="center" vertical="center" wrapText="1"/>
    </xf>
    <xf numFmtId="200" fontId="34" fillId="0" borderId="71" xfId="4" applyNumberFormat="1" applyFont="1" applyBorder="1" applyAlignment="1">
      <alignment horizontal="center" vertical="center"/>
    </xf>
    <xf numFmtId="0" fontId="34" fillId="0" borderId="71" xfId="4" applyFont="1" applyBorder="1" applyAlignment="1">
      <alignment horizontal="center" vertical="center"/>
    </xf>
    <xf numFmtId="0" fontId="34" fillId="0" borderId="71" xfId="4" applyFont="1" applyBorder="1" applyAlignment="1">
      <alignment horizontal="right" vertical="center"/>
    </xf>
    <xf numFmtId="0" fontId="34" fillId="0" borderId="73" xfId="4" applyFont="1" applyBorder="1" applyAlignment="1">
      <alignment horizontal="center" vertical="center" wrapText="1"/>
    </xf>
    <xf numFmtId="200" fontId="34" fillId="0" borderId="0" xfId="4" applyNumberFormat="1" applyFont="1" applyAlignment="1">
      <alignment horizontal="center" vertical="center"/>
    </xf>
    <xf numFmtId="201" fontId="34" fillId="0" borderId="0" xfId="4" applyNumberFormat="1" applyFont="1" applyAlignment="1">
      <alignment horizontal="right" vertical="center"/>
    </xf>
    <xf numFmtId="192" fontId="34" fillId="0" borderId="0" xfId="4" applyNumberFormat="1" applyFont="1" applyAlignment="1">
      <alignment horizontal="left" vertical="center"/>
    </xf>
    <xf numFmtId="193" fontId="34" fillId="0" borderId="0" xfId="4" applyNumberFormat="1" applyFont="1" applyAlignment="1">
      <alignment horizontal="right" vertic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34" fillId="0" borderId="0" xfId="4" applyFont="1" applyAlignment="1">
      <alignment horizontal="left" vertical="center" shrinkToFit="1"/>
    </xf>
    <xf numFmtId="0" fontId="31" fillId="0" borderId="0" xfId="4" applyFont="1" applyAlignment="1">
      <alignment vertical="top"/>
    </xf>
    <xf numFmtId="202" fontId="34" fillId="0" borderId="71" xfId="4" applyNumberFormat="1" applyFont="1" applyBorder="1" applyAlignment="1">
      <alignment horizontal="center" vertical="center"/>
    </xf>
    <xf numFmtId="192" fontId="34" fillId="0" borderId="71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center" vertical="center" wrapText="1"/>
    </xf>
    <xf numFmtId="200" fontId="34" fillId="0" borderId="59" xfId="4" applyNumberFormat="1" applyFont="1" applyBorder="1" applyAlignment="1">
      <alignment horizontal="center" vertical="center"/>
    </xf>
    <xf numFmtId="201" fontId="34" fillId="0" borderId="59" xfId="4" applyNumberFormat="1" applyFont="1" applyBorder="1" applyAlignment="1">
      <alignment horizontal="right" vertical="center"/>
    </xf>
    <xf numFmtId="192" fontId="34" fillId="0" borderId="59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right" vertical="center"/>
    </xf>
    <xf numFmtId="193" fontId="34" fillId="0" borderId="59" xfId="4" applyNumberFormat="1" applyFont="1" applyBorder="1" applyAlignment="1">
      <alignment horizontal="right" vertical="center"/>
    </xf>
    <xf numFmtId="0" fontId="38" fillId="0" borderId="59" xfId="4" applyFont="1" applyBorder="1"/>
    <xf numFmtId="0" fontId="34" fillId="0" borderId="0" xfId="4" applyFont="1" applyAlignment="1">
      <alignment horizontal="center" vertical="center" wrapText="1"/>
    </xf>
    <xf numFmtId="3" fontId="34" fillId="0" borderId="0" xfId="4" applyNumberFormat="1" applyFont="1" applyAlignment="1">
      <alignment horizontal="right" vertical="center"/>
    </xf>
    <xf numFmtId="0" fontId="34" fillId="0" borderId="0" xfId="4" applyFont="1" applyAlignment="1">
      <alignment horizontal="center"/>
    </xf>
    <xf numFmtId="0" fontId="34" fillId="0" borderId="0" xfId="4" applyFont="1"/>
    <xf numFmtId="0" fontId="30" fillId="0" borderId="0" xfId="4" applyFont="1" applyAlignment="1">
      <alignment horizontal="left" vertical="top"/>
    </xf>
    <xf numFmtId="181" fontId="41" fillId="0" borderId="0" xfId="4" applyNumberFormat="1" applyFont="1" applyAlignment="1">
      <alignment horizontal="center" vertical="center" shrinkToFit="1"/>
    </xf>
    <xf numFmtId="0" fontId="41" fillId="0" borderId="0" xfId="4" applyFont="1" applyAlignment="1">
      <alignment horizontal="center" vertical="center"/>
    </xf>
    <xf numFmtId="0" fontId="34" fillId="0" borderId="0" xfId="4" applyFont="1" applyAlignment="1">
      <alignment shrinkToFit="1"/>
    </xf>
    <xf numFmtId="181" fontId="41" fillId="0" borderId="0" xfId="4" applyNumberFormat="1" applyFont="1" applyAlignment="1">
      <alignment horizontal="center" vertical="center"/>
    </xf>
    <xf numFmtId="0" fontId="36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center"/>
    </xf>
    <xf numFmtId="0" fontId="36" fillId="0" borderId="0" xfId="4" applyFont="1" applyAlignment="1">
      <alignment horizontal="left" vertical="center"/>
    </xf>
    <xf numFmtId="0" fontId="31" fillId="0" borderId="0" xfId="4" applyFont="1" applyAlignment="1">
      <alignment horizontal="right" vertical="center"/>
    </xf>
    <xf numFmtId="182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top"/>
    </xf>
    <xf numFmtId="0" fontId="35" fillId="0" borderId="0" xfId="4" applyFont="1" applyAlignment="1">
      <alignment horizontal="left" vertical="center"/>
    </xf>
    <xf numFmtId="0" fontId="34" fillId="0" borderId="0" xfId="4" applyFont="1" applyAlignment="1">
      <alignment vertical="top"/>
    </xf>
    <xf numFmtId="0" fontId="35" fillId="0" borderId="0" xfId="4" applyFont="1" applyAlignment="1">
      <alignment vertical="center"/>
    </xf>
    <xf numFmtId="14" fontId="31" fillId="0" borderId="0" xfId="4" applyNumberFormat="1" applyFont="1" applyAlignment="1">
      <alignment vertical="center"/>
    </xf>
    <xf numFmtId="14" fontId="37" fillId="0" borderId="0" xfId="4" applyNumberFormat="1" applyFont="1" applyAlignment="1">
      <alignment vertical="center"/>
    </xf>
    <xf numFmtId="0" fontId="47" fillId="0" borderId="0" xfId="4" applyFont="1" applyAlignment="1">
      <alignment horizontal="left" vertical="center"/>
    </xf>
    <xf numFmtId="0" fontId="47" fillId="0" borderId="0" xfId="4" applyFont="1" applyAlignment="1">
      <alignment vertical="center"/>
    </xf>
    <xf numFmtId="198" fontId="48" fillId="0" borderId="0" xfId="0" applyNumberFormat="1" applyFont="1" applyAlignment="1">
      <alignment horizontal="left" vertical="center"/>
    </xf>
    <xf numFmtId="14" fontId="48" fillId="0" borderId="0" xfId="4" applyNumberFormat="1" applyFont="1" applyAlignment="1">
      <alignment horizontal="left" vertical="center"/>
    </xf>
    <xf numFmtId="14" fontId="47" fillId="0" borderId="0" xfId="4" applyNumberFormat="1" applyFont="1" applyAlignment="1">
      <alignment horizontal="left" vertical="center"/>
    </xf>
    <xf numFmtId="0" fontId="47" fillId="0" borderId="0" xfId="4" applyFont="1" applyAlignment="1">
      <alignment horizontal="right" vertical="center"/>
    </xf>
    <xf numFmtId="0" fontId="14" fillId="0" borderId="1" xfId="4" applyFont="1" applyBorder="1" applyAlignment="1">
      <alignment horizontal="center" vertical="center"/>
    </xf>
    <xf numFmtId="58" fontId="14" fillId="0" borderId="68" xfId="4" applyNumberFormat="1" applyFont="1" applyBorder="1" applyAlignment="1">
      <alignment vertical="center"/>
    </xf>
    <xf numFmtId="190" fontId="14" fillId="0" borderId="69" xfId="4" applyNumberFormat="1" applyFont="1" applyBorder="1" applyAlignment="1">
      <alignment horizontal="right" vertical="center"/>
    </xf>
    <xf numFmtId="200" fontId="14" fillId="0" borderId="71" xfId="4" applyNumberFormat="1" applyFont="1" applyBorder="1" applyAlignment="1">
      <alignment horizontal="center" vertical="center"/>
    </xf>
    <xf numFmtId="204" fontId="14" fillId="0" borderId="71" xfId="4" quotePrefix="1" applyNumberFormat="1" applyFont="1" applyBorder="1" applyAlignment="1">
      <alignment horizontal="right" vertical="center"/>
    </xf>
    <xf numFmtId="0" fontId="14" fillId="0" borderId="71" xfId="4" applyFont="1" applyBorder="1" applyAlignment="1">
      <alignment horizontal="center" vertical="center"/>
    </xf>
    <xf numFmtId="192" fontId="14" fillId="0" borderId="71" xfId="4" applyNumberFormat="1" applyFont="1" applyBorder="1" applyAlignment="1">
      <alignment horizontal="left" vertical="center"/>
    </xf>
    <xf numFmtId="0" fontId="14" fillId="0" borderId="71" xfId="4" applyFont="1" applyBorder="1" applyAlignment="1">
      <alignment horizontal="right" vertical="center"/>
    </xf>
    <xf numFmtId="200" fontId="14" fillId="0" borderId="74" xfId="4" applyNumberFormat="1" applyFont="1" applyBorder="1" applyAlignment="1">
      <alignment horizontal="center" vertical="center"/>
    </xf>
    <xf numFmtId="204" fontId="14" fillId="0" borderId="74" xfId="4" applyNumberFormat="1" applyFont="1" applyBorder="1" applyAlignment="1">
      <alignment horizontal="right" vertical="center"/>
    </xf>
    <xf numFmtId="0" fontId="14" fillId="0" borderId="74" xfId="4" applyFont="1" applyBorder="1" applyAlignment="1">
      <alignment horizontal="center" vertical="center"/>
    </xf>
    <xf numFmtId="192" fontId="14" fillId="0" borderId="74" xfId="4" applyNumberFormat="1" applyFont="1" applyBorder="1" applyAlignment="1">
      <alignment horizontal="left" vertical="center"/>
    </xf>
    <xf numFmtId="0" fontId="14" fillId="0" borderId="74" xfId="4" applyFont="1" applyBorder="1" applyAlignment="1">
      <alignment horizontal="right" vertical="center"/>
    </xf>
    <xf numFmtId="0" fontId="5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78" xfId="0" applyBorder="1">
      <alignment vertical="center"/>
    </xf>
    <xf numFmtId="0" fontId="0" fillId="0" borderId="2" xfId="0" applyBorder="1" applyAlignment="1">
      <alignment horizontal="center" vertical="center"/>
    </xf>
    <xf numFmtId="205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41" fontId="51" fillId="0" borderId="81" xfId="0" applyNumberFormat="1" applyFont="1" applyBorder="1" applyAlignment="1">
      <alignment horizontal="center" vertical="center"/>
    </xf>
    <xf numFmtId="0" fontId="51" fillId="0" borderId="81" xfId="0" applyFont="1" applyBorder="1" applyAlignment="1">
      <alignment horizontal="center" vertical="center"/>
    </xf>
    <xf numFmtId="0" fontId="51" fillId="0" borderId="83" xfId="0" applyFont="1" applyBorder="1" applyAlignment="1">
      <alignment horizontal="center" vertical="center"/>
    </xf>
    <xf numFmtId="41" fontId="51" fillId="0" borderId="83" xfId="0" applyNumberFormat="1" applyFont="1" applyBorder="1" applyAlignment="1">
      <alignment horizontal="center" vertical="center"/>
    </xf>
    <xf numFmtId="41" fontId="51" fillId="0" borderId="80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9" fillId="0" borderId="50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4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4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5" xfId="1" applyFont="1" applyBorder="1" applyAlignment="1">
      <alignment horizontal="center" vertical="center"/>
    </xf>
    <xf numFmtId="0" fontId="15" fillId="0" borderId="56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178" fontId="22" fillId="0" borderId="1" xfId="1" applyNumberFormat="1" applyFont="1" applyBorder="1" applyAlignment="1">
      <alignment horizontal="center" vertical="top" shrinkToFit="1"/>
    </xf>
    <xf numFmtId="0" fontId="15" fillId="0" borderId="84" xfId="1" applyFont="1" applyBorder="1" applyAlignment="1">
      <alignment horizontal="center" vertical="center"/>
    </xf>
    <xf numFmtId="0" fontId="15" fillId="0" borderId="85" xfId="1" applyFont="1" applyBorder="1" applyAlignment="1">
      <alignment horizontal="center" vertical="center"/>
    </xf>
    <xf numFmtId="0" fontId="15" fillId="0" borderId="86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15" fillId="0" borderId="1" xfId="1" applyFont="1" applyBorder="1" applyAlignment="1">
      <alignment horizontal="left" vertical="center"/>
    </xf>
    <xf numFmtId="178" fontId="22" fillId="0" borderId="1" xfId="1" applyNumberFormat="1" applyFont="1" applyBorder="1" applyAlignment="1">
      <alignment horizontal="left" vertical="top" shrinkToFit="1"/>
    </xf>
    <xf numFmtId="0" fontId="23" fillId="0" borderId="0" xfId="0" applyFont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shrinkToFit="1"/>
    </xf>
    <xf numFmtId="3" fontId="23" fillId="0" borderId="0" xfId="0" applyNumberFormat="1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 shrinkToFit="1"/>
    </xf>
    <xf numFmtId="0" fontId="24" fillId="0" borderId="0" xfId="0" applyFont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187" fontId="23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6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188" fontId="15" fillId="0" borderId="13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 shrinkToFit="1"/>
    </xf>
    <xf numFmtId="0" fontId="7" fillId="0" borderId="25" xfId="2" applyBorder="1"/>
    <xf numFmtId="0" fontId="7" fillId="0" borderId="26" xfId="2" applyBorder="1"/>
    <xf numFmtId="58" fontId="6" fillId="0" borderId="24" xfId="2" applyNumberFormat="1" applyFont="1" applyBorder="1" applyAlignment="1">
      <alignment horizontal="center" vertical="center" shrinkToFit="1"/>
    </xf>
    <xf numFmtId="58" fontId="6" fillId="0" borderId="25" xfId="2" applyNumberFormat="1" applyFont="1" applyBorder="1" applyAlignment="1">
      <alignment horizontal="center" vertical="center" shrinkToFit="1"/>
    </xf>
    <xf numFmtId="58" fontId="6" fillId="0" borderId="27" xfId="2" applyNumberFormat="1" applyFont="1" applyBorder="1" applyAlignment="1">
      <alignment horizontal="center" vertical="center" shrinkToFit="1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31" xfId="2" applyFont="1" applyBorder="1" applyAlignment="1">
      <alignment horizontal="center" vertical="center" shrinkToFit="1"/>
    </xf>
    <xf numFmtId="0" fontId="15" fillId="0" borderId="24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88" fontId="15" fillId="0" borderId="30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19" xfId="2" applyNumberFormat="1" applyFont="1" applyBorder="1" applyAlignment="1">
      <alignment horizontal="right" vertical="center"/>
    </xf>
    <xf numFmtId="188" fontId="15" fillId="0" borderId="31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58" fontId="6" fillId="0" borderId="24" xfId="2" applyNumberFormat="1" applyFont="1" applyBorder="1" applyAlignment="1">
      <alignment horizontal="right" vertical="center"/>
    </xf>
    <xf numFmtId="0" fontId="6" fillId="0" borderId="25" xfId="2" applyFont="1" applyBorder="1" applyAlignment="1">
      <alignment horizontal="right" vertical="center"/>
    </xf>
    <xf numFmtId="0" fontId="6" fillId="0" borderId="25" xfId="2" applyFont="1" applyBorder="1" applyAlignment="1">
      <alignment horizontal="left" vertical="center"/>
    </xf>
    <xf numFmtId="190" fontId="6" fillId="0" borderId="25" xfId="2" applyNumberFormat="1" applyFont="1" applyBorder="1" applyAlignment="1">
      <alignment horizontal="right" vertical="center"/>
    </xf>
    <xf numFmtId="190" fontId="6" fillId="0" borderId="27" xfId="2" applyNumberFormat="1" applyFont="1" applyBorder="1" applyAlignment="1">
      <alignment horizontal="right" vertical="center"/>
    </xf>
    <xf numFmtId="58" fontId="6" fillId="0" borderId="36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190" fontId="6" fillId="0" borderId="5" xfId="2" applyNumberFormat="1" applyFont="1" applyBorder="1" applyAlignment="1">
      <alignment horizontal="right" vertical="center"/>
    </xf>
    <xf numFmtId="190" fontId="6" fillId="0" borderId="37" xfId="2" applyNumberFormat="1" applyFont="1" applyBorder="1" applyAlignment="1">
      <alignment horizontal="right" vertical="center"/>
    </xf>
    <xf numFmtId="0" fontId="15" fillId="0" borderId="9" xfId="2" applyFont="1" applyBorder="1" applyAlignment="1">
      <alignment horizontal="center" vertical="center" textRotation="255"/>
    </xf>
    <xf numFmtId="0" fontId="7" fillId="0" borderId="32" xfId="2" applyBorder="1" applyAlignment="1">
      <alignment horizontal="center" vertical="center" textRotation="255"/>
    </xf>
    <xf numFmtId="0" fontId="7" fillId="0" borderId="28" xfId="2" applyBorder="1" applyAlignment="1">
      <alignment horizontal="center" vertical="center" textRotation="255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93" fontId="6" fillId="0" borderId="3" xfId="3" applyNumberFormat="1" applyFont="1" applyFill="1" applyBorder="1" applyAlignment="1">
      <alignment horizontal="right" vertical="center"/>
    </xf>
    <xf numFmtId="193" fontId="6" fillId="0" borderId="4" xfId="3" applyNumberFormat="1" applyFont="1" applyFill="1" applyBorder="1" applyAlignment="1">
      <alignment horizontal="right" vertical="center"/>
    </xf>
    <xf numFmtId="0" fontId="6" fillId="0" borderId="38" xfId="2" applyFont="1" applyBorder="1" applyAlignment="1">
      <alignment horizontal="center" vertical="center" textRotation="255"/>
    </xf>
    <xf numFmtId="0" fontId="6" fillId="0" borderId="40" xfId="2" applyFont="1" applyBorder="1" applyAlignment="1">
      <alignment horizontal="center" vertical="center" textRotation="255"/>
    </xf>
    <xf numFmtId="0" fontId="6" fillId="0" borderId="44" xfId="2" applyFont="1" applyBorder="1" applyAlignment="1">
      <alignment horizontal="center" vertical="center" textRotation="255"/>
    </xf>
    <xf numFmtId="193" fontId="6" fillId="0" borderId="25" xfId="3" applyNumberFormat="1" applyFont="1" applyFill="1" applyBorder="1" applyAlignment="1">
      <alignment horizontal="right" vertical="center"/>
    </xf>
    <xf numFmtId="193" fontId="6" fillId="0" borderId="27" xfId="3" applyNumberFormat="1" applyFont="1" applyFill="1" applyBorder="1" applyAlignment="1">
      <alignment horizontal="right" vertical="center"/>
    </xf>
    <xf numFmtId="193" fontId="6" fillId="0" borderId="6" xfId="3" applyNumberFormat="1" applyFont="1" applyFill="1" applyBorder="1" applyAlignment="1">
      <alignment horizontal="right" vertical="center"/>
    </xf>
    <xf numFmtId="193" fontId="6" fillId="0" borderId="43" xfId="3" applyNumberFormat="1" applyFont="1" applyFill="1" applyBorder="1" applyAlignment="1">
      <alignment horizontal="right" vertical="center"/>
    </xf>
    <xf numFmtId="193" fontId="6" fillId="0" borderId="13" xfId="3" applyNumberFormat="1" applyFont="1" applyFill="1" applyBorder="1" applyAlignment="1">
      <alignment horizontal="right" vertical="center"/>
    </xf>
    <xf numFmtId="193" fontId="6" fillId="0" borderId="16" xfId="3" applyNumberFormat="1" applyFont="1" applyFill="1" applyBorder="1" applyAlignment="1">
      <alignment horizontal="right" vertical="center"/>
    </xf>
    <xf numFmtId="193" fontId="6" fillId="0" borderId="19" xfId="3" applyNumberFormat="1" applyFont="1" applyFill="1" applyBorder="1" applyAlignment="1">
      <alignment horizontal="right" vertical="center"/>
    </xf>
    <xf numFmtId="193" fontId="6" fillId="0" borderId="31" xfId="3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192" fontId="6" fillId="0" borderId="13" xfId="2" applyNumberFormat="1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181" fontId="6" fillId="0" borderId="19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2" fontId="10" fillId="0" borderId="2" xfId="2" applyNumberFormat="1" applyFont="1" applyBorder="1" applyAlignment="1">
      <alignment horizontal="center" vertical="center"/>
    </xf>
    <xf numFmtId="182" fontId="10" fillId="0" borderId="3" xfId="2" applyNumberFormat="1" applyFont="1" applyBorder="1" applyAlignment="1">
      <alignment vertical="center"/>
    </xf>
    <xf numFmtId="182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186" fontId="17" fillId="0" borderId="17" xfId="2" applyNumberFormat="1" applyFont="1" applyBorder="1" applyAlignment="1">
      <alignment horizontal="center" vertical="center" wrapText="1" shrinkToFit="1"/>
    </xf>
    <xf numFmtId="186" fontId="17" fillId="0" borderId="17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8" xfId="2" applyNumberFormat="1" applyFont="1" applyBorder="1" applyAlignment="1">
      <alignment horizontal="left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4" fontId="14" fillId="0" borderId="15" xfId="2" applyNumberFormat="1" applyFont="1" applyBorder="1" applyAlignment="1">
      <alignment horizontal="right" vertical="center"/>
    </xf>
    <xf numFmtId="184" fontId="14" fillId="0" borderId="13" xfId="2" applyNumberFormat="1" applyFont="1" applyBorder="1" applyAlignment="1">
      <alignment horizontal="right" vertical="center"/>
    </xf>
    <xf numFmtId="184" fontId="14" fillId="0" borderId="16" xfId="2" applyNumberFormat="1" applyFont="1" applyBorder="1" applyAlignment="1">
      <alignment horizontal="right" vertical="center"/>
    </xf>
    <xf numFmtId="185" fontId="6" fillId="0" borderId="12" xfId="2" applyNumberFormat="1" applyFont="1" applyBorder="1" applyAlignment="1">
      <alignment horizontal="left" vertical="center" shrinkToFit="1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4" fontId="6" fillId="0" borderId="21" xfId="2" applyNumberFormat="1" applyFont="1" applyBorder="1" applyAlignment="1">
      <alignment vertical="center"/>
    </xf>
    <xf numFmtId="184" fontId="15" fillId="0" borderId="21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203" fontId="6" fillId="0" borderId="0" xfId="2" applyNumberFormat="1" applyFont="1" applyAlignment="1">
      <alignment horizontal="left" vertical="center"/>
    </xf>
    <xf numFmtId="182" fontId="44" fillId="0" borderId="76" xfId="4" applyNumberFormat="1" applyFont="1" applyBorder="1" applyAlignment="1">
      <alignment horizontal="center" vertical="center"/>
    </xf>
    <xf numFmtId="58" fontId="34" fillId="0" borderId="0" xfId="4" applyNumberFormat="1" applyFont="1" applyAlignment="1">
      <alignment horizontal="left" vertical="top"/>
    </xf>
    <xf numFmtId="0" fontId="45" fillId="0" borderId="0" xfId="4" applyFont="1" applyAlignment="1">
      <alignment horizontal="left"/>
    </xf>
    <xf numFmtId="193" fontId="14" fillId="0" borderId="74" xfId="4" applyNumberFormat="1" applyFont="1" applyBorder="1" applyAlignment="1">
      <alignment horizontal="right" vertical="center"/>
    </xf>
    <xf numFmtId="0" fontId="49" fillId="0" borderId="75" xfId="4" applyFont="1" applyBorder="1"/>
    <xf numFmtId="0" fontId="34" fillId="0" borderId="67" xfId="4" applyFont="1" applyBorder="1" applyAlignment="1">
      <alignment horizontal="left" vertical="center" shrinkToFit="1"/>
    </xf>
    <xf numFmtId="0" fontId="34" fillId="0" borderId="68" xfId="4" applyFont="1" applyBorder="1" applyAlignment="1">
      <alignment horizontal="left" vertical="center" shrinkToFit="1"/>
    </xf>
    <xf numFmtId="0" fontId="34" fillId="0" borderId="69" xfId="4" applyFont="1" applyBorder="1" applyAlignment="1">
      <alignment horizontal="left" vertical="center" shrinkToFit="1"/>
    </xf>
    <xf numFmtId="193" fontId="34" fillId="0" borderId="71" xfId="4" quotePrefix="1" applyNumberFormat="1" applyFont="1" applyBorder="1" applyAlignment="1">
      <alignment horizontal="right" vertical="center"/>
    </xf>
    <xf numFmtId="0" fontId="38" fillId="0" borderId="72" xfId="4" applyFont="1" applyBorder="1"/>
    <xf numFmtId="0" fontId="40" fillId="0" borderId="0" xfId="4" applyFont="1" applyAlignment="1">
      <alignment horizontal="center" vertical="top"/>
    </xf>
    <xf numFmtId="0" fontId="34" fillId="0" borderId="0" xfId="4" applyFont="1" applyAlignment="1">
      <alignment horizontal="center"/>
    </xf>
    <xf numFmtId="186" fontId="42" fillId="0" borderId="0" xfId="4" applyNumberFormat="1" applyFont="1" applyAlignment="1">
      <alignment horizontal="center" vertical="center" wrapText="1" shrinkToFit="1"/>
    </xf>
    <xf numFmtId="186" fontId="42" fillId="0" borderId="0" xfId="4" applyNumberFormat="1" applyFont="1" applyAlignment="1">
      <alignment horizontal="center" vertical="center" shrinkToFit="1"/>
    </xf>
    <xf numFmtId="0" fontId="43" fillId="0" borderId="76" xfId="4" quotePrefix="1" applyFont="1" applyBorder="1" applyAlignment="1">
      <alignment horizontal="center"/>
    </xf>
    <xf numFmtId="0" fontId="43" fillId="0" borderId="76" xfId="4" applyFont="1" applyBorder="1" applyAlignment="1">
      <alignment horizontal="center"/>
    </xf>
    <xf numFmtId="193" fontId="14" fillId="0" borderId="71" xfId="4" quotePrefix="1" applyNumberFormat="1" applyFont="1" applyBorder="1" applyAlignment="1">
      <alignment horizontal="right" vertical="center"/>
    </xf>
    <xf numFmtId="0" fontId="49" fillId="0" borderId="72" xfId="4" applyFont="1" applyBorder="1"/>
    <xf numFmtId="0" fontId="34" fillId="0" borderId="1" xfId="4" applyFont="1" applyBorder="1" applyAlignment="1">
      <alignment horizontal="center" vertical="center"/>
    </xf>
    <xf numFmtId="197" fontId="14" fillId="0" borderId="58" xfId="4" applyNumberFormat="1" applyFont="1" applyBorder="1" applyAlignment="1">
      <alignment horizontal="right" vertical="center"/>
    </xf>
    <xf numFmtId="197" fontId="14" fillId="0" borderId="59" xfId="4" applyNumberFormat="1" applyFont="1" applyBorder="1" applyAlignment="1">
      <alignment horizontal="right" vertical="center"/>
    </xf>
    <xf numFmtId="197" fontId="14" fillId="0" borderId="1" xfId="4" applyNumberFormat="1" applyFont="1" applyBorder="1" applyAlignment="1">
      <alignment horizontal="right" vertical="center" wrapText="1"/>
    </xf>
    <xf numFmtId="197" fontId="34" fillId="0" borderId="1" xfId="4" applyNumberFormat="1" applyFont="1" applyBorder="1" applyAlignment="1">
      <alignment horizontal="right" vertical="center"/>
    </xf>
    <xf numFmtId="197" fontId="34" fillId="0" borderId="58" xfId="4" applyNumberFormat="1" applyFont="1" applyBorder="1" applyAlignment="1">
      <alignment horizontal="right" vertical="center"/>
    </xf>
    <xf numFmtId="197" fontId="34" fillId="0" borderId="59" xfId="4" applyNumberFormat="1" applyFont="1" applyBorder="1" applyAlignment="1">
      <alignment horizontal="right" vertical="center"/>
    </xf>
    <xf numFmtId="0" fontId="34" fillId="0" borderId="1" xfId="4" applyFont="1" applyBorder="1" applyAlignment="1">
      <alignment horizontal="right" vertical="center"/>
    </xf>
    <xf numFmtId="58" fontId="14" fillId="0" borderId="67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left" vertical="center"/>
    </xf>
    <xf numFmtId="197" fontId="14" fillId="0" borderId="1" xfId="4" applyNumberFormat="1" applyFont="1" applyBorder="1" applyAlignment="1">
      <alignment horizontal="right" vertical="center"/>
    </xf>
    <xf numFmtId="0" fontId="34" fillId="0" borderId="58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49" fontId="46" fillId="0" borderId="1" xfId="0" applyNumberFormat="1" applyFont="1" applyBorder="1" applyAlignment="1">
      <alignment horizontal="center" vertical="center"/>
    </xf>
    <xf numFmtId="58" fontId="46" fillId="0" borderId="77" xfId="0" applyNumberFormat="1" applyFont="1" applyBorder="1" applyAlignment="1">
      <alignment horizontal="center" vertical="center"/>
    </xf>
    <xf numFmtId="58" fontId="46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34" fillId="0" borderId="62" xfId="4" applyFont="1" applyBorder="1" applyAlignment="1">
      <alignment horizontal="center" vertical="center" shrinkToFit="1"/>
    </xf>
    <xf numFmtId="0" fontId="34" fillId="0" borderId="63" xfId="4" applyFont="1" applyBorder="1" applyAlignment="1">
      <alignment horizontal="center" vertical="center" shrinkToFit="1"/>
    </xf>
    <xf numFmtId="197" fontId="34" fillId="0" borderId="65" xfId="4" applyNumberFormat="1" applyFont="1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51" fillId="0" borderId="34" xfId="0" applyFont="1" applyBorder="1" applyAlignment="1">
      <alignment horizontal="left" vertical="top" wrapText="1"/>
    </xf>
    <xf numFmtId="0" fontId="51" fillId="0" borderId="23" xfId="0" applyFont="1" applyBorder="1" applyAlignment="1">
      <alignment horizontal="left" vertical="top" wrapText="1"/>
    </xf>
    <xf numFmtId="0" fontId="51" fillId="0" borderId="82" xfId="0" applyFont="1" applyBorder="1" applyAlignment="1">
      <alignment horizontal="left" vertical="top" wrapText="1"/>
    </xf>
    <xf numFmtId="0" fontId="51" fillId="0" borderId="35" xfId="0" applyFont="1" applyBorder="1" applyAlignment="1">
      <alignment horizontal="left" vertical="top" wrapText="1"/>
    </xf>
    <xf numFmtId="0" fontId="51" fillId="0" borderId="5" xfId="0" applyFont="1" applyBorder="1" applyAlignment="1">
      <alignment horizontal="left" vertical="top" wrapText="1"/>
    </xf>
    <xf numFmtId="0" fontId="51" fillId="0" borderId="37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6" fontId="0" fillId="0" borderId="8" xfId="0" applyNumberFormat="1" applyBorder="1" applyAlignment="1">
      <alignment horizontal="right" vertical="center"/>
    </xf>
    <xf numFmtId="206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4" xr:uid="{1F671C00-0509-4DC5-9936-F7DFE3367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4.9140625" style="4" customWidth="1"/>
    <col min="17" max="17" width="3.9140625" style="4" customWidth="1"/>
    <col min="18" max="16384" width="9" style="4"/>
  </cols>
  <sheetData>
    <row r="1" spans="1:18" ht="26.25" customHeight="1" x14ac:dyDescent="0.55000000000000004">
      <c r="A1" s="2" t="s">
        <v>92</v>
      </c>
      <c r="B1" s="3"/>
      <c r="C1" s="3" t="s">
        <v>75</v>
      </c>
      <c r="D1" s="4" t="s">
        <v>97</v>
      </c>
      <c r="G1" s="5"/>
      <c r="H1" s="6" t="s">
        <v>106</v>
      </c>
      <c r="I1" s="4" t="s">
        <v>163</v>
      </c>
      <c r="K1" s="4" t="s">
        <v>84</v>
      </c>
      <c r="M1" s="4" t="s">
        <v>103</v>
      </c>
      <c r="R1" s="4" t="s">
        <v>164</v>
      </c>
    </row>
    <row r="2" spans="1:18" ht="18" customHeight="1" x14ac:dyDescent="0.55000000000000004">
      <c r="A2" s="207" t="s">
        <v>73</v>
      </c>
      <c r="B2" s="208" t="s">
        <v>6</v>
      </c>
      <c r="C2" s="209" t="s">
        <v>0</v>
      </c>
      <c r="D2" s="207" t="s">
        <v>81</v>
      </c>
      <c r="E2" s="207" t="s">
        <v>77</v>
      </c>
      <c r="F2" s="207"/>
      <c r="G2" s="207"/>
      <c r="H2" s="207"/>
      <c r="I2" s="207"/>
      <c r="R2" s="4" t="s">
        <v>165</v>
      </c>
    </row>
    <row r="3" spans="1:18" ht="18" customHeight="1" x14ac:dyDescent="0.55000000000000004">
      <c r="A3" s="207"/>
      <c r="B3" s="207"/>
      <c r="C3" s="210"/>
      <c r="D3" s="207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07" t="s">
        <v>2</v>
      </c>
      <c r="L3" s="207"/>
      <c r="M3" s="216" t="s">
        <v>152</v>
      </c>
      <c r="N3" s="216"/>
      <c r="O3" s="207" t="s">
        <v>4</v>
      </c>
      <c r="P3" s="207"/>
      <c r="Q3" s="207"/>
      <c r="R3" s="4" t="s">
        <v>166</v>
      </c>
    </row>
    <row r="4" spans="1:18" ht="41.25" customHeight="1" x14ac:dyDescent="0.55000000000000004">
      <c r="A4" s="10" t="s">
        <v>102</v>
      </c>
      <c r="B4" s="7" t="s">
        <v>85</v>
      </c>
      <c r="C4" s="11" t="s">
        <v>119</v>
      </c>
      <c r="D4" s="12" t="s">
        <v>118</v>
      </c>
      <c r="E4" s="13" t="s">
        <v>86</v>
      </c>
      <c r="F4" s="13" t="s">
        <v>87</v>
      </c>
      <c r="G4" s="13" t="s">
        <v>88</v>
      </c>
      <c r="H4" s="13" t="s">
        <v>89</v>
      </c>
      <c r="I4" s="13" t="s">
        <v>90</v>
      </c>
      <c r="J4" s="14" t="s">
        <v>121</v>
      </c>
      <c r="K4" s="211" t="s">
        <v>151</v>
      </c>
      <c r="L4" s="211"/>
      <c r="M4" s="217" t="s">
        <v>153</v>
      </c>
      <c r="N4" s="217"/>
      <c r="O4" s="226"/>
      <c r="P4" s="226"/>
      <c r="Q4" s="226"/>
    </row>
    <row r="5" spans="1:18" s="23" customFormat="1" ht="22.5" customHeight="1" x14ac:dyDescent="0.55000000000000004">
      <c r="A5" s="19"/>
      <c r="B5" s="20"/>
      <c r="C5" s="21"/>
      <c r="D5" s="21"/>
      <c r="E5" s="22"/>
      <c r="F5" s="21"/>
      <c r="G5" s="21"/>
      <c r="H5" s="21"/>
      <c r="I5" s="1" t="s">
        <v>5</v>
      </c>
      <c r="J5" s="16">
        <f>SUM(J4:J4)</f>
        <v>0</v>
      </c>
      <c r="K5" s="212">
        <f>SUM(K4:K4)</f>
        <v>0</v>
      </c>
      <c r="L5" s="212"/>
      <c r="M5" s="217">
        <f>SUM(M4:M4)</f>
        <v>0</v>
      </c>
      <c r="N5" s="217"/>
      <c r="O5" s="227"/>
      <c r="P5" s="227"/>
      <c r="Q5" s="227"/>
    </row>
    <row r="7" spans="1:18" ht="13" customHeight="1" thickBot="1" x14ac:dyDescent="0.6"/>
    <row r="8" spans="1:18" ht="13" customHeight="1" thickBot="1" x14ac:dyDescent="0.6">
      <c r="L8" s="98"/>
      <c r="M8" s="98"/>
      <c r="N8" s="218"/>
      <c r="O8" s="219"/>
      <c r="P8" s="220"/>
      <c r="Q8" s="221"/>
    </row>
    <row r="9" spans="1:18" ht="13" customHeight="1" x14ac:dyDescent="0.55000000000000004">
      <c r="L9" s="213"/>
      <c r="M9" s="213"/>
      <c r="N9" s="220"/>
      <c r="O9" s="221"/>
      <c r="P9" s="220"/>
      <c r="Q9" s="221"/>
    </row>
    <row r="10" spans="1:18" ht="13" customHeight="1" x14ac:dyDescent="0.55000000000000004">
      <c r="L10" s="214"/>
      <c r="M10" s="214"/>
      <c r="N10" s="222"/>
      <c r="O10" s="223"/>
      <c r="P10" s="222"/>
      <c r="Q10" s="223"/>
    </row>
    <row r="11" spans="1:18" ht="13" customHeight="1" x14ac:dyDescent="0.55000000000000004">
      <c r="L11" s="214"/>
      <c r="M11" s="214"/>
      <c r="N11" s="222"/>
      <c r="O11" s="223"/>
      <c r="P11" s="222"/>
      <c r="Q11" s="223"/>
    </row>
    <row r="12" spans="1:18" ht="13" customHeight="1" thickBot="1" x14ac:dyDescent="0.6">
      <c r="L12" s="215"/>
      <c r="M12" s="215"/>
      <c r="N12" s="224"/>
      <c r="O12" s="225"/>
      <c r="P12" s="224"/>
      <c r="Q12" s="225"/>
    </row>
  </sheetData>
  <mergeCells count="20">
    <mergeCell ref="K3:L3"/>
    <mergeCell ref="K4:L4"/>
    <mergeCell ref="K5:L5"/>
    <mergeCell ref="L9:L12"/>
    <mergeCell ref="M3:N3"/>
    <mergeCell ref="M4:N4"/>
    <mergeCell ref="M5:N5"/>
    <mergeCell ref="M9:M12"/>
    <mergeCell ref="N8:O8"/>
    <mergeCell ref="N9:O12"/>
    <mergeCell ref="O4:Q4"/>
    <mergeCell ref="O3:Q3"/>
    <mergeCell ref="O5:Q5"/>
    <mergeCell ref="P8:Q8"/>
    <mergeCell ref="P9:Q12"/>
    <mergeCell ref="A2:A3"/>
    <mergeCell ref="B2:B3"/>
    <mergeCell ref="C2:C3"/>
    <mergeCell ref="D2:D3"/>
    <mergeCell ref="E2:I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Q16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4.9140625" style="4" customWidth="1"/>
    <col min="17" max="17" width="3.9140625" style="4" customWidth="1"/>
    <col min="18" max="16384" width="9" style="4"/>
  </cols>
  <sheetData>
    <row r="1" spans="1:17" ht="26.25" customHeight="1" x14ac:dyDescent="0.55000000000000004">
      <c r="A1" s="2" t="s">
        <v>92</v>
      </c>
      <c r="B1" s="3"/>
      <c r="C1" s="3" t="s">
        <v>75</v>
      </c>
      <c r="D1" s="4" t="s">
        <v>97</v>
      </c>
      <c r="G1" s="5"/>
      <c r="H1" s="6" t="s">
        <v>139</v>
      </c>
      <c r="I1" s="4" t="s">
        <v>76</v>
      </c>
      <c r="J1" s="4" t="s">
        <v>122</v>
      </c>
      <c r="M1" s="4" t="s">
        <v>103</v>
      </c>
    </row>
    <row r="2" spans="1:17" ht="18" customHeight="1" x14ac:dyDescent="0.55000000000000004">
      <c r="A2" s="207" t="s">
        <v>73</v>
      </c>
      <c r="B2" s="208" t="s">
        <v>6</v>
      </c>
      <c r="C2" s="209" t="s">
        <v>0</v>
      </c>
      <c r="D2" s="207" t="s">
        <v>146</v>
      </c>
      <c r="E2" s="207" t="s">
        <v>77</v>
      </c>
      <c r="F2" s="207"/>
      <c r="G2" s="207"/>
      <c r="H2" s="207"/>
      <c r="I2" s="207"/>
    </row>
    <row r="3" spans="1:17" ht="18" customHeight="1" x14ac:dyDescent="0.55000000000000004">
      <c r="A3" s="207"/>
      <c r="B3" s="207"/>
      <c r="C3" s="210"/>
      <c r="D3" s="207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07"/>
      <c r="L3" s="207"/>
      <c r="M3" s="216" t="s">
        <v>3</v>
      </c>
      <c r="N3" s="216"/>
      <c r="O3" s="207" t="s">
        <v>147</v>
      </c>
      <c r="P3" s="207"/>
      <c r="Q3" s="207"/>
    </row>
    <row r="4" spans="1:17" ht="41.25" customHeight="1" x14ac:dyDescent="0.55000000000000004">
      <c r="A4" s="10" t="s">
        <v>123</v>
      </c>
      <c r="B4" s="7" t="s">
        <v>85</v>
      </c>
      <c r="C4" s="11" t="s">
        <v>119</v>
      </c>
      <c r="D4" s="12" t="s">
        <v>148</v>
      </c>
      <c r="E4" s="13" t="s">
        <v>124</v>
      </c>
      <c r="F4" s="13" t="s">
        <v>125</v>
      </c>
      <c r="G4" s="13" t="s">
        <v>126</v>
      </c>
      <c r="H4" s="13" t="s">
        <v>127</v>
      </c>
      <c r="I4" s="13" t="s">
        <v>128</v>
      </c>
      <c r="J4" s="14" t="s">
        <v>129</v>
      </c>
      <c r="K4" s="231"/>
      <c r="L4" s="231"/>
      <c r="M4" s="217" t="e">
        <f>J4+K4</f>
        <v>#VALUE!</v>
      </c>
      <c r="N4" s="217"/>
      <c r="O4" s="232" t="s">
        <v>130</v>
      </c>
      <c r="P4" s="232"/>
      <c r="Q4" s="232"/>
    </row>
    <row r="5" spans="1:17" ht="35.15" customHeight="1" x14ac:dyDescent="0.55000000000000004">
      <c r="A5" s="10" t="s">
        <v>131</v>
      </c>
      <c r="B5" s="7" t="s">
        <v>85</v>
      </c>
      <c r="C5" s="11" t="s">
        <v>119</v>
      </c>
      <c r="D5" s="12" t="s">
        <v>149</v>
      </c>
      <c r="E5" s="13" t="s">
        <v>132</v>
      </c>
      <c r="F5" s="13" t="s">
        <v>133</v>
      </c>
      <c r="G5" s="13" t="s">
        <v>134</v>
      </c>
      <c r="H5" s="13" t="s">
        <v>135</v>
      </c>
      <c r="I5" s="13" t="s">
        <v>136</v>
      </c>
      <c r="J5" s="14" t="s">
        <v>137</v>
      </c>
      <c r="K5" s="231"/>
      <c r="L5" s="231"/>
      <c r="M5" s="217" t="e">
        <f>J5+K5</f>
        <v>#VALUE!</v>
      </c>
      <c r="N5" s="217"/>
      <c r="O5" s="232" t="s">
        <v>138</v>
      </c>
      <c r="P5" s="232"/>
      <c r="Q5" s="232"/>
    </row>
    <row r="6" spans="1:17" ht="35.15" customHeight="1" x14ac:dyDescent="0.55000000000000004">
      <c r="A6" s="10"/>
      <c r="B6" s="7"/>
      <c r="C6" s="17"/>
      <c r="D6" s="7"/>
      <c r="E6" s="13"/>
      <c r="F6" s="7"/>
      <c r="G6" s="7"/>
      <c r="H6" s="15"/>
      <c r="I6" s="15"/>
      <c r="J6" s="16"/>
      <c r="K6" s="212"/>
      <c r="L6" s="212"/>
      <c r="M6" s="217"/>
      <c r="N6" s="217"/>
      <c r="O6" s="233"/>
      <c r="P6" s="233"/>
      <c r="Q6" s="233"/>
    </row>
    <row r="7" spans="1:17" ht="35.15" customHeight="1" x14ac:dyDescent="0.55000000000000004">
      <c r="A7" s="18"/>
      <c r="B7" s="7"/>
      <c r="C7" s="17"/>
      <c r="D7" s="7"/>
      <c r="E7" s="13"/>
      <c r="F7" s="7"/>
      <c r="G7" s="7"/>
      <c r="H7" s="15"/>
      <c r="I7" s="15"/>
      <c r="J7" s="16"/>
      <c r="K7" s="212"/>
      <c r="L7" s="212"/>
      <c r="M7" s="217"/>
      <c r="N7" s="217"/>
      <c r="O7" s="233"/>
      <c r="P7" s="233"/>
      <c r="Q7" s="233"/>
    </row>
    <row r="8" spans="1:17" s="23" customFormat="1" ht="22.5" customHeight="1" x14ac:dyDescent="0.55000000000000004">
      <c r="A8" s="19"/>
      <c r="B8" s="20"/>
      <c r="C8" s="21"/>
      <c r="D8" s="21"/>
      <c r="E8" s="22"/>
      <c r="F8" s="21"/>
      <c r="G8" s="21"/>
      <c r="H8" s="21"/>
      <c r="I8" s="1" t="s">
        <v>5</v>
      </c>
      <c r="J8" s="16">
        <f>SUM(J4:J7)</f>
        <v>0</v>
      </c>
      <c r="K8" s="212">
        <f>SUM(K4:K7)</f>
        <v>0</v>
      </c>
      <c r="L8" s="212"/>
      <c r="M8" s="217" t="e">
        <f>SUM(M4:M7)</f>
        <v>#VALUE!</v>
      </c>
      <c r="N8" s="217"/>
      <c r="O8" s="234"/>
      <c r="P8" s="234"/>
      <c r="Q8" s="234"/>
    </row>
    <row r="9" spans="1:17" ht="13" customHeight="1" x14ac:dyDescent="0.55000000000000004"/>
    <row r="10" spans="1:17" ht="13" customHeight="1" thickBot="1" x14ac:dyDescent="0.6"/>
    <row r="11" spans="1:17" ht="13" customHeight="1" thickBot="1" x14ac:dyDescent="0.6">
      <c r="L11" s="98"/>
      <c r="M11" s="206"/>
      <c r="N11" s="218"/>
      <c r="O11" s="219"/>
      <c r="P11" s="218"/>
      <c r="Q11" s="219"/>
    </row>
    <row r="12" spans="1:17" ht="13" customHeight="1" x14ac:dyDescent="0.55000000000000004">
      <c r="L12" s="213"/>
      <c r="M12" s="228"/>
      <c r="N12" s="220"/>
      <c r="O12" s="221"/>
      <c r="P12" s="220"/>
      <c r="Q12" s="221"/>
    </row>
    <row r="13" spans="1:17" ht="13" customHeight="1" x14ac:dyDescent="0.55000000000000004">
      <c r="L13" s="214"/>
      <c r="M13" s="229"/>
      <c r="N13" s="222"/>
      <c r="O13" s="223"/>
      <c r="P13" s="222"/>
      <c r="Q13" s="223"/>
    </row>
    <row r="14" spans="1:17" ht="13" customHeight="1" x14ac:dyDescent="0.55000000000000004">
      <c r="L14" s="214"/>
      <c r="M14" s="229"/>
      <c r="N14" s="222"/>
      <c r="O14" s="223"/>
      <c r="P14" s="222"/>
      <c r="Q14" s="223"/>
    </row>
    <row r="15" spans="1:17" ht="13" customHeight="1" thickBot="1" x14ac:dyDescent="0.6">
      <c r="L15" s="215"/>
      <c r="M15" s="230"/>
      <c r="N15" s="224"/>
      <c r="O15" s="225"/>
      <c r="P15" s="224"/>
      <c r="Q15" s="225"/>
    </row>
    <row r="16" spans="1:17" ht="13" customHeight="1" x14ac:dyDescent="0.55000000000000004"/>
  </sheetData>
  <mergeCells count="29">
    <mergeCell ref="P11:Q11"/>
    <mergeCell ref="P12:Q15"/>
    <mergeCell ref="N11:O11"/>
    <mergeCell ref="N12:O15"/>
    <mergeCell ref="O3:Q3"/>
    <mergeCell ref="O4:Q4"/>
    <mergeCell ref="O5:Q5"/>
    <mergeCell ref="O6:Q6"/>
    <mergeCell ref="O7:Q7"/>
    <mergeCell ref="O8:Q8"/>
    <mergeCell ref="K8:L8"/>
    <mergeCell ref="L12:L15"/>
    <mergeCell ref="M3:N3"/>
    <mergeCell ref="M4:N4"/>
    <mergeCell ref="M5:N5"/>
    <mergeCell ref="M6:N6"/>
    <mergeCell ref="M7:N7"/>
    <mergeCell ref="M8:N8"/>
    <mergeCell ref="M12:M15"/>
    <mergeCell ref="K3:L3"/>
    <mergeCell ref="K4:L4"/>
    <mergeCell ref="K5:L5"/>
    <mergeCell ref="K6:L6"/>
    <mergeCell ref="K7:L7"/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5" customWidth="1"/>
    <col min="2" max="2" width="11" style="25" customWidth="1"/>
    <col min="3" max="3" width="9" style="25"/>
    <col min="4" max="4" width="11.5" style="25" customWidth="1"/>
    <col min="5" max="16384" width="9" style="25"/>
  </cols>
  <sheetData>
    <row r="1" spans="2:11" x14ac:dyDescent="0.55000000000000004">
      <c r="H1" s="235" t="s">
        <v>105</v>
      </c>
      <c r="I1" s="235"/>
      <c r="K1" s="25" t="s">
        <v>82</v>
      </c>
    </row>
    <row r="2" spans="2:11" x14ac:dyDescent="0.55000000000000004">
      <c r="B2" s="244" t="s">
        <v>159</v>
      </c>
      <c r="C2" s="244"/>
      <c r="D2" s="244"/>
      <c r="E2" s="25" t="s">
        <v>82</v>
      </c>
      <c r="K2" s="25" t="s">
        <v>155</v>
      </c>
    </row>
    <row r="3" spans="2:11" ht="11.25" customHeight="1" x14ac:dyDescent="0.55000000000000004">
      <c r="G3" s="26" t="s">
        <v>83</v>
      </c>
    </row>
    <row r="4" spans="2:11" x14ac:dyDescent="0.55000000000000004">
      <c r="F4" s="26"/>
      <c r="G4" s="235" t="s">
        <v>220</v>
      </c>
      <c r="H4" s="235"/>
      <c r="I4" s="235"/>
    </row>
    <row r="5" spans="2:11" x14ac:dyDescent="0.55000000000000004">
      <c r="G5" s="235" t="s">
        <v>70</v>
      </c>
      <c r="H5" s="235"/>
      <c r="I5" s="235"/>
    </row>
    <row r="6" spans="2:11" x14ac:dyDescent="0.55000000000000004">
      <c r="G6" s="27" t="s">
        <v>19</v>
      </c>
      <c r="H6" s="245" t="s">
        <v>71</v>
      </c>
      <c r="I6" s="245"/>
    </row>
    <row r="7" spans="2:11" x14ac:dyDescent="0.55000000000000004">
      <c r="G7" s="235" t="s">
        <v>103</v>
      </c>
      <c r="H7" s="235"/>
      <c r="I7" s="235"/>
    </row>
    <row r="8" spans="2:11" ht="4.5" customHeight="1" x14ac:dyDescent="0.55000000000000004"/>
    <row r="9" spans="2:11" x14ac:dyDescent="0.55000000000000004">
      <c r="C9" s="240" t="s">
        <v>92</v>
      </c>
      <c r="D9" s="241"/>
      <c r="E9" s="241"/>
      <c r="F9" s="242" t="s">
        <v>20</v>
      </c>
      <c r="G9" s="242"/>
      <c r="H9" s="242"/>
    </row>
    <row r="10" spans="2:11" ht="12" customHeight="1" x14ac:dyDescent="0.55000000000000004"/>
    <row r="11" spans="2:11" x14ac:dyDescent="0.55000000000000004">
      <c r="C11" s="28" t="s">
        <v>23</v>
      </c>
      <c r="D11" s="28"/>
      <c r="E11" s="28"/>
      <c r="F11" s="28"/>
      <c r="G11" s="28"/>
      <c r="H11" s="28"/>
    </row>
    <row r="12" spans="2:11" x14ac:dyDescent="0.55000000000000004">
      <c r="C12" s="28" t="s">
        <v>21</v>
      </c>
      <c r="D12" s="28"/>
      <c r="E12" s="28"/>
      <c r="F12" s="28"/>
      <c r="G12" s="28"/>
      <c r="H12" s="28"/>
    </row>
    <row r="13" spans="2:11" x14ac:dyDescent="0.55000000000000004">
      <c r="C13" s="28" t="s">
        <v>22</v>
      </c>
      <c r="D13" s="28"/>
      <c r="E13" s="28"/>
      <c r="F13" s="28"/>
      <c r="G13" s="28"/>
      <c r="H13" s="28"/>
    </row>
    <row r="14" spans="2:11" x14ac:dyDescent="0.55000000000000004">
      <c r="C14" s="28"/>
      <c r="D14" s="28"/>
      <c r="E14" s="28"/>
      <c r="F14" s="28"/>
      <c r="G14" s="28"/>
      <c r="H14" s="28" t="s">
        <v>24</v>
      </c>
    </row>
    <row r="15" spans="2:11" ht="10.5" customHeight="1" x14ac:dyDescent="0.55000000000000004"/>
    <row r="16" spans="2:11" x14ac:dyDescent="0.55000000000000004">
      <c r="B16" s="29" t="s">
        <v>25</v>
      </c>
    </row>
    <row r="17" spans="2:7" x14ac:dyDescent="0.55000000000000004">
      <c r="B17" s="243" t="s">
        <v>104</v>
      </c>
      <c r="C17" s="243"/>
      <c r="D17" s="30" t="s">
        <v>91</v>
      </c>
      <c r="E17" s="25" t="s">
        <v>26</v>
      </c>
    </row>
    <row r="18" spans="2:7" ht="12.75" customHeight="1" x14ac:dyDescent="0.55000000000000004"/>
    <row r="19" spans="2:7" x14ac:dyDescent="0.55000000000000004">
      <c r="B19" s="29" t="s">
        <v>27</v>
      </c>
    </row>
    <row r="20" spans="2:7" x14ac:dyDescent="0.55000000000000004">
      <c r="B20" s="31"/>
    </row>
    <row r="21" spans="2:7" ht="9.75" customHeight="1" x14ac:dyDescent="0.55000000000000004"/>
    <row r="22" spans="2:7" x14ac:dyDescent="0.55000000000000004">
      <c r="B22" s="29" t="s">
        <v>28</v>
      </c>
    </row>
    <row r="23" spans="2:7" x14ac:dyDescent="0.55000000000000004">
      <c r="B23" s="238" t="s">
        <v>162</v>
      </c>
      <c r="C23" s="238"/>
      <c r="D23" s="239" t="s">
        <v>121</v>
      </c>
      <c r="E23" s="239"/>
      <c r="F23" s="239"/>
      <c r="G23" s="32" t="s">
        <v>32</v>
      </c>
    </row>
    <row r="24" spans="2:7" x14ac:dyDescent="0.55000000000000004">
      <c r="B24" s="235" t="s">
        <v>29</v>
      </c>
      <c r="C24" s="235"/>
      <c r="D24" s="239" t="s">
        <v>151</v>
      </c>
      <c r="E24" s="239"/>
      <c r="F24" s="239"/>
      <c r="G24" s="32" t="s">
        <v>33</v>
      </c>
    </row>
    <row r="25" spans="2:7" x14ac:dyDescent="0.55000000000000004">
      <c r="B25" s="235" t="s">
        <v>30</v>
      </c>
      <c r="C25" s="235"/>
      <c r="D25" s="239" t="s">
        <v>41</v>
      </c>
      <c r="E25" s="239"/>
      <c r="F25" s="239"/>
      <c r="G25" s="32" t="s">
        <v>33</v>
      </c>
    </row>
    <row r="26" spans="2:7" x14ac:dyDescent="0.55000000000000004">
      <c r="B26" s="235" t="s">
        <v>31</v>
      </c>
      <c r="C26" s="235"/>
      <c r="D26" s="239" t="s">
        <v>41</v>
      </c>
      <c r="E26" s="239"/>
      <c r="F26" s="239"/>
      <c r="G26" s="32" t="s">
        <v>33</v>
      </c>
    </row>
    <row r="27" spans="2:7" ht="9" customHeight="1" x14ac:dyDescent="0.55000000000000004">
      <c r="G27" s="32"/>
    </row>
    <row r="28" spans="2:7" x14ac:dyDescent="0.55000000000000004">
      <c r="B28" s="235" t="s">
        <v>172</v>
      </c>
      <c r="C28" s="235"/>
      <c r="D28" s="236" t="e">
        <f>D23+D24</f>
        <v>#VALUE!</v>
      </c>
      <c r="E28" s="236"/>
      <c r="F28" s="236"/>
      <c r="G28" s="32" t="s">
        <v>32</v>
      </c>
    </row>
    <row r="29" spans="2:7" ht="10.5" customHeight="1" x14ac:dyDescent="0.55000000000000004"/>
    <row r="30" spans="2:7" x14ac:dyDescent="0.55000000000000004">
      <c r="B30" s="29" t="s">
        <v>34</v>
      </c>
    </row>
    <row r="31" spans="2:7" x14ac:dyDescent="0.55000000000000004">
      <c r="B31" s="235" t="s">
        <v>87</v>
      </c>
      <c r="C31" s="235"/>
      <c r="D31" s="235" t="s">
        <v>88</v>
      </c>
      <c r="E31" s="235"/>
    </row>
    <row r="32" spans="2:7" x14ac:dyDescent="0.55000000000000004">
      <c r="B32" s="235" t="s">
        <v>89</v>
      </c>
      <c r="C32" s="235"/>
      <c r="D32" s="235" t="s">
        <v>90</v>
      </c>
      <c r="E32" s="235"/>
    </row>
    <row r="33" spans="1:5" ht="36" customHeight="1" x14ac:dyDescent="0.55000000000000004">
      <c r="B33" s="237" t="s">
        <v>86</v>
      </c>
      <c r="C33" s="235"/>
      <c r="D33" s="235"/>
      <c r="E33" s="25" t="s">
        <v>72</v>
      </c>
    </row>
    <row r="34" spans="1:5" ht="9" customHeight="1" x14ac:dyDescent="0.55000000000000004"/>
    <row r="35" spans="1:5" x14ac:dyDescent="0.55000000000000004">
      <c r="B35" s="29" t="s">
        <v>35</v>
      </c>
    </row>
    <row r="36" spans="1:5" ht="16.5" customHeight="1" x14ac:dyDescent="0.55000000000000004">
      <c r="A36" s="27" t="s">
        <v>36</v>
      </c>
      <c r="B36" s="25" t="s">
        <v>74</v>
      </c>
    </row>
    <row r="37" spans="1:5" ht="16.5" customHeight="1" x14ac:dyDescent="0.55000000000000004">
      <c r="A37" s="27" t="s">
        <v>36</v>
      </c>
      <c r="B37" s="25" t="s">
        <v>37</v>
      </c>
    </row>
    <row r="38" spans="1:5" ht="16.5" customHeight="1" x14ac:dyDescent="0.55000000000000004">
      <c r="A38" s="27" t="s">
        <v>36</v>
      </c>
      <c r="B38" s="25" t="s">
        <v>38</v>
      </c>
    </row>
    <row r="39" spans="1:5" ht="16.5" customHeight="1" x14ac:dyDescent="0.55000000000000004">
      <c r="A39" s="27" t="s">
        <v>36</v>
      </c>
      <c r="B39" s="25" t="s">
        <v>39</v>
      </c>
    </row>
    <row r="40" spans="1:5" ht="16.5" customHeight="1" x14ac:dyDescent="0.55000000000000004">
      <c r="A40" s="27" t="s">
        <v>36</v>
      </c>
      <c r="B40" s="25" t="s">
        <v>79</v>
      </c>
    </row>
    <row r="41" spans="1:5" ht="16.5" customHeight="1" x14ac:dyDescent="0.55000000000000004">
      <c r="A41" s="27" t="s">
        <v>36</v>
      </c>
      <c r="B41" s="25" t="s">
        <v>78</v>
      </c>
    </row>
    <row r="42" spans="1:5" ht="16.5" customHeight="1" x14ac:dyDescent="0.55000000000000004">
      <c r="A42" s="27" t="s">
        <v>36</v>
      </c>
      <c r="B42" s="25" t="s">
        <v>156</v>
      </c>
    </row>
    <row r="43" spans="1:5" ht="16.5" customHeight="1" x14ac:dyDescent="0.55000000000000004">
      <c r="A43" s="27" t="s">
        <v>36</v>
      </c>
      <c r="B43" s="25" t="s">
        <v>40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5" customWidth="1"/>
    <col min="2" max="2" width="4.58203125" style="35" customWidth="1"/>
    <col min="3" max="3" width="6.58203125" style="35" customWidth="1"/>
    <col min="4" max="4" width="7.08203125" style="35" customWidth="1"/>
    <col min="5" max="5" width="11.83203125" style="35" customWidth="1"/>
    <col min="6" max="6" width="5" style="35" customWidth="1"/>
    <col min="7" max="7" width="2.58203125" style="35" customWidth="1"/>
    <col min="8" max="8" width="9.75" style="35" customWidth="1"/>
    <col min="9" max="9" width="9.08203125" style="35" customWidth="1"/>
    <col min="10" max="10" width="7" style="35" bestFit="1" customWidth="1"/>
    <col min="11" max="11" width="6.83203125" style="35" customWidth="1"/>
    <col min="12" max="12" width="2.58203125" style="35" customWidth="1"/>
    <col min="13" max="16384" width="8.58203125" style="35"/>
  </cols>
  <sheetData>
    <row r="1" spans="1:12" ht="25" customHeight="1" x14ac:dyDescent="0.55000000000000004">
      <c r="A1" s="33"/>
      <c r="B1" s="250" t="s">
        <v>42</v>
      </c>
      <c r="C1" s="250"/>
      <c r="D1" s="250"/>
      <c r="E1" s="250"/>
      <c r="F1" s="250"/>
      <c r="G1" s="250"/>
      <c r="H1" s="250"/>
      <c r="I1" s="250"/>
      <c r="J1" s="250"/>
      <c r="K1" s="34"/>
      <c r="L1" s="34"/>
    </row>
    <row r="2" spans="1:12" ht="18" customHeight="1" x14ac:dyDescent="0.55000000000000004"/>
    <row r="3" spans="1:12" ht="24" customHeight="1" x14ac:dyDescent="0.2">
      <c r="B3" s="251" t="s">
        <v>44</v>
      </c>
      <c r="C3" s="252"/>
      <c r="D3" s="253" t="s">
        <v>120</v>
      </c>
      <c r="E3" s="254"/>
      <c r="F3" s="255"/>
      <c r="G3" s="267" t="s">
        <v>43</v>
      </c>
      <c r="H3" s="268"/>
      <c r="I3" s="256" t="s">
        <v>107</v>
      </c>
      <c r="J3" s="257"/>
      <c r="K3" s="258"/>
      <c r="L3" s="37"/>
    </row>
    <row r="4" spans="1:12" ht="24" customHeight="1" x14ac:dyDescent="0.55000000000000004">
      <c r="B4" s="259" t="s">
        <v>45</v>
      </c>
      <c r="C4" s="260"/>
      <c r="D4" s="261" t="s">
        <v>159</v>
      </c>
      <c r="E4" s="262"/>
      <c r="F4" s="263"/>
      <c r="G4" s="269" t="s">
        <v>46</v>
      </c>
      <c r="H4" s="270"/>
      <c r="I4" s="264" t="s">
        <v>93</v>
      </c>
      <c r="J4" s="265"/>
      <c r="K4" s="266"/>
      <c r="L4" s="39"/>
    </row>
    <row r="5" spans="1:12" ht="15" customHeight="1" x14ac:dyDescent="0.55000000000000004">
      <c r="B5" s="40"/>
      <c r="C5" s="40"/>
      <c r="D5" s="40"/>
      <c r="E5" s="40"/>
      <c r="F5" s="40"/>
      <c r="H5" s="40"/>
      <c r="I5" s="40"/>
      <c r="J5" s="40"/>
    </row>
    <row r="6" spans="1:12" ht="20.149999999999999" customHeight="1" x14ac:dyDescent="0.55000000000000004">
      <c r="B6" s="289" t="s">
        <v>47</v>
      </c>
      <c r="C6" s="36"/>
      <c r="D6" s="267" t="s">
        <v>48</v>
      </c>
      <c r="E6" s="268"/>
      <c r="F6" s="267" t="s">
        <v>49</v>
      </c>
      <c r="G6" s="292"/>
      <c r="H6" s="292"/>
      <c r="I6" s="267" t="s">
        <v>50</v>
      </c>
      <c r="J6" s="292"/>
      <c r="K6" s="293"/>
      <c r="L6" s="41"/>
    </row>
    <row r="7" spans="1:12" ht="20.149999999999999" customHeight="1" x14ac:dyDescent="0.55000000000000004">
      <c r="B7" s="290"/>
      <c r="C7" s="42" t="s">
        <v>51</v>
      </c>
      <c r="D7" s="246" t="s">
        <v>108</v>
      </c>
      <c r="E7" s="248"/>
      <c r="F7" s="246" t="s">
        <v>109</v>
      </c>
      <c r="G7" s="249"/>
      <c r="H7" s="248"/>
      <c r="I7" s="43" t="s">
        <v>52</v>
      </c>
      <c r="J7" s="246" t="e">
        <f>D7+F7</f>
        <v>#VALUE!</v>
      </c>
      <c r="K7" s="247"/>
      <c r="L7" s="44"/>
    </row>
    <row r="8" spans="1:12" ht="20.149999999999999" customHeight="1" x14ac:dyDescent="0.55000000000000004">
      <c r="B8" s="290"/>
      <c r="C8" s="42" t="s">
        <v>53</v>
      </c>
      <c r="D8" s="246" t="s">
        <v>112</v>
      </c>
      <c r="E8" s="248"/>
      <c r="F8" s="246" t="s">
        <v>113</v>
      </c>
      <c r="G8" s="249"/>
      <c r="H8" s="249"/>
      <c r="I8" s="45" t="s">
        <v>54</v>
      </c>
      <c r="J8" s="246" t="e">
        <f>D8+F8</f>
        <v>#VALUE!</v>
      </c>
      <c r="K8" s="247"/>
      <c r="L8" s="44"/>
    </row>
    <row r="9" spans="1:12" ht="20.149999999999999" customHeight="1" x14ac:dyDescent="0.55000000000000004">
      <c r="B9" s="291"/>
      <c r="C9" s="38" t="s">
        <v>50</v>
      </c>
      <c r="D9" s="271">
        <f>SUM(D7:E8)</f>
        <v>0</v>
      </c>
      <c r="E9" s="272"/>
      <c r="F9" s="271">
        <f>SUM(F7:H8)</f>
        <v>0</v>
      </c>
      <c r="G9" s="273"/>
      <c r="H9" s="273"/>
      <c r="I9" s="46" t="s">
        <v>55</v>
      </c>
      <c r="J9" s="271">
        <f>D9+F9</f>
        <v>0</v>
      </c>
      <c r="K9" s="274"/>
      <c r="L9" s="44"/>
    </row>
    <row r="10" spans="1:12" ht="15" customHeight="1" x14ac:dyDescent="0.55000000000000004">
      <c r="B10" s="40"/>
      <c r="C10" s="40"/>
      <c r="D10" s="40"/>
      <c r="E10" s="40"/>
      <c r="F10" s="40"/>
      <c r="H10" s="40"/>
      <c r="I10" s="40"/>
      <c r="J10" s="40"/>
    </row>
    <row r="11" spans="1:12" ht="20.149999999999999" customHeight="1" x14ac:dyDescent="0.55000000000000004">
      <c r="B11" s="275" t="s">
        <v>56</v>
      </c>
      <c r="C11" s="276"/>
      <c r="D11" s="47" t="s">
        <v>57</v>
      </c>
      <c r="E11" s="279" t="s">
        <v>110</v>
      </c>
      <c r="F11" s="280"/>
      <c r="G11" s="53" t="s">
        <v>169</v>
      </c>
      <c r="H11" s="281" t="s">
        <v>168</v>
      </c>
      <c r="I11" s="281"/>
      <c r="J11" s="282" t="e">
        <f>H11-E11+1</f>
        <v>#VALUE!</v>
      </c>
      <c r="K11" s="283"/>
      <c r="L11" s="48"/>
    </row>
    <row r="12" spans="1:12" ht="20.149999999999999" customHeight="1" x14ac:dyDescent="0.55000000000000004">
      <c r="B12" s="277"/>
      <c r="C12" s="278"/>
      <c r="D12" s="49" t="s">
        <v>58</v>
      </c>
      <c r="E12" s="284" t="s">
        <v>111</v>
      </c>
      <c r="F12" s="285"/>
      <c r="G12" s="97" t="s">
        <v>169</v>
      </c>
      <c r="H12" s="286" t="s">
        <v>170</v>
      </c>
      <c r="I12" s="286"/>
      <c r="J12" s="287" t="e">
        <f>H12-E12+1</f>
        <v>#VALUE!</v>
      </c>
      <c r="K12" s="288"/>
      <c r="L12" s="48"/>
    </row>
    <row r="13" spans="1:12" ht="10" customHeight="1" x14ac:dyDescent="0.55000000000000004"/>
    <row r="14" spans="1:12" ht="20.149999999999999" customHeight="1" x14ac:dyDescent="0.55000000000000004">
      <c r="B14" s="299" t="s">
        <v>59</v>
      </c>
      <c r="C14" s="50"/>
      <c r="D14" s="51" t="s">
        <v>51</v>
      </c>
      <c r="E14" s="52" t="e">
        <f>J12</f>
        <v>#VALUE!</v>
      </c>
      <c r="F14" s="53" t="s">
        <v>60</v>
      </c>
      <c r="G14" s="313" t="e">
        <f>J$11+J$12</f>
        <v>#VALUE!</v>
      </c>
      <c r="H14" s="313"/>
      <c r="I14" s="302" t="s">
        <v>94</v>
      </c>
      <c r="J14" s="302"/>
      <c r="K14" s="303"/>
      <c r="L14" s="54"/>
    </row>
    <row r="15" spans="1:12" ht="20.149999999999999" customHeight="1" x14ac:dyDescent="0.55000000000000004">
      <c r="B15" s="300"/>
      <c r="C15" s="55" t="s">
        <v>61</v>
      </c>
      <c r="D15" s="56" t="s">
        <v>53</v>
      </c>
      <c r="E15" s="57" t="e">
        <f>J12</f>
        <v>#VALUE!</v>
      </c>
      <c r="F15" s="58" t="s">
        <v>62</v>
      </c>
      <c r="G15" s="314" t="e">
        <f>J$11+J$12</f>
        <v>#VALUE!</v>
      </c>
      <c r="H15" s="314"/>
      <c r="I15" s="304" t="s">
        <v>95</v>
      </c>
      <c r="J15" s="304"/>
      <c r="K15" s="305"/>
      <c r="L15" s="54"/>
    </row>
    <row r="16" spans="1:12" ht="20.149999999999999" customHeight="1" x14ac:dyDescent="0.55000000000000004">
      <c r="B16" s="300"/>
      <c r="C16" s="59"/>
      <c r="D16" s="60" t="s">
        <v>50</v>
      </c>
      <c r="E16" s="61"/>
      <c r="F16" s="62"/>
      <c r="G16" s="315"/>
      <c r="H16" s="315"/>
      <c r="I16" s="63" t="s">
        <v>63</v>
      </c>
      <c r="J16" s="306" t="e">
        <f>I14+I15</f>
        <v>#VALUE!</v>
      </c>
      <c r="K16" s="307"/>
      <c r="L16" s="54"/>
    </row>
    <row r="17" spans="2:12" ht="20.149999999999999" customHeight="1" x14ac:dyDescent="0.55000000000000004">
      <c r="B17" s="301"/>
      <c r="C17" s="64" t="s">
        <v>64</v>
      </c>
      <c r="D17" s="65"/>
      <c r="E17" s="66" t="str">
        <f>I9</f>
        <v>（C）</v>
      </c>
      <c r="F17" s="67" t="s">
        <v>65</v>
      </c>
      <c r="G17" s="316" t="str">
        <f>I16</f>
        <v>（Ｄ）</v>
      </c>
      <c r="H17" s="316"/>
      <c r="I17" s="68"/>
      <c r="J17" s="308" t="e">
        <f>J9-J16</f>
        <v>#VALUE!</v>
      </c>
      <c r="K17" s="309"/>
      <c r="L17" s="54"/>
    </row>
    <row r="18" spans="2:12" ht="8.15" customHeight="1" x14ac:dyDescent="0.55000000000000004">
      <c r="I18" s="69"/>
      <c r="J18" s="69"/>
    </row>
    <row r="19" spans="2:12" ht="20.149999999999999" customHeight="1" x14ac:dyDescent="0.55000000000000004">
      <c r="B19" s="310" t="s">
        <v>66</v>
      </c>
      <c r="C19" s="311"/>
      <c r="D19" s="312"/>
      <c r="E19" s="70"/>
      <c r="F19" s="70"/>
      <c r="G19" s="317"/>
      <c r="H19" s="317"/>
      <c r="I19" s="71" t="s">
        <v>67</v>
      </c>
      <c r="J19" s="297" t="s">
        <v>96</v>
      </c>
      <c r="K19" s="298"/>
      <c r="L19" s="54"/>
    </row>
    <row r="20" spans="2:12" ht="8.15" customHeight="1" x14ac:dyDescent="0.55000000000000004">
      <c r="B20" s="72"/>
      <c r="C20" s="72"/>
      <c r="I20" s="73"/>
      <c r="J20" s="73"/>
    </row>
    <row r="21" spans="2:12" ht="20.149999999999999" customHeight="1" x14ac:dyDescent="0.55000000000000004">
      <c r="B21" s="294" t="s">
        <v>68</v>
      </c>
      <c r="C21" s="295"/>
      <c r="D21" s="296"/>
      <c r="E21" s="70"/>
      <c r="F21" s="70"/>
      <c r="G21" s="317"/>
      <c r="H21" s="317"/>
      <c r="I21" s="71" t="s">
        <v>69</v>
      </c>
      <c r="J21" s="297" t="s">
        <v>151</v>
      </c>
      <c r="K21" s="298"/>
      <c r="L21" s="74"/>
    </row>
    <row r="22" spans="2:12" ht="24.75" customHeight="1" x14ac:dyDescent="0.55000000000000004">
      <c r="B22" s="72"/>
      <c r="C22" s="72"/>
      <c r="D22" s="75"/>
      <c r="E22" s="75"/>
    </row>
  </sheetData>
  <mergeCells count="44"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6384" width="8.58203125" style="35"/>
  </cols>
  <sheetData>
    <row r="1" spans="1:12" ht="25" customHeight="1" x14ac:dyDescent="0.55000000000000004">
      <c r="A1" s="76"/>
    </row>
    <row r="2" spans="1:12" ht="25" customHeight="1" x14ac:dyDescent="0.55000000000000004">
      <c r="A2" s="33"/>
      <c r="B2" s="318" t="s">
        <v>7</v>
      </c>
      <c r="C2" s="318"/>
      <c r="D2" s="318"/>
      <c r="E2" s="318"/>
      <c r="F2" s="318"/>
      <c r="G2" s="318"/>
      <c r="H2" s="318"/>
      <c r="I2" s="318"/>
      <c r="J2" s="34"/>
    </row>
    <row r="3" spans="1:12" ht="12" customHeight="1" x14ac:dyDescent="0.55000000000000004"/>
    <row r="4" spans="1:12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2" ht="25" customHeight="1" x14ac:dyDescent="0.2">
      <c r="B5" s="319" t="s">
        <v>16</v>
      </c>
      <c r="C5" s="319"/>
      <c r="D5" s="319"/>
      <c r="E5" s="319"/>
      <c r="F5" s="78" t="s">
        <v>8</v>
      </c>
      <c r="I5" s="92"/>
      <c r="L5" s="328" t="s">
        <v>158</v>
      </c>
    </row>
    <row r="6" spans="1:12" ht="33" customHeight="1" x14ac:dyDescent="0.55000000000000004">
      <c r="L6" s="329"/>
    </row>
    <row r="7" spans="1:12" ht="24" customHeight="1" x14ac:dyDescent="0.55000000000000004">
      <c r="D7" s="320" t="e">
        <f>G13+G14</f>
        <v>#VALUE!</v>
      </c>
      <c r="E7" s="321"/>
      <c r="F7" s="321"/>
      <c r="G7" s="321"/>
      <c r="H7" s="322"/>
      <c r="I7" s="41"/>
      <c r="J7" s="79"/>
    </row>
    <row r="8" spans="1:12" ht="18" customHeight="1" x14ac:dyDescent="0.55000000000000004">
      <c r="E8" s="80"/>
      <c r="F8" s="81"/>
      <c r="G8" s="82"/>
      <c r="H8" s="82"/>
      <c r="I8" s="79"/>
      <c r="J8" s="79"/>
    </row>
    <row r="9" spans="1:12" ht="12.75" customHeight="1" x14ac:dyDescent="0.55000000000000004">
      <c r="E9" s="80"/>
      <c r="F9" s="81"/>
      <c r="G9" s="82"/>
      <c r="H9" s="82"/>
      <c r="I9" s="79"/>
      <c r="J9" s="79"/>
    </row>
    <row r="10" spans="1:12" ht="25" customHeight="1" x14ac:dyDescent="0.55000000000000004">
      <c r="B10" s="323" t="s">
        <v>9</v>
      </c>
      <c r="C10" s="324"/>
      <c r="D10" s="325" t="s">
        <v>120</v>
      </c>
      <c r="E10" s="326"/>
      <c r="F10" s="326"/>
      <c r="G10" s="326"/>
      <c r="H10" s="326"/>
      <c r="I10" s="327"/>
      <c r="J10" s="79"/>
      <c r="L10" s="35" t="s">
        <v>114</v>
      </c>
    </row>
    <row r="11" spans="1:12" ht="25" customHeight="1" x14ac:dyDescent="0.55000000000000004">
      <c r="J11" s="83"/>
      <c r="L11" s="35" t="s">
        <v>161</v>
      </c>
    </row>
    <row r="12" spans="1:12" ht="25" customHeight="1" x14ac:dyDescent="0.55000000000000004">
      <c r="B12" s="336" t="s">
        <v>10</v>
      </c>
      <c r="C12" s="337"/>
      <c r="D12" s="337"/>
      <c r="E12" s="337"/>
      <c r="F12" s="337"/>
      <c r="G12" s="337" t="s">
        <v>11</v>
      </c>
      <c r="H12" s="337"/>
      <c r="I12" s="338"/>
      <c r="J12" s="83"/>
      <c r="L12" s="35" t="s">
        <v>115</v>
      </c>
    </row>
    <row r="13" spans="1:12" ht="24.75" customHeight="1" x14ac:dyDescent="0.55000000000000004">
      <c r="B13" s="339" t="s">
        <v>160</v>
      </c>
      <c r="C13" s="340"/>
      <c r="D13" s="340"/>
      <c r="E13" s="340"/>
      <c r="F13" s="341"/>
      <c r="G13" s="342" t="s">
        <v>150</v>
      </c>
      <c r="H13" s="343"/>
      <c r="I13" s="344"/>
      <c r="J13" s="83"/>
      <c r="L13" s="35" t="s">
        <v>116</v>
      </c>
    </row>
    <row r="14" spans="1:12" ht="25" customHeight="1" x14ac:dyDescent="0.55000000000000004">
      <c r="B14" s="345" t="s">
        <v>171</v>
      </c>
      <c r="C14" s="346"/>
      <c r="D14" s="346"/>
      <c r="E14" s="346"/>
      <c r="F14" s="347"/>
      <c r="G14" s="342" t="s">
        <v>154</v>
      </c>
      <c r="H14" s="343"/>
      <c r="I14" s="344"/>
      <c r="J14" s="83"/>
      <c r="L14" s="35" t="s">
        <v>157</v>
      </c>
    </row>
    <row r="15" spans="1:12" ht="25" customHeight="1" x14ac:dyDescent="0.55000000000000004">
      <c r="B15" s="333" t="s">
        <v>12</v>
      </c>
      <c r="C15" s="334"/>
      <c r="D15" s="334"/>
      <c r="E15" s="334"/>
      <c r="F15" s="335"/>
      <c r="G15" s="348"/>
      <c r="H15" s="349"/>
      <c r="I15" s="350"/>
    </row>
    <row r="16" spans="1:12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32" t="s">
        <v>107</v>
      </c>
      <c r="C17" s="332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78"/>
      <c r="G19" s="278"/>
      <c r="H19" s="278"/>
      <c r="I19" s="278"/>
      <c r="J19" s="278"/>
    </row>
    <row r="20" spans="2:10" ht="21.75" customHeight="1" x14ac:dyDescent="0.55000000000000004">
      <c r="D20" s="87"/>
      <c r="E20" s="88"/>
      <c r="F20" s="330"/>
      <c r="G20" s="330"/>
      <c r="H20" s="330"/>
      <c r="I20" s="330"/>
    </row>
    <row r="21" spans="2:10" ht="21.75" customHeight="1" x14ac:dyDescent="0.55000000000000004">
      <c r="E21" s="88" t="s">
        <v>14</v>
      </c>
      <c r="F21" s="331" t="s">
        <v>18</v>
      </c>
      <c r="G21" s="331"/>
      <c r="H21" s="331"/>
      <c r="I21" s="331"/>
      <c r="J21" s="331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1" width="8.58203125" style="35"/>
    <col min="12" max="12" width="8.58203125" style="35" customWidth="1"/>
    <col min="13" max="16384" width="8.58203125" style="35"/>
  </cols>
  <sheetData>
    <row r="1" spans="1:16" ht="25" customHeight="1" x14ac:dyDescent="0.55000000000000004">
      <c r="A1" s="76"/>
    </row>
    <row r="2" spans="1:16" ht="25" customHeight="1" x14ac:dyDescent="0.55000000000000004">
      <c r="A2" s="33"/>
      <c r="B2" s="318" t="s">
        <v>7</v>
      </c>
      <c r="C2" s="318"/>
      <c r="D2" s="318"/>
      <c r="E2" s="318"/>
      <c r="F2" s="318"/>
      <c r="G2" s="318"/>
      <c r="H2" s="318"/>
      <c r="I2" s="318"/>
      <c r="J2" s="34"/>
    </row>
    <row r="3" spans="1:16" ht="12" customHeight="1" x14ac:dyDescent="0.55000000000000004"/>
    <row r="4" spans="1:16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6" ht="25" customHeight="1" x14ac:dyDescent="0.2">
      <c r="B5" s="319" t="s">
        <v>16</v>
      </c>
      <c r="C5" s="319"/>
      <c r="D5" s="319"/>
      <c r="E5" s="319"/>
      <c r="F5" s="78" t="s">
        <v>8</v>
      </c>
      <c r="I5" s="92"/>
    </row>
    <row r="6" spans="1:16" ht="33" customHeight="1" x14ac:dyDescent="0.55000000000000004"/>
    <row r="7" spans="1:16" ht="24" customHeight="1" x14ac:dyDescent="0.55000000000000004">
      <c r="D7" s="320" t="e">
        <f>G13+G14</f>
        <v>#VALUE!</v>
      </c>
      <c r="E7" s="321"/>
      <c r="F7" s="321"/>
      <c r="G7" s="321"/>
      <c r="H7" s="322"/>
      <c r="I7" s="41"/>
      <c r="J7" s="79"/>
    </row>
    <row r="8" spans="1:16" ht="18" customHeight="1" x14ac:dyDescent="0.55000000000000004">
      <c r="E8" s="80"/>
      <c r="F8" s="81"/>
      <c r="G8" s="82"/>
      <c r="H8" s="82"/>
      <c r="I8" s="79"/>
      <c r="J8" s="79"/>
    </row>
    <row r="9" spans="1:16" ht="12.75" customHeight="1" x14ac:dyDescent="0.55000000000000004">
      <c r="E9" s="80"/>
      <c r="F9" s="81"/>
      <c r="G9" s="82"/>
      <c r="H9" s="82"/>
      <c r="I9" s="79"/>
      <c r="J9" s="79"/>
    </row>
    <row r="10" spans="1:16" ht="25" customHeight="1" x14ac:dyDescent="0.55000000000000004">
      <c r="B10" s="323" t="s">
        <v>9</v>
      </c>
      <c r="C10" s="324"/>
      <c r="D10" s="325" t="s">
        <v>120</v>
      </c>
      <c r="E10" s="326"/>
      <c r="F10" s="326"/>
      <c r="G10" s="326"/>
      <c r="H10" s="326"/>
      <c r="I10" s="327"/>
      <c r="J10" s="79"/>
      <c r="L10" s="351">
        <v>8250000</v>
      </c>
      <c r="M10" s="351"/>
      <c r="N10" s="351"/>
      <c r="O10" s="351"/>
      <c r="P10" s="351"/>
    </row>
    <row r="11" spans="1:16" ht="25" customHeight="1" x14ac:dyDescent="0.55000000000000004">
      <c r="J11" s="83"/>
      <c r="L11" s="35" t="s">
        <v>142</v>
      </c>
    </row>
    <row r="12" spans="1:16" ht="25" customHeight="1" x14ac:dyDescent="0.55000000000000004">
      <c r="B12" s="336" t="s">
        <v>10</v>
      </c>
      <c r="C12" s="337"/>
      <c r="D12" s="337"/>
      <c r="E12" s="337"/>
      <c r="F12" s="337"/>
      <c r="G12" s="337" t="s">
        <v>11</v>
      </c>
      <c r="H12" s="337"/>
      <c r="I12" s="338"/>
      <c r="J12" s="83"/>
      <c r="L12" s="35" t="s">
        <v>143</v>
      </c>
    </row>
    <row r="13" spans="1:16" ht="24.75" customHeight="1" x14ac:dyDescent="0.55000000000000004">
      <c r="B13" s="339" t="s">
        <v>140</v>
      </c>
      <c r="C13" s="340"/>
      <c r="D13" s="340"/>
      <c r="E13" s="340"/>
      <c r="F13" s="341"/>
      <c r="G13" s="342" t="s">
        <v>137</v>
      </c>
      <c r="H13" s="343"/>
      <c r="I13" s="344"/>
      <c r="J13" s="83"/>
      <c r="L13" s="35" t="s">
        <v>144</v>
      </c>
    </row>
    <row r="14" spans="1:16" ht="25" customHeight="1" x14ac:dyDescent="0.55000000000000004">
      <c r="B14" s="345" t="s">
        <v>141</v>
      </c>
      <c r="C14" s="346"/>
      <c r="D14" s="346"/>
      <c r="E14" s="346"/>
      <c r="F14" s="347"/>
      <c r="G14" s="342"/>
      <c r="H14" s="343"/>
      <c r="I14" s="344"/>
      <c r="J14" s="83"/>
      <c r="L14" s="35" t="s">
        <v>145</v>
      </c>
    </row>
    <row r="15" spans="1:16" ht="25" customHeight="1" x14ac:dyDescent="0.55000000000000004">
      <c r="B15" s="333"/>
      <c r="C15" s="334"/>
      <c r="D15" s="334"/>
      <c r="E15" s="334"/>
      <c r="F15" s="335"/>
      <c r="G15" s="348"/>
      <c r="H15" s="349"/>
      <c r="I15" s="350"/>
    </row>
    <row r="16" spans="1:16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32" t="s">
        <v>167</v>
      </c>
      <c r="C17" s="332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78"/>
      <c r="G19" s="278"/>
      <c r="H19" s="278"/>
      <c r="I19" s="278"/>
      <c r="J19" s="278"/>
    </row>
    <row r="20" spans="2:10" ht="21.75" customHeight="1" x14ac:dyDescent="0.55000000000000004">
      <c r="D20" s="87"/>
      <c r="E20" s="88"/>
      <c r="F20" s="330"/>
      <c r="G20" s="330"/>
      <c r="H20" s="330"/>
      <c r="I20" s="330"/>
    </row>
    <row r="21" spans="2:10" ht="21.75" customHeight="1" x14ac:dyDescent="0.55000000000000004">
      <c r="E21" s="88" t="s">
        <v>14</v>
      </c>
      <c r="F21" s="331" t="s">
        <v>18</v>
      </c>
      <c r="G21" s="331"/>
      <c r="H21" s="331"/>
      <c r="I21" s="331"/>
      <c r="J21" s="331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CD-EDBB-4B69-8616-E3DCD69289A2}">
  <dimension ref="A1:Q45"/>
  <sheetViews>
    <sheetView showGridLines="0" view="pageBreakPreview" workbookViewId="0"/>
  </sheetViews>
  <sheetFormatPr defaultColWidth="8.58203125" defaultRowHeight="25" customHeight="1" x14ac:dyDescent="0.55000000000000004"/>
  <cols>
    <col min="1" max="1" width="1.75" style="100" customWidth="1"/>
    <col min="2" max="2" width="17" style="100" customWidth="1"/>
    <col min="3" max="3" width="7.33203125" style="100" customWidth="1"/>
    <col min="4" max="4" width="13.25" style="100" customWidth="1"/>
    <col min="5" max="5" width="4.25" style="100" customWidth="1"/>
    <col min="6" max="6" width="15.08203125" style="100" customWidth="1"/>
    <col min="7" max="7" width="6.25" style="100" customWidth="1"/>
    <col min="8" max="8" width="6.5" style="100" customWidth="1"/>
    <col min="9" max="10" width="7.25" style="100" customWidth="1"/>
    <col min="11" max="11" width="13.5" style="100" customWidth="1"/>
    <col min="12" max="12" width="14.75" style="100" bestFit="1" customWidth="1"/>
    <col min="13" max="13" width="15.08203125" style="100" bestFit="1" customWidth="1"/>
    <col min="14" max="14" width="15.08203125" style="101" bestFit="1" customWidth="1"/>
    <col min="15" max="15" width="13" style="101" bestFit="1" customWidth="1"/>
    <col min="16" max="17" width="11" style="101" bestFit="1" customWidth="1"/>
    <col min="18" max="18" width="9" style="101" customWidth="1"/>
    <col min="19" max="16384" width="8.58203125" style="101"/>
  </cols>
  <sheetData>
    <row r="1" spans="1:17" ht="6.75" customHeight="1" x14ac:dyDescent="0.55000000000000004">
      <c r="A1" s="99"/>
    </row>
    <row r="2" spans="1:17" ht="23.5" customHeight="1" x14ac:dyDescent="0.55000000000000004">
      <c r="A2" s="102"/>
      <c r="B2" s="384" t="s">
        <v>173</v>
      </c>
      <c r="C2" s="384"/>
      <c r="D2" s="384"/>
      <c r="E2" s="384"/>
      <c r="F2" s="384"/>
      <c r="G2" s="384"/>
      <c r="H2" s="384"/>
      <c r="I2" s="384"/>
      <c r="J2" s="103"/>
      <c r="K2" s="103"/>
      <c r="L2" s="103"/>
      <c r="M2" s="103"/>
    </row>
    <row r="3" spans="1:17" ht="15" customHeight="1" x14ac:dyDescent="0.55000000000000004">
      <c r="B3" s="104"/>
      <c r="C3" s="104"/>
      <c r="D3" s="104"/>
      <c r="E3" s="104"/>
      <c r="F3" s="104"/>
      <c r="G3" s="104"/>
      <c r="H3" s="104"/>
      <c r="I3" s="104"/>
      <c r="J3" s="104"/>
    </row>
    <row r="4" spans="1:17" ht="24.75" customHeight="1" x14ac:dyDescent="0.55000000000000004">
      <c r="B4" s="105" t="s">
        <v>174</v>
      </c>
      <c r="C4" s="385" t="s">
        <v>211</v>
      </c>
      <c r="D4" s="385"/>
      <c r="E4" s="385"/>
      <c r="F4" s="117" t="s">
        <v>175</v>
      </c>
      <c r="G4" s="386" t="s">
        <v>212</v>
      </c>
      <c r="H4" s="387"/>
      <c r="I4" s="387"/>
      <c r="J4" s="107"/>
      <c r="K4" s="108"/>
      <c r="L4" s="108"/>
      <c r="M4" s="108"/>
    </row>
    <row r="5" spans="1:17" ht="45.75" customHeight="1" x14ac:dyDescent="0.55000000000000004">
      <c r="B5" s="109" t="s">
        <v>176</v>
      </c>
      <c r="C5" s="388" t="s">
        <v>213</v>
      </c>
      <c r="D5" s="388"/>
      <c r="E5" s="388"/>
      <c r="F5" s="106" t="s">
        <v>177</v>
      </c>
      <c r="G5" s="389" t="s">
        <v>178</v>
      </c>
      <c r="H5" s="389"/>
      <c r="I5" s="390"/>
      <c r="J5" s="107"/>
    </row>
    <row r="6" spans="1:17" ht="26.25" hidden="1" customHeight="1" x14ac:dyDescent="0.55000000000000004">
      <c r="B6" s="110" t="s">
        <v>179</v>
      </c>
      <c r="C6" s="111"/>
      <c r="D6" s="107"/>
      <c r="E6" s="107"/>
      <c r="F6" s="112"/>
      <c r="G6" s="107"/>
      <c r="H6" s="107"/>
      <c r="I6" s="107"/>
      <c r="J6" s="107"/>
    </row>
    <row r="7" spans="1:17" ht="37.5" hidden="1" customHeight="1" x14ac:dyDescent="0.55000000000000004">
      <c r="B7" s="113"/>
      <c r="C7" s="111"/>
      <c r="D7" s="107"/>
      <c r="E7" s="107"/>
      <c r="F7" s="112"/>
      <c r="G7" s="107"/>
      <c r="H7" s="107"/>
      <c r="I7" s="107"/>
      <c r="J7" s="107"/>
    </row>
    <row r="8" spans="1:17" ht="4.5" customHeight="1" x14ac:dyDescent="0.55000000000000004">
      <c r="B8" s="112"/>
      <c r="C8" s="111"/>
      <c r="D8" s="107"/>
      <c r="E8" s="107"/>
      <c r="F8" s="112"/>
      <c r="G8" s="107"/>
      <c r="H8" s="107"/>
      <c r="I8" s="107"/>
      <c r="J8" s="107"/>
    </row>
    <row r="9" spans="1:17" ht="4.5" customHeight="1" x14ac:dyDescent="0.55000000000000004">
      <c r="B9" s="112"/>
      <c r="C9" s="111"/>
      <c r="D9" s="107"/>
      <c r="E9" s="107"/>
      <c r="F9" s="112"/>
      <c r="G9" s="107"/>
      <c r="H9" s="107"/>
      <c r="I9" s="107"/>
      <c r="J9" s="107"/>
    </row>
    <row r="10" spans="1:17" ht="17.25" customHeight="1" x14ac:dyDescent="0.55000000000000004">
      <c r="B10" s="110" t="s">
        <v>180</v>
      </c>
      <c r="C10" s="111"/>
      <c r="D10" s="107"/>
      <c r="E10" s="107"/>
      <c r="F10" s="112"/>
      <c r="G10" s="107"/>
      <c r="H10" s="107"/>
      <c r="I10" s="107"/>
      <c r="J10" s="107"/>
    </row>
    <row r="11" spans="1:17" ht="19.5" customHeight="1" x14ac:dyDescent="0.55000000000000004">
      <c r="B11" s="114" t="s">
        <v>181</v>
      </c>
      <c r="C11" s="391" t="s">
        <v>180</v>
      </c>
      <c r="D11" s="391"/>
      <c r="E11" s="391"/>
      <c r="F11" s="112"/>
      <c r="G11" s="104"/>
      <c r="H11" s="104"/>
      <c r="I11" s="104"/>
      <c r="J11" s="104"/>
    </row>
    <row r="12" spans="1:17" ht="19.5" customHeight="1" x14ac:dyDescent="0.55000000000000004">
      <c r="B12" s="177" t="s">
        <v>200</v>
      </c>
      <c r="C12" s="381" t="s">
        <v>201</v>
      </c>
      <c r="D12" s="381"/>
      <c r="E12" s="381"/>
      <c r="F12" s="112"/>
      <c r="G12" s="104"/>
      <c r="H12" s="104"/>
      <c r="I12" s="104"/>
      <c r="J12" s="104"/>
    </row>
    <row r="13" spans="1:17" ht="19.5" customHeight="1" x14ac:dyDescent="0.55000000000000004">
      <c r="B13" s="109" t="s">
        <v>50</v>
      </c>
      <c r="C13" s="374" t="s">
        <v>217</v>
      </c>
      <c r="D13" s="374"/>
      <c r="E13" s="374"/>
      <c r="F13" s="112" t="s">
        <v>182</v>
      </c>
      <c r="G13" s="104"/>
      <c r="H13" s="104"/>
      <c r="I13" s="104"/>
      <c r="J13" s="104"/>
      <c r="L13" s="169"/>
    </row>
    <row r="14" spans="1:17" ht="8.25" customHeight="1" x14ac:dyDescent="0.55000000000000004">
      <c r="B14" s="112"/>
      <c r="C14" s="115"/>
      <c r="D14" s="115"/>
      <c r="E14" s="115"/>
      <c r="F14" s="112"/>
      <c r="G14" s="104"/>
      <c r="H14" s="104"/>
      <c r="I14" s="104"/>
      <c r="J14" s="104"/>
    </row>
    <row r="15" spans="1:17" ht="19.5" customHeight="1" x14ac:dyDescent="0.55000000000000004">
      <c r="B15" s="104" t="s">
        <v>183</v>
      </c>
      <c r="C15" s="104"/>
      <c r="D15" s="104"/>
      <c r="E15" s="104"/>
      <c r="F15" s="104"/>
      <c r="G15" s="104"/>
      <c r="H15" s="104"/>
      <c r="I15" s="104"/>
      <c r="J15" s="104"/>
      <c r="K15" s="171" t="s">
        <v>210</v>
      </c>
      <c r="L15" s="171" t="s">
        <v>204</v>
      </c>
      <c r="M15" s="172" t="s">
        <v>208</v>
      </c>
      <c r="N15" s="172" t="s">
        <v>206</v>
      </c>
      <c r="O15" s="171" t="s">
        <v>205</v>
      </c>
      <c r="P15" s="171" t="s">
        <v>209</v>
      </c>
      <c r="Q15" s="172" t="s">
        <v>207</v>
      </c>
    </row>
    <row r="16" spans="1:17" ht="20.149999999999999" customHeight="1" x14ac:dyDescent="0.55000000000000004">
      <c r="B16" s="116" t="s">
        <v>184</v>
      </c>
      <c r="C16" s="382" t="s">
        <v>185</v>
      </c>
      <c r="D16" s="383"/>
      <c r="E16" s="370" t="s">
        <v>186</v>
      </c>
      <c r="F16" s="370"/>
      <c r="G16" s="370" t="s">
        <v>50</v>
      </c>
      <c r="H16" s="370"/>
      <c r="I16" s="370"/>
      <c r="J16" s="104"/>
      <c r="K16" s="173" t="e">
        <f>IF(L16 = "","",MONTH(L16))</f>
        <v>#VALUE!</v>
      </c>
      <c r="L16" s="174" t="s">
        <v>214</v>
      </c>
      <c r="M16" s="175" t="e">
        <f>IF(L16 = "", "", L16-DAY(L16)+1)</f>
        <v>#VALUE!</v>
      </c>
      <c r="N16" s="175" t="e">
        <f>IF(L16 = "", "", EOMONTH(L16,0))</f>
        <v>#VALUE!</v>
      </c>
      <c r="O16" s="176" t="e">
        <f>IF(L16 = "", "", DAY(EOMONTH(L16,0)))</f>
        <v>#VALUE!</v>
      </c>
      <c r="P16" s="176" t="e">
        <f>IF(L16 = "","", (N16-L16)+1)</f>
        <v>#VALUE!</v>
      </c>
      <c r="Q16" s="172" t="e">
        <f>IF(L16 = "","", O16-P16)</f>
        <v>#VALUE!</v>
      </c>
    </row>
    <row r="17" spans="1:13" ht="20.149999999999999" customHeight="1" x14ac:dyDescent="0.55000000000000004">
      <c r="B17" s="177" t="s">
        <v>200</v>
      </c>
      <c r="C17" s="371" t="s">
        <v>202</v>
      </c>
      <c r="D17" s="372"/>
      <c r="E17" s="373" t="s">
        <v>203</v>
      </c>
      <c r="F17" s="373"/>
      <c r="G17" s="374" t="s">
        <v>216</v>
      </c>
      <c r="H17" s="374"/>
      <c r="I17" s="374"/>
      <c r="J17" s="112"/>
    </row>
    <row r="18" spans="1:13" ht="20.149999999999999" customHeight="1" x14ac:dyDescent="0.55000000000000004">
      <c r="B18" s="118" t="s">
        <v>187</v>
      </c>
      <c r="C18" s="375" t="s">
        <v>218</v>
      </c>
      <c r="D18" s="376"/>
      <c r="E18" s="375" t="s">
        <v>219</v>
      </c>
      <c r="F18" s="376"/>
      <c r="G18" s="374" t="s">
        <v>215</v>
      </c>
      <c r="H18" s="377"/>
      <c r="I18" s="377"/>
      <c r="J18" s="112" t="s">
        <v>117</v>
      </c>
      <c r="L18" s="119"/>
      <c r="M18" s="119"/>
    </row>
    <row r="19" spans="1:13" ht="20.149999999999999" customHeight="1" x14ac:dyDescent="0.2">
      <c r="B19" s="120" t="e">
        <f>""&amp;K16&amp;"月分賃料"</f>
        <v>#VALUE!</v>
      </c>
      <c r="C19" s="121"/>
      <c r="D19" s="121"/>
      <c r="E19" s="122"/>
      <c r="F19" s="123"/>
      <c r="G19" s="123"/>
      <c r="H19" s="124"/>
      <c r="I19" s="124"/>
      <c r="J19" s="125"/>
      <c r="L19" s="119"/>
      <c r="M19" s="119"/>
    </row>
    <row r="20" spans="1:13" ht="20.149999999999999" customHeight="1" x14ac:dyDescent="0.55000000000000004">
      <c r="B20" s="126" t="s">
        <v>188</v>
      </c>
      <c r="C20" s="378" t="e">
        <f>M16</f>
        <v>#VALUE!</v>
      </c>
      <c r="D20" s="379"/>
      <c r="E20" s="178" t="s">
        <v>189</v>
      </c>
      <c r="F20" s="380" t="e">
        <f>N16</f>
        <v>#VALUE!</v>
      </c>
      <c r="G20" s="380"/>
      <c r="H20" s="380"/>
      <c r="I20" s="179"/>
      <c r="J20" s="127"/>
      <c r="K20" s="119"/>
      <c r="L20" s="170"/>
      <c r="M20" s="119"/>
    </row>
    <row r="21" spans="1:13" ht="22" customHeight="1" x14ac:dyDescent="0.2">
      <c r="B21" s="128" t="s">
        <v>207</v>
      </c>
      <c r="C21" s="180"/>
      <c r="D21" s="181" t="e">
        <f>IF(L16 = "", "", "(B)×" &amp; Q16 &amp; "日")</f>
        <v>#VALUE!</v>
      </c>
      <c r="E21" s="182" t="s">
        <v>60</v>
      </c>
      <c r="F21" s="183" t="e">
        <f>O16</f>
        <v>#VALUE!</v>
      </c>
      <c r="G21" s="184"/>
      <c r="H21" s="368" t="e">
        <f>IF(L16 = "", "", G18-H22)</f>
        <v>#VALUE!</v>
      </c>
      <c r="I21" s="369"/>
      <c r="L21" s="119"/>
      <c r="M21" s="119"/>
    </row>
    <row r="22" spans="1:13" ht="19.5" customHeight="1" x14ac:dyDescent="0.2">
      <c r="B22" s="132" t="s">
        <v>190</v>
      </c>
      <c r="C22" s="185"/>
      <c r="D22" s="186" t="e">
        <f>IF(L16 ="","", "(B)×" &amp; P16 &amp; "日")</f>
        <v>#VALUE!</v>
      </c>
      <c r="E22" s="187" t="s">
        <v>60</v>
      </c>
      <c r="F22" s="188" t="e">
        <f>O16</f>
        <v>#VALUE!</v>
      </c>
      <c r="G22" s="189"/>
      <c r="H22" s="355" t="e">
        <f>IF(L16 = "","", G18/O16*P16)</f>
        <v>#VALUE!</v>
      </c>
      <c r="I22" s="356"/>
      <c r="J22" s="112" t="s">
        <v>55</v>
      </c>
      <c r="L22" s="119"/>
      <c r="M22" s="119"/>
    </row>
    <row r="23" spans="1:13" ht="22" customHeight="1" x14ac:dyDescent="0.2">
      <c r="B23" s="110"/>
      <c r="C23" s="133"/>
      <c r="D23" s="134"/>
      <c r="E23" s="112"/>
      <c r="F23" s="135"/>
      <c r="G23" s="125"/>
      <c r="H23" s="136"/>
      <c r="I23" s="137"/>
      <c r="J23" s="137"/>
      <c r="K23" s="138"/>
      <c r="L23" s="119"/>
      <c r="M23" s="119"/>
    </row>
    <row r="24" spans="1:13" ht="22" customHeight="1" x14ac:dyDescent="0.55000000000000004">
      <c r="B24" s="357" t="e">
        <f>""&amp;K16&amp;"月分日割り賃料、敷金"</f>
        <v>#VALUE!</v>
      </c>
      <c r="C24" s="358"/>
      <c r="D24" s="358"/>
      <c r="E24" s="358"/>
      <c r="F24" s="358"/>
      <c r="G24" s="358"/>
      <c r="H24" s="358"/>
      <c r="I24" s="359"/>
      <c r="J24" s="139"/>
      <c r="K24" s="140"/>
      <c r="L24" s="119"/>
      <c r="M24" s="119"/>
    </row>
    <row r="25" spans="1:13" ht="22" customHeight="1" x14ac:dyDescent="0.2">
      <c r="B25" s="128" t="s">
        <v>191</v>
      </c>
      <c r="C25" s="129"/>
      <c r="D25" s="141" t="s">
        <v>192</v>
      </c>
      <c r="E25" s="130"/>
      <c r="F25" s="142"/>
      <c r="G25" s="131"/>
      <c r="H25" s="360" t="e">
        <f>C13+H22</f>
        <v>#VALUE!</v>
      </c>
      <c r="I25" s="361"/>
      <c r="J25" s="137"/>
      <c r="K25" s="140"/>
      <c r="L25" s="119"/>
      <c r="M25" s="119"/>
    </row>
    <row r="26" spans="1:13" ht="22" customHeight="1" x14ac:dyDescent="0.2">
      <c r="B26" s="143"/>
      <c r="C26" s="144"/>
      <c r="D26" s="145"/>
      <c r="E26" s="117"/>
      <c r="F26" s="146"/>
      <c r="G26" s="147"/>
      <c r="H26" s="148"/>
      <c r="I26" s="149"/>
      <c r="J26" s="137"/>
      <c r="K26" s="140"/>
      <c r="L26" s="140"/>
      <c r="M26" s="140"/>
    </row>
    <row r="27" spans="1:13" ht="22" customHeight="1" x14ac:dyDescent="0.2">
      <c r="B27" s="150"/>
      <c r="C27" s="133"/>
      <c r="D27" s="134"/>
      <c r="E27" s="112"/>
      <c r="F27" s="135"/>
      <c r="G27" s="125"/>
      <c r="H27" s="136"/>
      <c r="I27" s="137"/>
      <c r="J27" s="137"/>
      <c r="K27" s="140"/>
      <c r="L27" s="140"/>
      <c r="M27" s="140"/>
    </row>
    <row r="28" spans="1:13" ht="22" customHeight="1" x14ac:dyDescent="0.55000000000000004">
      <c r="B28" s="112"/>
      <c r="C28" s="104"/>
      <c r="D28" s="104"/>
      <c r="E28" s="112"/>
      <c r="F28" s="112"/>
      <c r="G28" s="112"/>
      <c r="H28" s="151"/>
      <c r="I28" s="151"/>
      <c r="J28" s="151"/>
      <c r="K28" s="140"/>
      <c r="L28" s="140"/>
      <c r="M28" s="140"/>
    </row>
    <row r="29" spans="1:13" ht="22.5" customHeight="1" x14ac:dyDescent="0.55000000000000004">
      <c r="B29" s="362" t="s">
        <v>193</v>
      </c>
      <c r="C29" s="362"/>
      <c r="D29" s="362"/>
      <c r="E29" s="362"/>
      <c r="F29" s="362"/>
      <c r="G29" s="362"/>
      <c r="H29" s="362"/>
      <c r="I29" s="362"/>
      <c r="J29" s="362"/>
      <c r="K29" s="140"/>
    </row>
    <row r="30" spans="1:13" ht="28.5" customHeight="1" x14ac:dyDescent="0.2">
      <c r="A30" s="140"/>
      <c r="B30" s="363"/>
      <c r="C30" s="363"/>
      <c r="D30" s="153"/>
      <c r="E30" s="154"/>
      <c r="F30" s="154"/>
      <c r="G30" s="154"/>
      <c r="H30" s="155"/>
      <c r="I30" s="364"/>
      <c r="J30" s="156"/>
      <c r="K30" s="140"/>
    </row>
    <row r="31" spans="1:13" s="140" customFormat="1" ht="15" customHeight="1" x14ac:dyDescent="0.25">
      <c r="A31" s="140" t="s">
        <v>194</v>
      </c>
      <c r="B31" s="366" t="str">
        <f>C5</f>
        <v>$list_contractorNameDot$</v>
      </c>
      <c r="C31" s="367"/>
      <c r="D31" s="153" t="s">
        <v>195</v>
      </c>
      <c r="E31" s="157"/>
      <c r="F31" s="104"/>
      <c r="G31" s="104"/>
      <c r="H31" s="104"/>
      <c r="I31" s="365"/>
      <c r="J31" s="158"/>
      <c r="L31" s="100"/>
      <c r="M31" s="100"/>
    </row>
    <row r="32" spans="1:13" s="140" customFormat="1" ht="24" customHeight="1" x14ac:dyDescent="0.2">
      <c r="B32" s="104"/>
      <c r="C32" s="104"/>
      <c r="D32" s="104"/>
      <c r="E32" s="104"/>
      <c r="F32" s="104"/>
      <c r="G32" s="104"/>
      <c r="H32" s="104"/>
      <c r="I32" s="104"/>
      <c r="J32" s="104"/>
      <c r="K32" s="159"/>
      <c r="L32" s="100"/>
      <c r="M32" s="100"/>
    </row>
    <row r="33" spans="1:13" s="140" customFormat="1" ht="21" customHeight="1" x14ac:dyDescent="0.55000000000000004">
      <c r="B33" s="104"/>
      <c r="C33" s="104"/>
      <c r="D33" s="352" t="e">
        <f>H25</f>
        <v>#VALUE!</v>
      </c>
      <c r="E33" s="352"/>
      <c r="F33" s="352"/>
      <c r="G33" s="160"/>
      <c r="H33" s="104"/>
      <c r="I33" s="104"/>
      <c r="J33" s="104"/>
      <c r="K33" s="161"/>
      <c r="L33" s="162"/>
      <c r="M33" s="162"/>
    </row>
    <row r="34" spans="1:13" ht="30" customHeight="1" x14ac:dyDescent="0.55000000000000004">
      <c r="A34" s="140"/>
      <c r="B34" s="104"/>
      <c r="C34" s="104"/>
      <c r="D34" s="163"/>
      <c r="E34" s="163"/>
      <c r="F34" s="163"/>
      <c r="G34" s="160"/>
      <c r="H34" s="104"/>
      <c r="I34" s="104"/>
      <c r="J34" s="104"/>
      <c r="K34" s="161"/>
      <c r="L34" s="162"/>
      <c r="M34" s="162"/>
    </row>
    <row r="35" spans="1:13" ht="15" customHeight="1" x14ac:dyDescent="0.2">
      <c r="A35" s="140"/>
      <c r="B35" s="164"/>
      <c r="C35" s="152"/>
      <c r="D35" s="152"/>
      <c r="E35" s="152"/>
      <c r="F35" s="152"/>
      <c r="G35" s="152"/>
      <c r="H35" s="152"/>
      <c r="I35" s="152"/>
      <c r="J35" s="152"/>
      <c r="K35" s="161"/>
      <c r="L35" s="159"/>
      <c r="M35" s="159"/>
    </row>
    <row r="36" spans="1:13" ht="15" customHeight="1" x14ac:dyDescent="0.2">
      <c r="A36" s="140"/>
      <c r="B36" s="164" t="str">
        <f>"但し、上記所在物件の賃料等精算金として"</f>
        <v>但し、上記所在物件の賃料等精算金として</v>
      </c>
      <c r="C36" s="152"/>
      <c r="D36" s="152"/>
      <c r="E36" s="152"/>
      <c r="F36" s="152"/>
      <c r="G36" s="152"/>
      <c r="H36" s="152"/>
      <c r="I36" s="152"/>
      <c r="J36" s="152"/>
      <c r="K36" s="161"/>
      <c r="L36" s="159"/>
      <c r="M36" s="159"/>
    </row>
    <row r="37" spans="1:13" ht="18" customHeight="1" x14ac:dyDescent="0.55000000000000004">
      <c r="B37" s="104"/>
      <c r="C37" s="104"/>
      <c r="D37" s="104"/>
      <c r="E37" s="104"/>
      <c r="F37" s="110"/>
      <c r="G37" s="353"/>
      <c r="H37" s="353"/>
      <c r="I37" s="353"/>
      <c r="J37" s="166"/>
      <c r="L37" s="161"/>
      <c r="M37" s="161"/>
    </row>
    <row r="38" spans="1:13" ht="15.75" customHeight="1" x14ac:dyDescent="0.55000000000000004">
      <c r="B38" s="104"/>
      <c r="C38" s="104"/>
      <c r="D38" s="104"/>
      <c r="E38" s="104"/>
      <c r="F38" s="110"/>
      <c r="G38" s="353" t="str">
        <f>G4</f>
        <v>$contractFixDay_jpdt_kanji$</v>
      </c>
      <c r="H38" s="353"/>
      <c r="I38" s="353"/>
      <c r="J38" s="166"/>
    </row>
    <row r="39" spans="1:13" ht="24.75" customHeight="1" x14ac:dyDescent="0.55000000000000004">
      <c r="B39" s="104"/>
      <c r="C39" s="104"/>
      <c r="D39" s="104"/>
      <c r="E39" s="167"/>
      <c r="F39" s="110"/>
      <c r="G39" s="104"/>
      <c r="H39" s="168"/>
      <c r="I39" s="168"/>
      <c r="J39" s="168"/>
    </row>
    <row r="40" spans="1:13" ht="20.25" customHeight="1" x14ac:dyDescent="0.55000000000000004">
      <c r="B40" s="104"/>
      <c r="C40" s="104"/>
      <c r="D40" s="104"/>
      <c r="E40" s="104"/>
      <c r="F40" s="104"/>
      <c r="G40" s="353"/>
      <c r="H40" s="353"/>
      <c r="I40" s="353"/>
      <c r="J40" s="165"/>
      <c r="L40" s="161"/>
      <c r="M40" s="161"/>
    </row>
    <row r="41" spans="1:13" ht="25" customHeight="1" x14ac:dyDescent="0.55000000000000004">
      <c r="B41" s="110"/>
      <c r="C41" s="104"/>
      <c r="D41" s="104"/>
      <c r="E41" s="104"/>
      <c r="F41" s="110" t="s">
        <v>196</v>
      </c>
      <c r="G41" s="110"/>
      <c r="H41" s="166"/>
      <c r="I41" s="166"/>
      <c r="J41" s="166"/>
      <c r="L41" s="161"/>
      <c r="M41" s="161"/>
    </row>
    <row r="42" spans="1:13" ht="20.25" customHeight="1" x14ac:dyDescent="0.55000000000000004">
      <c r="B42" s="110"/>
      <c r="C42" s="104"/>
      <c r="D42" s="104"/>
      <c r="E42" s="104"/>
      <c r="F42" s="110" t="s">
        <v>197</v>
      </c>
      <c r="G42" s="104"/>
      <c r="H42" s="110"/>
      <c r="I42" s="166"/>
      <c r="J42" s="166"/>
    </row>
    <row r="43" spans="1:13" s="100" customFormat="1" ht="24.75" customHeight="1" x14ac:dyDescent="0.55000000000000004">
      <c r="B43" s="110"/>
      <c r="C43" s="104"/>
      <c r="D43" s="104"/>
      <c r="E43" s="167"/>
      <c r="F43" s="110" t="s">
        <v>198</v>
      </c>
      <c r="G43" s="104"/>
      <c r="H43" s="168"/>
      <c r="I43" s="168"/>
      <c r="J43" s="168"/>
    </row>
    <row r="45" spans="1:13" s="100" customFormat="1" ht="25" customHeight="1" x14ac:dyDescent="0.15">
      <c r="B45" s="354" t="s">
        <v>199</v>
      </c>
      <c r="C45" s="354"/>
      <c r="D45" s="354"/>
      <c r="E45" s="354"/>
      <c r="F45" s="354"/>
      <c r="G45" s="354"/>
      <c r="H45" s="354"/>
      <c r="I45" s="354"/>
    </row>
  </sheetData>
  <sheetProtection formatCells="0" formatColumns="0" formatRows="0" insertColumns="0" insertRows="0" insertHyperlinks="0" deleteColumns="0" deleteRows="0" sort="0" autoFilter="0" pivotTables="0"/>
  <mergeCells count="32">
    <mergeCell ref="C12:E12"/>
    <mergeCell ref="C13:E13"/>
    <mergeCell ref="C16:D16"/>
    <mergeCell ref="E16:F16"/>
    <mergeCell ref="B2:I2"/>
    <mergeCell ref="C4:E4"/>
    <mergeCell ref="G4:I4"/>
    <mergeCell ref="C5:E5"/>
    <mergeCell ref="G5:I5"/>
    <mergeCell ref="C11:E11"/>
    <mergeCell ref="H21:I21"/>
    <mergeCell ref="G16:I16"/>
    <mergeCell ref="C17:D17"/>
    <mergeCell ref="E17:F17"/>
    <mergeCell ref="G17:I17"/>
    <mergeCell ref="C18:D18"/>
    <mergeCell ref="E18:F18"/>
    <mergeCell ref="G18:I18"/>
    <mergeCell ref="C20:D20"/>
    <mergeCell ref="F20:H20"/>
    <mergeCell ref="H22:I22"/>
    <mergeCell ref="B24:I24"/>
    <mergeCell ref="H25:I25"/>
    <mergeCell ref="B29:J29"/>
    <mergeCell ref="B30:C30"/>
    <mergeCell ref="I30:I31"/>
    <mergeCell ref="B31:C31"/>
    <mergeCell ref="D33:F33"/>
    <mergeCell ref="G37:I37"/>
    <mergeCell ref="G38:I38"/>
    <mergeCell ref="G40:I40"/>
    <mergeCell ref="B45:I45"/>
  </mergeCells>
  <phoneticPr fontId="2"/>
  <printOptions horizontalCentered="1"/>
  <pageMargins left="0.78740157480314998" right="0.78740157480314998" top="0.98425196850394003" bottom="0.98425196850394003" header="0.51181102362205" footer="0.51181102362205"/>
  <pageSetup paperSize="9" scale="7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BCF-B981-4693-B59D-A27351FAD40D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90" t="s">
        <v>221</v>
      </c>
    </row>
    <row r="2" spans="1:14" x14ac:dyDescent="0.55000000000000004">
      <c r="H2" s="191"/>
      <c r="I2" s="191"/>
      <c r="J2" s="191"/>
      <c r="K2" s="191"/>
      <c r="L2" s="192"/>
    </row>
    <row r="3" spans="1:14" x14ac:dyDescent="0.55000000000000004">
      <c r="A3" s="193" t="s">
        <v>222</v>
      </c>
      <c r="B3" s="194" t="s">
        <v>214</v>
      </c>
      <c r="C3" s="195" t="s">
        <v>223</v>
      </c>
      <c r="D3" s="196"/>
      <c r="H3" s="407"/>
      <c r="I3" s="407"/>
      <c r="J3" s="408"/>
      <c r="K3" s="407"/>
      <c r="L3" s="410"/>
      <c r="M3" s="406"/>
      <c r="N3" s="406"/>
    </row>
    <row r="4" spans="1:14" x14ac:dyDescent="0.55000000000000004">
      <c r="H4" s="407"/>
      <c r="I4" s="407"/>
      <c r="J4" s="409"/>
      <c r="K4" s="407"/>
      <c r="L4" s="410"/>
      <c r="M4" s="406"/>
      <c r="N4" s="406"/>
    </row>
    <row r="5" spans="1:14" ht="30.75" customHeight="1" x14ac:dyDescent="0.55000000000000004"/>
    <row r="6" spans="1:14" x14ac:dyDescent="0.55000000000000004">
      <c r="A6" s="198" t="s">
        <v>224</v>
      </c>
      <c r="B6" s="198" t="s">
        <v>225</v>
      </c>
      <c r="C6" s="198" t="s">
        <v>226</v>
      </c>
      <c r="D6" s="198" t="s">
        <v>227</v>
      </c>
      <c r="E6" s="393" t="s">
        <v>228</v>
      </c>
      <c r="F6" s="393"/>
      <c r="G6" s="393"/>
      <c r="H6" s="393"/>
      <c r="I6" s="393" t="s">
        <v>229</v>
      </c>
      <c r="J6" s="393"/>
      <c r="K6" s="393"/>
    </row>
    <row r="7" spans="1:14" x14ac:dyDescent="0.55000000000000004">
      <c r="A7" s="198" t="s">
        <v>230</v>
      </c>
      <c r="B7" s="198" t="s">
        <v>231</v>
      </c>
      <c r="C7" s="198" t="s">
        <v>232</v>
      </c>
      <c r="D7" s="198" t="s">
        <v>231</v>
      </c>
      <c r="E7" s="393"/>
      <c r="F7" s="393"/>
      <c r="G7" s="393"/>
      <c r="H7" s="393"/>
      <c r="I7" s="393"/>
      <c r="J7" s="393"/>
      <c r="K7" s="393"/>
    </row>
    <row r="8" spans="1:14" ht="18.75" customHeight="1" x14ac:dyDescent="0.55000000000000004">
      <c r="A8" s="199" t="s">
        <v>233</v>
      </c>
      <c r="B8" s="200" t="s">
        <v>234</v>
      </c>
      <c r="C8" s="201" t="s">
        <v>235</v>
      </c>
      <c r="D8" s="200" t="s">
        <v>236</v>
      </c>
      <c r="E8" s="394" t="s">
        <v>237</v>
      </c>
      <c r="F8" s="395"/>
      <c r="G8" s="395"/>
      <c r="H8" s="396"/>
      <c r="I8" s="400" t="s">
        <v>238</v>
      </c>
      <c r="J8" s="400"/>
      <c r="K8" s="400"/>
    </row>
    <row r="9" spans="1:14" x14ac:dyDescent="0.55000000000000004">
      <c r="A9" s="202" t="s">
        <v>245</v>
      </c>
      <c r="B9" s="203" t="s">
        <v>239</v>
      </c>
      <c r="C9" s="202" t="s">
        <v>246</v>
      </c>
      <c r="D9" s="204" t="s">
        <v>240</v>
      </c>
      <c r="E9" s="397"/>
      <c r="F9" s="398"/>
      <c r="G9" s="398"/>
      <c r="H9" s="399"/>
      <c r="I9" s="400"/>
      <c r="J9" s="400"/>
      <c r="K9" s="400"/>
    </row>
    <row r="10" spans="1:14" x14ac:dyDescent="0.55000000000000004">
      <c r="A10" s="197" t="s">
        <v>241</v>
      </c>
      <c r="B10" s="205">
        <f>SUM(B8:B9)</f>
        <v>0</v>
      </c>
      <c r="C10" s="197" t="s">
        <v>242</v>
      </c>
      <c r="D10" s="205">
        <f>SUM(D8:D9)</f>
        <v>0</v>
      </c>
      <c r="E10" s="401" t="s">
        <v>243</v>
      </c>
      <c r="F10" s="402"/>
      <c r="G10" s="403">
        <f>SUM(B10-D10)</f>
        <v>0</v>
      </c>
      <c r="H10" s="404"/>
      <c r="I10" s="401"/>
      <c r="J10" s="402"/>
      <c r="K10" s="405"/>
    </row>
    <row r="11" spans="1:14" x14ac:dyDescent="0.55000000000000004">
      <c r="I11" s="392" t="s">
        <v>244</v>
      </c>
      <c r="J11" s="392"/>
      <c r="K11" s="392"/>
    </row>
  </sheetData>
  <mergeCells count="15">
    <mergeCell ref="H3:H4"/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2760-DCD2-4233-B30E-86AF6DC61E7A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90" t="s">
        <v>221</v>
      </c>
    </row>
    <row r="2" spans="1:14" x14ac:dyDescent="0.55000000000000004">
      <c r="H2" s="191"/>
      <c r="I2" s="191"/>
      <c r="J2" s="191"/>
      <c r="K2" s="191"/>
      <c r="L2" s="192"/>
    </row>
    <row r="3" spans="1:14" x14ac:dyDescent="0.55000000000000004">
      <c r="A3" s="193" t="s">
        <v>222</v>
      </c>
      <c r="B3" s="194" t="s">
        <v>247</v>
      </c>
      <c r="C3" s="195" t="s">
        <v>223</v>
      </c>
      <c r="D3" s="196"/>
      <c r="H3" s="407"/>
      <c r="I3" s="407"/>
      <c r="J3" s="408"/>
      <c r="K3" s="407"/>
      <c r="L3" s="410"/>
      <c r="M3" s="406"/>
      <c r="N3" s="406"/>
    </row>
    <row r="4" spans="1:14" x14ac:dyDescent="0.55000000000000004">
      <c r="H4" s="407"/>
      <c r="I4" s="407"/>
      <c r="J4" s="409"/>
      <c r="K4" s="407"/>
      <c r="L4" s="410"/>
      <c r="M4" s="406"/>
      <c r="N4" s="406"/>
    </row>
    <row r="5" spans="1:14" ht="30.75" customHeight="1" x14ac:dyDescent="0.55000000000000004"/>
    <row r="6" spans="1:14" x14ac:dyDescent="0.55000000000000004">
      <c r="A6" s="198" t="s">
        <v>224</v>
      </c>
      <c r="B6" s="198" t="s">
        <v>225</v>
      </c>
      <c r="C6" s="198" t="s">
        <v>226</v>
      </c>
      <c r="D6" s="198" t="s">
        <v>227</v>
      </c>
      <c r="E6" s="393" t="s">
        <v>228</v>
      </c>
      <c r="F6" s="393"/>
      <c r="G6" s="393"/>
      <c r="H6" s="393"/>
      <c r="I6" s="393" t="s">
        <v>229</v>
      </c>
      <c r="J6" s="393"/>
      <c r="K6" s="393"/>
    </row>
    <row r="7" spans="1:14" x14ac:dyDescent="0.55000000000000004">
      <c r="A7" s="198" t="s">
        <v>230</v>
      </c>
      <c r="B7" s="198" t="s">
        <v>231</v>
      </c>
      <c r="C7" s="198" t="s">
        <v>232</v>
      </c>
      <c r="D7" s="198" t="s">
        <v>231</v>
      </c>
      <c r="E7" s="393"/>
      <c r="F7" s="393"/>
      <c r="G7" s="393"/>
      <c r="H7" s="393"/>
      <c r="I7" s="393"/>
      <c r="J7" s="393"/>
      <c r="K7" s="393"/>
    </row>
    <row r="8" spans="1:14" ht="18.75" customHeight="1" x14ac:dyDescent="0.55000000000000004">
      <c r="A8" s="199" t="s">
        <v>233</v>
      </c>
      <c r="B8" s="200" t="s">
        <v>234</v>
      </c>
      <c r="C8" s="201" t="s">
        <v>235</v>
      </c>
      <c r="D8" s="200" t="s">
        <v>236</v>
      </c>
      <c r="E8" s="394" t="s">
        <v>237</v>
      </c>
      <c r="F8" s="395"/>
      <c r="G8" s="395"/>
      <c r="H8" s="396"/>
      <c r="I8" s="400" t="s">
        <v>238</v>
      </c>
      <c r="J8" s="400"/>
      <c r="K8" s="400"/>
    </row>
    <row r="9" spans="1:14" x14ac:dyDescent="0.55000000000000004">
      <c r="A9" s="202" t="s">
        <v>245</v>
      </c>
      <c r="B9" s="203" t="s">
        <v>239</v>
      </c>
      <c r="C9" s="202" t="s">
        <v>246</v>
      </c>
      <c r="D9" s="204" t="s">
        <v>240</v>
      </c>
      <c r="E9" s="397"/>
      <c r="F9" s="398"/>
      <c r="G9" s="398"/>
      <c r="H9" s="399"/>
      <c r="I9" s="400"/>
      <c r="J9" s="400"/>
      <c r="K9" s="400"/>
    </row>
    <row r="10" spans="1:14" x14ac:dyDescent="0.55000000000000004">
      <c r="A10" s="197" t="s">
        <v>241</v>
      </c>
      <c r="B10" s="205">
        <f>SUM(B8:B9)</f>
        <v>0</v>
      </c>
      <c r="C10" s="197" t="s">
        <v>242</v>
      </c>
      <c r="D10" s="205">
        <f>SUM(D8:D9)</f>
        <v>0</v>
      </c>
      <c r="E10" s="401" t="s">
        <v>243</v>
      </c>
      <c r="F10" s="402"/>
      <c r="G10" s="403">
        <f>SUM(B10-D10)</f>
        <v>0</v>
      </c>
      <c r="H10" s="404"/>
      <c r="I10" s="401"/>
      <c r="J10" s="402"/>
      <c r="K10" s="405"/>
    </row>
    <row r="11" spans="1:14" x14ac:dyDescent="0.55000000000000004">
      <c r="I11" s="392" t="s">
        <v>244</v>
      </c>
      <c r="J11" s="392"/>
      <c r="K11" s="392"/>
    </row>
  </sheetData>
  <mergeCells count="15">
    <mergeCell ref="H3:H4"/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振替伝票</vt:lpstr>
      <vt:lpstr>振替伝票 (仲介・業務委託)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振替伝票!Print_Area</vt:lpstr>
      <vt:lpstr>'振替伝票 (仲介・業務委託)'!Print_Area</vt:lpstr>
      <vt:lpstr>地権者振込一覧!Print_Area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2025-04-10T07:18:02Z</cp:lastPrinted>
  <dcterms:created xsi:type="dcterms:W3CDTF">2017-09-04T06:16:57Z</dcterms:created>
  <dcterms:modified xsi:type="dcterms:W3CDTF">2025-04-14T00:58:07Z</dcterms:modified>
</cp:coreProperties>
</file>