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stevens0-my.sharepoint.com/personal/kdehnad_stevens_edu/Documents/_1_CS513_DataMining1/Lecture/"/>
    </mc:Choice>
  </mc:AlternateContent>
  <xr:revisionPtr revIDLastSave="0" documentId="11_E8743254F0B12A5EC90410C35551284EA9FC6B0C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h-clust" sheetId="3" r:id="rId1"/>
    <sheet name="k-means" sheetId="2" r:id="rId2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9" i="3" l="1"/>
  <c r="S9" i="3"/>
  <c r="Q9" i="3"/>
  <c r="O9" i="3"/>
  <c r="M9" i="3"/>
  <c r="K9" i="3"/>
  <c r="I9" i="3"/>
  <c r="G9" i="3"/>
  <c r="E9" i="3"/>
  <c r="U5" i="3"/>
  <c r="S5" i="3"/>
  <c r="Q5" i="3"/>
  <c r="O5" i="3"/>
  <c r="M5" i="3"/>
  <c r="K5" i="3"/>
  <c r="I5" i="3"/>
  <c r="G5" i="3"/>
  <c r="E5" i="3"/>
  <c r="O9" i="2" l="1"/>
  <c r="K34" i="2" l="1"/>
  <c r="H34" i="2"/>
  <c r="K32" i="2"/>
  <c r="H32" i="2"/>
  <c r="J10" i="2" l="1"/>
  <c r="L10" i="2" s="1"/>
  <c r="J16" i="2"/>
  <c r="L16" i="2" s="1"/>
  <c r="J17" i="2"/>
  <c r="L17" i="2" s="1"/>
  <c r="J18" i="2"/>
  <c r="L18" i="2" s="1"/>
  <c r="J19" i="2"/>
  <c r="L19" i="2" s="1"/>
  <c r="J20" i="2"/>
  <c r="J21" i="2"/>
  <c r="L21" i="2" s="1"/>
  <c r="J22" i="2"/>
  <c r="L22" i="2" s="1"/>
  <c r="I16" i="2"/>
  <c r="I17" i="2"/>
  <c r="K17" i="2" s="1"/>
  <c r="I18" i="2"/>
  <c r="K18" i="2" s="1"/>
  <c r="I19" i="2"/>
  <c r="K19" i="2" s="1"/>
  <c r="I20" i="2"/>
  <c r="K20" i="2" s="1"/>
  <c r="I21" i="2"/>
  <c r="K21" i="2" s="1"/>
  <c r="I22" i="2"/>
  <c r="K22" i="2" s="1"/>
  <c r="I15" i="2"/>
  <c r="K15" i="2" s="1"/>
  <c r="J15" i="2"/>
  <c r="L15" i="2" s="1"/>
  <c r="N16" i="2" l="1"/>
  <c r="N20" i="2"/>
  <c r="K16" i="2"/>
  <c r="O16" i="2" s="1"/>
  <c r="O20" i="2"/>
  <c r="N21" i="2"/>
  <c r="N17" i="2"/>
  <c r="L20" i="2"/>
  <c r="M20" i="2" s="1"/>
  <c r="O17" i="2"/>
  <c r="O21" i="2"/>
  <c r="O19" i="2"/>
  <c r="M19" i="2"/>
  <c r="O15" i="2"/>
  <c r="M15" i="2"/>
  <c r="O22" i="2"/>
  <c r="M22" i="2"/>
  <c r="O18" i="2"/>
  <c r="M18" i="2"/>
  <c r="N19" i="2"/>
  <c r="N15" i="2"/>
  <c r="N22" i="2"/>
  <c r="N18" i="2"/>
  <c r="M21" i="2"/>
  <c r="M17" i="2"/>
  <c r="M16" i="2" l="1"/>
  <c r="N23" i="2"/>
  <c r="G24" i="2" s="1"/>
  <c r="G28" i="2" l="1"/>
  <c r="G26" i="2"/>
</calcChain>
</file>

<file path=xl/sharedStrings.xml><?xml version="1.0" encoding="utf-8"?>
<sst xmlns="http://schemas.openxmlformats.org/spreadsheetml/2006/main" count="43" uniqueCount="39">
  <si>
    <t>First Pass (Copied from book)</t>
  </si>
  <si>
    <t xml:space="preserve">Centroid </t>
  </si>
  <si>
    <t>d1</t>
  </si>
  <si>
    <t>d2</t>
  </si>
  <si>
    <t>m1</t>
  </si>
  <si>
    <t>m2</t>
  </si>
  <si>
    <t>Clustering</t>
  </si>
  <si>
    <t>Point</t>
  </si>
  <si>
    <t>Distance from m1</t>
  </si>
  <si>
    <t>Distance from m2</t>
  </si>
  <si>
    <t>Cluster Membership</t>
  </si>
  <si>
    <t>SE</t>
  </si>
  <si>
    <t>a</t>
  </si>
  <si>
    <t>b</t>
  </si>
  <si>
    <t>c</t>
  </si>
  <si>
    <t>d</t>
  </si>
  <si>
    <t>e</t>
  </si>
  <si>
    <t>f</t>
  </si>
  <si>
    <t>g</t>
  </si>
  <si>
    <t>h</t>
  </si>
  <si>
    <t>SSE</t>
  </si>
  <si>
    <t>BCV</t>
  </si>
  <si>
    <t>BCV/WCV</t>
  </si>
  <si>
    <t>Sq Distance from m1</t>
  </si>
  <si>
    <t>Sq Distance from m2</t>
  </si>
  <si>
    <t>Min Distnace</t>
  </si>
  <si>
    <t>d(m1,m2)</t>
  </si>
  <si>
    <t>Sq d(m1,m2)=</t>
  </si>
  <si>
    <t>BSE/WSE</t>
  </si>
  <si>
    <t>new m1</t>
  </si>
  <si>
    <t>(1+1+1)/3</t>
  </si>
  <si>
    <t xml:space="preserve"> d1</t>
  </si>
  <si>
    <t xml:space="preserve"> </t>
  </si>
  <si>
    <t>(3+2+1)/3</t>
  </si>
  <si>
    <t>new m2</t>
  </si>
  <si>
    <t>(3+4+5+4+2)/5</t>
  </si>
  <si>
    <t>(3+3+3+2+1)/5</t>
  </si>
  <si>
    <t>ID</t>
  </si>
  <si>
    <t>distance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</si>
</sst>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8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rgb="FF010199"/>
      <name val="Tahoma"/>
      <family val="2"/>
    </font>
    <font>
      <b/>
      <sz val="10"/>
      <color rgb="FF010199"/>
      <name val="Tahoma"/>
      <family val="2"/>
    </font>
    <font>
      <sz val="12"/>
      <name val="Arial"/>
      <family val="2"/>
    </font>
    <font>
      <sz val="11"/>
      <color rgb="FFFF0000"/>
      <name val="Calibri"/>
      <family val="2"/>
      <scheme val="minor"/>
    </font>
    <font>
      <b/>
      <sz val="9"/>
      <color theme="3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E8F6F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left" wrapText="1" readingOrder="1"/>
    </xf>
    <xf numFmtId="0" fontId="2" fillId="2" borderId="1" xfId="0" applyFont="1" applyFill="1" applyBorder="1" applyAlignment="1">
      <alignment horizontal="center" wrapText="1" readingOrder="1"/>
    </xf>
    <xf numFmtId="0" fontId="1" fillId="2" borderId="5" xfId="0" applyFont="1" applyFill="1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1" fillId="2" borderId="2" xfId="0" applyFont="1" applyFill="1" applyBorder="1" applyAlignment="1">
      <alignment wrapText="1"/>
    </xf>
    <xf numFmtId="0" fontId="1" fillId="2" borderId="6" xfId="0" applyFont="1" applyFill="1" applyBorder="1" applyAlignment="1">
      <alignment wrapText="1"/>
    </xf>
    <xf numFmtId="0" fontId="1" fillId="2" borderId="6" xfId="0" applyFont="1" applyFill="1" applyBorder="1" applyAlignment="1">
      <alignment horizontal="center" wrapText="1"/>
    </xf>
    <xf numFmtId="0" fontId="3" fillId="0" borderId="0" xfId="0" applyFont="1" applyAlignment="1">
      <alignment horizontal="center" wrapText="1" readingOrder="1"/>
    </xf>
    <xf numFmtId="0" fontId="4" fillId="2" borderId="1" xfId="0" applyFont="1" applyFill="1" applyBorder="1" applyAlignment="1">
      <alignment horizontal="center" wrapText="1"/>
    </xf>
    <xf numFmtId="0" fontId="4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2" fillId="2" borderId="0" xfId="0" applyFont="1" applyFill="1" applyBorder="1" applyAlignment="1">
      <alignment horizontal="left" wrapText="1" readingOrder="1"/>
    </xf>
    <xf numFmtId="164" fontId="2" fillId="2" borderId="1" xfId="0" applyNumberFormat="1" applyFont="1" applyFill="1" applyBorder="1" applyAlignment="1">
      <alignment horizontal="center" wrapText="1" readingOrder="1"/>
    </xf>
    <xf numFmtId="0" fontId="0" fillId="0" borderId="0" xfId="0" applyAlignment="1">
      <alignment horizontal="center" readingOrder="1"/>
    </xf>
    <xf numFmtId="164" fontId="0" fillId="0" borderId="0" xfId="0" applyNumberFormat="1" applyAlignment="1">
      <alignment horizontal="center" readingOrder="1"/>
    </xf>
    <xf numFmtId="0" fontId="0" fillId="3" borderId="0" xfId="0" applyFill="1" applyBorder="1" applyAlignment="1">
      <alignment horizontal="center"/>
    </xf>
    <xf numFmtId="165" fontId="0" fillId="3" borderId="11" xfId="0" applyNumberFormat="1" applyFill="1" applyBorder="1" applyAlignment="1">
      <alignment horizontal="center"/>
    </xf>
    <xf numFmtId="0" fontId="2" fillId="3" borderId="10" xfId="0" applyFont="1" applyFill="1" applyBorder="1" applyAlignment="1">
      <alignment horizontal="center" wrapText="1" readingOrder="1"/>
    </xf>
    <xf numFmtId="0" fontId="2" fillId="3" borderId="0" xfId="0" applyFont="1" applyFill="1" applyBorder="1" applyAlignment="1">
      <alignment horizontal="center" wrapText="1" readingOrder="1"/>
    </xf>
    <xf numFmtId="2" fontId="2" fillId="3" borderId="0" xfId="0" applyNumberFormat="1" applyFont="1" applyFill="1" applyBorder="1" applyAlignment="1">
      <alignment horizontal="center" wrapText="1" readingOrder="1"/>
    </xf>
    <xf numFmtId="0" fontId="0" fillId="4" borderId="8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2" fillId="4" borderId="7" xfId="0" applyFont="1" applyFill="1" applyBorder="1" applyAlignment="1">
      <alignment horizontal="center" wrapText="1" readingOrder="1"/>
    </xf>
    <xf numFmtId="0" fontId="2" fillId="4" borderId="8" xfId="0" applyFont="1" applyFill="1" applyBorder="1" applyAlignment="1">
      <alignment horizontal="center" wrapText="1" readingOrder="1"/>
    </xf>
    <xf numFmtId="2" fontId="2" fillId="4" borderId="8" xfId="0" applyNumberFormat="1" applyFont="1" applyFill="1" applyBorder="1" applyAlignment="1">
      <alignment horizontal="center" wrapText="1" readingOrder="1"/>
    </xf>
    <xf numFmtId="0" fontId="2" fillId="4" borderId="10" xfId="0" applyFont="1" applyFill="1" applyBorder="1" applyAlignment="1">
      <alignment horizontal="center" wrapText="1" readingOrder="1"/>
    </xf>
    <xf numFmtId="0" fontId="2" fillId="4" borderId="0" xfId="0" applyFont="1" applyFill="1" applyBorder="1" applyAlignment="1">
      <alignment horizontal="center" wrapText="1" readingOrder="1"/>
    </xf>
    <xf numFmtId="2" fontId="2" fillId="4" borderId="0" xfId="0" applyNumberFormat="1" applyFont="1" applyFill="1" applyBorder="1" applyAlignment="1">
      <alignment horizontal="center" wrapText="1" readingOrder="1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165" fontId="0" fillId="3" borderId="14" xfId="0" applyNumberFormat="1" applyFill="1" applyBorder="1" applyAlignment="1">
      <alignment horizontal="center"/>
    </xf>
    <xf numFmtId="0" fontId="2" fillId="3" borderId="12" xfId="0" applyFont="1" applyFill="1" applyBorder="1" applyAlignment="1">
      <alignment horizontal="center" wrapText="1" readingOrder="1"/>
    </xf>
    <xf numFmtId="0" fontId="2" fillId="3" borderId="13" xfId="0" applyFont="1" applyFill="1" applyBorder="1" applyAlignment="1">
      <alignment horizontal="center" wrapText="1" readingOrder="1"/>
    </xf>
    <xf numFmtId="2" fontId="2" fillId="3" borderId="13" xfId="0" applyNumberFormat="1" applyFont="1" applyFill="1" applyBorder="1" applyAlignment="1">
      <alignment horizontal="center" wrapText="1" readingOrder="1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7" fillId="0" borderId="15" xfId="0" applyFont="1" applyBorder="1" applyAlignment="1">
      <alignment horizontal="center"/>
    </xf>
    <xf numFmtId="0" fontId="0" fillId="0" borderId="16" xfId="0" applyBorder="1"/>
    <xf numFmtId="0" fontId="7" fillId="0" borderId="17" xfId="0" applyFont="1" applyBorder="1" applyAlignment="1">
      <alignment horizontal="center"/>
    </xf>
    <xf numFmtId="0" fontId="2" fillId="2" borderId="2" xfId="0" applyFont="1" applyFill="1" applyBorder="1" applyAlignment="1">
      <alignment horizontal="left" wrapText="1" readingOrder="1"/>
    </xf>
    <xf numFmtId="0" fontId="2" fillId="2" borderId="3" xfId="0" applyFont="1" applyFill="1" applyBorder="1" applyAlignment="1">
      <alignment horizontal="left" wrapText="1" readingOrder="1"/>
    </xf>
    <xf numFmtId="0" fontId="2" fillId="2" borderId="4" xfId="0" applyFont="1" applyFill="1" applyBorder="1" applyAlignment="1">
      <alignment horizontal="left" wrapText="1" readingOrder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'k-means'!$H$14</c:f>
              <c:strCache>
                <c:ptCount val="1"/>
                <c:pt idx="0">
                  <c:v>d2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'k-means'!$G$15:$G$22</c:f>
              <c:numCache>
                <c:formatCode>General</c:formatCode>
                <c:ptCount val="8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1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</c:numCache>
            </c:numRef>
          </c:xVal>
          <c:yVal>
            <c:numRef>
              <c:f>'k-means'!$H$15:$H$22</c:f>
              <c:numCache>
                <c:formatCode>General</c:formatCode>
                <c:ptCount val="8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CC-4CD5-B7B8-E6FF3C8326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25801840"/>
        <c:axId val="-925804016"/>
      </c:scatterChart>
      <c:valAx>
        <c:axId val="-925801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4016"/>
        <c:crosses val="autoZero"/>
        <c:crossBetween val="midCat"/>
      </c:valAx>
      <c:valAx>
        <c:axId val="-925804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25801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160020</xdr:colOff>
      <xdr:row>13</xdr:row>
      <xdr:rowOff>491490</xdr:rowOff>
    </xdr:from>
    <xdr:to>
      <xdr:col>21</xdr:col>
      <xdr:colOff>388620</xdr:colOff>
      <xdr:row>23</xdr:row>
      <xdr:rowOff>26670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V9"/>
  <sheetViews>
    <sheetView tabSelected="1" workbookViewId="0">
      <selection activeCell="Q15" sqref="Q15"/>
    </sheetView>
  </sheetViews>
  <sheetFormatPr defaultRowHeight="14.4" x14ac:dyDescent="0.3"/>
  <cols>
    <col min="3" max="3" width="8.44140625" bestFit="1" customWidth="1"/>
    <col min="4" max="22" width="4.33203125" customWidth="1"/>
  </cols>
  <sheetData>
    <row r="3" spans="3:22" x14ac:dyDescent="0.3">
      <c r="C3" s="38" t="s">
        <v>37</v>
      </c>
      <c r="D3" s="38">
        <v>1</v>
      </c>
      <c r="F3" s="38">
        <v>2</v>
      </c>
      <c r="H3" s="38">
        <v>3</v>
      </c>
      <c r="J3" s="38">
        <v>4</v>
      </c>
      <c r="L3" s="38">
        <v>5</v>
      </c>
      <c r="N3" s="38">
        <v>6</v>
      </c>
      <c r="P3" s="38">
        <v>7</v>
      </c>
      <c r="R3" s="38">
        <v>8</v>
      </c>
      <c r="T3" s="38">
        <v>9</v>
      </c>
      <c r="V3" s="38">
        <v>10</v>
      </c>
    </row>
    <row r="4" spans="3:22" ht="18" x14ac:dyDescent="0.35">
      <c r="D4" s="39">
        <v>2</v>
      </c>
      <c r="F4" s="39">
        <v>5</v>
      </c>
      <c r="H4" s="39">
        <v>9</v>
      </c>
      <c r="J4" s="39">
        <v>15</v>
      </c>
      <c r="L4" s="39">
        <v>16</v>
      </c>
      <c r="N4" s="39">
        <v>18</v>
      </c>
      <c r="P4" s="39">
        <v>25</v>
      </c>
      <c r="R4" s="39">
        <v>33</v>
      </c>
      <c r="T4" s="39">
        <v>33</v>
      </c>
      <c r="V4" s="39">
        <v>45</v>
      </c>
    </row>
    <row r="5" spans="3:22" x14ac:dyDescent="0.3">
      <c r="C5" s="40" t="s">
        <v>38</v>
      </c>
      <c r="E5" s="41">
        <f>F4-D4</f>
        <v>3</v>
      </c>
      <c r="F5" s="41"/>
      <c r="G5" s="41">
        <f>H4-F4</f>
        <v>4</v>
      </c>
      <c r="H5" s="41"/>
      <c r="I5" s="41">
        <f>J4-H4</f>
        <v>6</v>
      </c>
      <c r="J5" s="41"/>
      <c r="K5" s="41">
        <f>L4-J4</f>
        <v>1</v>
      </c>
      <c r="L5" s="41"/>
      <c r="M5" s="41">
        <f>N4-L4</f>
        <v>2</v>
      </c>
      <c r="N5" s="41"/>
      <c r="O5" s="41">
        <f>P4-N4</f>
        <v>7</v>
      </c>
      <c r="P5" s="41"/>
      <c r="Q5" s="41">
        <f>R4-P4</f>
        <v>8</v>
      </c>
      <c r="R5" s="41"/>
      <c r="S5" s="41">
        <f>T4-R4</f>
        <v>0</v>
      </c>
      <c r="T5" s="41"/>
      <c r="U5" s="41">
        <f>V4-T4</f>
        <v>12</v>
      </c>
    </row>
    <row r="7" spans="3:22" x14ac:dyDescent="0.3">
      <c r="C7" s="38" t="s">
        <v>37</v>
      </c>
      <c r="D7" s="38">
        <v>1</v>
      </c>
      <c r="F7" s="38">
        <v>2</v>
      </c>
      <c r="H7" s="38">
        <v>3</v>
      </c>
      <c r="J7" s="38">
        <v>4</v>
      </c>
      <c r="L7" s="38">
        <v>5</v>
      </c>
      <c r="N7" s="38">
        <v>6</v>
      </c>
      <c r="P7" s="38">
        <v>7</v>
      </c>
      <c r="R7" s="38">
        <v>8</v>
      </c>
      <c r="T7" s="38">
        <v>9</v>
      </c>
      <c r="V7" s="38">
        <v>10</v>
      </c>
    </row>
    <row r="8" spans="3:22" ht="18" x14ac:dyDescent="0.35">
      <c r="D8" s="39">
        <v>2</v>
      </c>
      <c r="F8" s="39">
        <v>5</v>
      </c>
      <c r="H8" s="39">
        <v>9</v>
      </c>
      <c r="J8" s="39">
        <v>15</v>
      </c>
      <c r="L8" s="39">
        <v>16</v>
      </c>
      <c r="N8" s="39">
        <v>18</v>
      </c>
      <c r="P8" s="39">
        <v>25</v>
      </c>
      <c r="R8" s="42">
        <v>33</v>
      </c>
      <c r="S8" s="43"/>
      <c r="T8" s="44">
        <v>33</v>
      </c>
      <c r="V8" s="39">
        <v>45</v>
      </c>
    </row>
    <row r="9" spans="3:22" x14ac:dyDescent="0.3">
      <c r="C9" s="40" t="s">
        <v>38</v>
      </c>
      <c r="E9" s="41">
        <f>F8-D8</f>
        <v>3</v>
      </c>
      <c r="F9" s="41"/>
      <c r="G9" s="41">
        <f>H8-F8</f>
        <v>4</v>
      </c>
      <c r="H9" s="41"/>
      <c r="I9" s="41">
        <f>J8-H8</f>
        <v>6</v>
      </c>
      <c r="J9" s="41"/>
      <c r="K9" s="41">
        <f>L8-J8</f>
        <v>1</v>
      </c>
      <c r="L9" s="41"/>
      <c r="M9" s="41">
        <f>N8-L8</f>
        <v>2</v>
      </c>
      <c r="N9" s="41"/>
      <c r="O9" s="41">
        <f>P8-N8</f>
        <v>7</v>
      </c>
      <c r="P9" s="41"/>
      <c r="Q9" s="41">
        <f>R8-P8</f>
        <v>8</v>
      </c>
      <c r="R9" s="41"/>
      <c r="S9" s="41">
        <f>T8-R8</f>
        <v>0</v>
      </c>
      <c r="T9" s="41"/>
      <c r="U9" s="41">
        <f>V8-T8</f>
        <v>12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E3:O34"/>
  <sheetViews>
    <sheetView topLeftCell="D19" workbookViewId="0">
      <selection activeCell="J6" sqref="J6"/>
    </sheetView>
  </sheetViews>
  <sheetFormatPr defaultRowHeight="14.4" x14ac:dyDescent="0.3"/>
  <cols>
    <col min="7" max="7" width="14" customWidth="1"/>
    <col min="9" max="9" width="9.6640625" customWidth="1"/>
    <col min="10" max="10" width="12.44140625" customWidth="1"/>
    <col min="12" max="12" width="11.44140625" customWidth="1"/>
    <col min="13" max="13" width="13.33203125" customWidth="1"/>
    <col min="15" max="15" width="10" customWidth="1"/>
  </cols>
  <sheetData>
    <row r="3" spans="5:15" ht="15" thickBot="1" x14ac:dyDescent="0.35"/>
    <row r="4" spans="5:15" ht="23.4" thickBot="1" x14ac:dyDescent="0.45">
      <c r="E4" s="1"/>
      <c r="F4" s="1"/>
      <c r="G4" s="1"/>
      <c r="H4" s="1"/>
      <c r="I4" s="2"/>
      <c r="J4" s="2"/>
      <c r="K4" s="2"/>
      <c r="L4" s="2"/>
    </row>
    <row r="5" spans="5:15" ht="23.4" thickBot="1" x14ac:dyDescent="0.45">
      <c r="E5" s="45" t="s">
        <v>0</v>
      </c>
      <c r="F5" s="46"/>
      <c r="G5" s="46"/>
      <c r="H5" s="47"/>
      <c r="I5" s="2"/>
      <c r="J5" s="2"/>
      <c r="K5" s="2"/>
      <c r="L5" s="2"/>
    </row>
    <row r="6" spans="5:15" ht="23.4" thickBot="1" x14ac:dyDescent="0.45">
      <c r="E6" s="1"/>
      <c r="F6" s="1"/>
      <c r="G6" s="1"/>
      <c r="H6" s="1"/>
      <c r="I6" s="2"/>
      <c r="J6" s="2"/>
      <c r="K6" s="2"/>
      <c r="L6" s="2"/>
    </row>
    <row r="7" spans="5:15" ht="23.4" thickBot="1" x14ac:dyDescent="0.45">
      <c r="E7" s="1"/>
      <c r="F7" s="1"/>
      <c r="G7" s="45" t="s">
        <v>1</v>
      </c>
      <c r="H7" s="47"/>
      <c r="I7" s="2"/>
      <c r="J7" s="2"/>
      <c r="K7" s="2"/>
      <c r="L7" s="2"/>
    </row>
    <row r="8" spans="5:15" ht="23.4" thickBot="1" x14ac:dyDescent="0.45">
      <c r="E8" s="1"/>
      <c r="F8" s="3"/>
      <c r="G8" s="3" t="s">
        <v>2</v>
      </c>
      <c r="H8" s="3" t="s">
        <v>3</v>
      </c>
      <c r="I8" s="2"/>
      <c r="J8" s="2"/>
      <c r="K8" s="2"/>
      <c r="L8" s="2"/>
    </row>
    <row r="9" spans="5:15" ht="23.4" thickBot="1" x14ac:dyDescent="0.45">
      <c r="E9" s="1"/>
      <c r="F9" s="3" t="s">
        <v>4</v>
      </c>
      <c r="G9" s="4">
        <v>1</v>
      </c>
      <c r="H9" s="4">
        <v>1</v>
      </c>
      <c r="I9" s="2"/>
      <c r="J9" s="12" t="s">
        <v>27</v>
      </c>
      <c r="K9" s="11"/>
      <c r="L9" s="11" t="s">
        <v>26</v>
      </c>
      <c r="O9">
        <f>18/5</f>
        <v>3.6</v>
      </c>
    </row>
    <row r="10" spans="5:15" ht="23.4" thickBot="1" x14ac:dyDescent="0.45">
      <c r="E10" s="1"/>
      <c r="F10" s="3" t="s">
        <v>5</v>
      </c>
      <c r="G10" s="4">
        <v>2</v>
      </c>
      <c r="H10" s="4">
        <v>1</v>
      </c>
      <c r="I10" s="2"/>
      <c r="J10" s="11">
        <f>(G9-G10)^2+(H9-H10)^2</f>
        <v>1</v>
      </c>
      <c r="K10" s="11"/>
      <c r="L10" s="11">
        <f>SQRT(J10)</f>
        <v>1</v>
      </c>
    </row>
    <row r="11" spans="5:15" ht="23.4" thickBot="1" x14ac:dyDescent="0.45">
      <c r="E11" s="1"/>
      <c r="F11" s="1"/>
      <c r="G11" s="1"/>
      <c r="H11" s="1"/>
      <c r="I11" s="2"/>
      <c r="J11" s="2"/>
      <c r="K11" s="2"/>
      <c r="L11" s="2"/>
      <c r="N11" s="2"/>
    </row>
    <row r="12" spans="5:15" ht="23.4" thickBot="1" x14ac:dyDescent="0.45">
      <c r="E12" s="1"/>
      <c r="F12" s="1"/>
      <c r="G12" s="45" t="s">
        <v>6</v>
      </c>
      <c r="H12" s="47"/>
      <c r="I12" s="2"/>
      <c r="J12" s="2"/>
      <c r="K12" s="2"/>
      <c r="L12" s="2"/>
    </row>
    <row r="13" spans="5:15" ht="23.4" thickBot="1" x14ac:dyDescent="0.45">
      <c r="E13" s="1"/>
      <c r="F13" s="5"/>
      <c r="G13" s="5"/>
      <c r="H13" s="5"/>
      <c r="I13" s="6"/>
      <c r="J13" s="6"/>
      <c r="K13" s="6"/>
      <c r="L13" s="6"/>
    </row>
    <row r="14" spans="5:15" ht="42" thickBot="1" x14ac:dyDescent="0.45">
      <c r="E14" s="7"/>
      <c r="F14" s="10" t="s">
        <v>7</v>
      </c>
      <c r="G14" s="10" t="s">
        <v>2</v>
      </c>
      <c r="H14" s="10" t="s">
        <v>3</v>
      </c>
      <c r="I14" s="10" t="s">
        <v>23</v>
      </c>
      <c r="J14" s="10" t="s">
        <v>24</v>
      </c>
      <c r="K14" s="10" t="s">
        <v>8</v>
      </c>
      <c r="L14" s="10" t="s">
        <v>9</v>
      </c>
      <c r="M14" s="10" t="s">
        <v>10</v>
      </c>
      <c r="N14" s="10" t="s">
        <v>11</v>
      </c>
      <c r="O14" s="10" t="s">
        <v>25</v>
      </c>
    </row>
    <row r="15" spans="5:15" ht="23.4" thickBot="1" x14ac:dyDescent="0.45">
      <c r="E15" s="7"/>
      <c r="F15" s="10" t="s">
        <v>12</v>
      </c>
      <c r="G15" s="25">
        <v>1</v>
      </c>
      <c r="H15" s="26">
        <v>3</v>
      </c>
      <c r="I15" s="26">
        <f>(G15-$G$9)^2+(H15-$H$9)^2</f>
        <v>4</v>
      </c>
      <c r="J15" s="26">
        <f>(G15- $G$10)^2+(H15-$H$10)^2</f>
        <v>5</v>
      </c>
      <c r="K15" s="27">
        <f>SQRT(I15)</f>
        <v>2</v>
      </c>
      <c r="L15" s="27">
        <f>SQRT(J15)</f>
        <v>2.2360679774997898</v>
      </c>
      <c r="M15" s="23" t="str">
        <f>IF(K15&lt;L15,$F$9,$F$10)</f>
        <v>m1</v>
      </c>
      <c r="N15" s="31">
        <f>IF(I15&lt;J15,I15,J15)</f>
        <v>4</v>
      </c>
      <c r="O15" s="32">
        <f>IF(J15&lt;K15,J15,K15)</f>
        <v>2</v>
      </c>
    </row>
    <row r="16" spans="5:15" ht="23.4" thickBot="1" x14ac:dyDescent="0.45">
      <c r="E16" s="7"/>
      <c r="F16" s="10" t="s">
        <v>13</v>
      </c>
      <c r="G16" s="20">
        <v>3</v>
      </c>
      <c r="H16" s="21">
        <v>3</v>
      </c>
      <c r="I16" s="21">
        <f t="shared" ref="I16:I22" si="0">(G16-$G$9)^2+(H16-$H$9)^2</f>
        <v>8</v>
      </c>
      <c r="J16" s="21">
        <f t="shared" ref="J16:J22" si="1">(G16- $G$10)^2+(H16-$H$10)^2</f>
        <v>5</v>
      </c>
      <c r="K16" s="22">
        <f t="shared" ref="K16:K22" si="2">SQRT(I16)</f>
        <v>2.8284271247461903</v>
      </c>
      <c r="L16" s="22">
        <f t="shared" ref="L16:L22" si="3">SQRT(J16)</f>
        <v>2.2360679774997898</v>
      </c>
      <c r="M16" s="18" t="str">
        <f t="shared" ref="M16:M22" si="4">IF(K16&lt;L16,$F$9,$F$10)</f>
        <v>m2</v>
      </c>
      <c r="N16" s="18">
        <f t="shared" ref="N16:N22" si="5">IF(I16&lt;J16,I16,J16)</f>
        <v>5</v>
      </c>
      <c r="O16" s="19">
        <f t="shared" ref="O16:O22" si="6">IF(J16&lt;K16,J16,K16)</f>
        <v>2.8284271247461903</v>
      </c>
    </row>
    <row r="17" spans="5:15" ht="23.4" thickBot="1" x14ac:dyDescent="0.45">
      <c r="E17" s="7"/>
      <c r="F17" s="10" t="s">
        <v>14</v>
      </c>
      <c r="G17" s="20">
        <v>4</v>
      </c>
      <c r="H17" s="21">
        <v>3</v>
      </c>
      <c r="I17" s="21">
        <f t="shared" si="0"/>
        <v>13</v>
      </c>
      <c r="J17" s="21">
        <f t="shared" si="1"/>
        <v>8</v>
      </c>
      <c r="K17" s="22">
        <f t="shared" si="2"/>
        <v>3.6055512754639891</v>
      </c>
      <c r="L17" s="22">
        <f t="shared" si="3"/>
        <v>2.8284271247461903</v>
      </c>
      <c r="M17" s="18" t="str">
        <f t="shared" si="4"/>
        <v>m2</v>
      </c>
      <c r="N17" s="18">
        <f t="shared" si="5"/>
        <v>8</v>
      </c>
      <c r="O17" s="19">
        <f t="shared" si="6"/>
        <v>3.6055512754639891</v>
      </c>
    </row>
    <row r="18" spans="5:15" ht="23.4" thickBot="1" x14ac:dyDescent="0.45">
      <c r="E18" s="7"/>
      <c r="F18" s="10" t="s">
        <v>15</v>
      </c>
      <c r="G18" s="20">
        <v>5</v>
      </c>
      <c r="H18" s="21">
        <v>3</v>
      </c>
      <c r="I18" s="21">
        <f t="shared" si="0"/>
        <v>20</v>
      </c>
      <c r="J18" s="21">
        <f t="shared" si="1"/>
        <v>13</v>
      </c>
      <c r="K18" s="22">
        <f t="shared" si="2"/>
        <v>4.4721359549995796</v>
      </c>
      <c r="L18" s="22">
        <f t="shared" si="3"/>
        <v>3.6055512754639891</v>
      </c>
      <c r="M18" s="18" t="str">
        <f t="shared" si="4"/>
        <v>m2</v>
      </c>
      <c r="N18" s="18">
        <f t="shared" si="5"/>
        <v>13</v>
      </c>
      <c r="O18" s="19">
        <f t="shared" si="6"/>
        <v>4.4721359549995796</v>
      </c>
    </row>
    <row r="19" spans="5:15" ht="23.4" thickBot="1" x14ac:dyDescent="0.45">
      <c r="E19" s="7"/>
      <c r="F19" s="10" t="s">
        <v>16</v>
      </c>
      <c r="G19" s="28">
        <v>1</v>
      </c>
      <c r="H19" s="29">
        <v>2</v>
      </c>
      <c r="I19" s="29">
        <f t="shared" si="0"/>
        <v>1</v>
      </c>
      <c r="J19" s="29">
        <f t="shared" si="1"/>
        <v>2</v>
      </c>
      <c r="K19" s="30">
        <f t="shared" si="2"/>
        <v>1</v>
      </c>
      <c r="L19" s="30">
        <f t="shared" si="3"/>
        <v>1.4142135623730951</v>
      </c>
      <c r="M19" s="24" t="str">
        <f t="shared" si="4"/>
        <v>m1</v>
      </c>
      <c r="N19" s="18">
        <f t="shared" si="5"/>
        <v>1</v>
      </c>
      <c r="O19" s="19">
        <f t="shared" si="6"/>
        <v>1</v>
      </c>
    </row>
    <row r="20" spans="5:15" ht="23.4" thickBot="1" x14ac:dyDescent="0.45">
      <c r="E20" s="7"/>
      <c r="F20" s="10" t="s">
        <v>17</v>
      </c>
      <c r="G20" s="20">
        <v>4</v>
      </c>
      <c r="H20" s="21">
        <v>2</v>
      </c>
      <c r="I20" s="21">
        <f t="shared" si="0"/>
        <v>10</v>
      </c>
      <c r="J20" s="21">
        <f t="shared" si="1"/>
        <v>5</v>
      </c>
      <c r="K20" s="22">
        <f t="shared" si="2"/>
        <v>3.1622776601683795</v>
      </c>
      <c r="L20" s="22">
        <f t="shared" si="3"/>
        <v>2.2360679774997898</v>
      </c>
      <c r="M20" s="18" t="str">
        <f t="shared" si="4"/>
        <v>m2</v>
      </c>
      <c r="N20" s="18">
        <f t="shared" si="5"/>
        <v>5</v>
      </c>
      <c r="O20" s="19">
        <f t="shared" si="6"/>
        <v>3.1622776601683795</v>
      </c>
    </row>
    <row r="21" spans="5:15" ht="23.4" thickBot="1" x14ac:dyDescent="0.45">
      <c r="E21" s="7"/>
      <c r="F21" s="10" t="s">
        <v>18</v>
      </c>
      <c r="G21" s="28">
        <v>1</v>
      </c>
      <c r="H21" s="29">
        <v>1</v>
      </c>
      <c r="I21" s="29">
        <f t="shared" si="0"/>
        <v>0</v>
      </c>
      <c r="J21" s="29">
        <f t="shared" si="1"/>
        <v>1</v>
      </c>
      <c r="K21" s="30">
        <f t="shared" si="2"/>
        <v>0</v>
      </c>
      <c r="L21" s="30">
        <f t="shared" si="3"/>
        <v>1</v>
      </c>
      <c r="M21" s="24" t="str">
        <f t="shared" si="4"/>
        <v>m1</v>
      </c>
      <c r="N21" s="18">
        <f t="shared" si="5"/>
        <v>0</v>
      </c>
      <c r="O21" s="19">
        <f t="shared" si="6"/>
        <v>0</v>
      </c>
    </row>
    <row r="22" spans="5:15" ht="23.4" thickBot="1" x14ac:dyDescent="0.45">
      <c r="E22" s="7"/>
      <c r="F22" s="10" t="s">
        <v>19</v>
      </c>
      <c r="G22" s="35">
        <v>2</v>
      </c>
      <c r="H22" s="36">
        <v>1</v>
      </c>
      <c r="I22" s="36">
        <f t="shared" si="0"/>
        <v>1</v>
      </c>
      <c r="J22" s="36">
        <f t="shared" si="1"/>
        <v>0</v>
      </c>
      <c r="K22" s="37">
        <f t="shared" si="2"/>
        <v>1</v>
      </c>
      <c r="L22" s="37">
        <f t="shared" si="3"/>
        <v>0</v>
      </c>
      <c r="M22" s="33" t="str">
        <f t="shared" si="4"/>
        <v>m2</v>
      </c>
      <c r="N22" s="33">
        <f t="shared" si="5"/>
        <v>0</v>
      </c>
      <c r="O22" s="34">
        <f t="shared" si="6"/>
        <v>0</v>
      </c>
    </row>
    <row r="23" spans="5:15" ht="23.4" thickBot="1" x14ac:dyDescent="0.45">
      <c r="E23" s="1"/>
      <c r="F23" s="8"/>
      <c r="G23" s="8"/>
      <c r="H23" s="8"/>
      <c r="I23" s="9"/>
      <c r="J23" s="9"/>
      <c r="K23" s="9"/>
      <c r="L23" s="9"/>
      <c r="N23" s="13">
        <f>SUM(N15:N22)</f>
        <v>36</v>
      </c>
    </row>
    <row r="24" spans="5:15" ht="23.4" thickBot="1" x14ac:dyDescent="0.45">
      <c r="E24" s="1"/>
      <c r="F24" s="3" t="s">
        <v>20</v>
      </c>
      <c r="G24" s="4">
        <f>N23</f>
        <v>36</v>
      </c>
      <c r="H24" s="1"/>
      <c r="I24" s="2"/>
      <c r="J24" s="2"/>
      <c r="K24" s="2"/>
      <c r="L24" s="2"/>
    </row>
    <row r="25" spans="5:15" ht="23.4" thickBot="1" x14ac:dyDescent="0.45">
      <c r="E25" s="1"/>
      <c r="F25" s="3" t="s">
        <v>21</v>
      </c>
      <c r="G25" s="4">
        <v>1</v>
      </c>
      <c r="H25" s="1"/>
      <c r="I25" s="2"/>
      <c r="J25" s="2"/>
      <c r="K25" s="2"/>
      <c r="L25" s="2"/>
    </row>
    <row r="26" spans="5:15" ht="28.8" thickBot="1" x14ac:dyDescent="0.45">
      <c r="E26" s="1"/>
      <c r="F26" s="3" t="s">
        <v>22</v>
      </c>
      <c r="G26" s="15">
        <f>G25/G24</f>
        <v>2.7777777777777776E-2</v>
      </c>
      <c r="H26" s="1"/>
      <c r="I26" s="2"/>
      <c r="J26" s="2"/>
      <c r="K26" s="2"/>
      <c r="L26" s="2"/>
    </row>
    <row r="27" spans="5:15" x14ac:dyDescent="0.3">
      <c r="G27" s="16"/>
    </row>
    <row r="28" spans="5:15" x14ac:dyDescent="0.3">
      <c r="F28" s="14" t="s">
        <v>28</v>
      </c>
      <c r="G28" s="17">
        <f>J10/G24</f>
        <v>2.7777777777777776E-2</v>
      </c>
    </row>
    <row r="31" spans="5:15" x14ac:dyDescent="0.3">
      <c r="G31" t="s">
        <v>31</v>
      </c>
      <c r="H31" t="s">
        <v>32</v>
      </c>
    </row>
    <row r="32" spans="5:15" x14ac:dyDescent="0.3">
      <c r="F32" t="s">
        <v>29</v>
      </c>
      <c r="G32" t="s">
        <v>30</v>
      </c>
      <c r="H32">
        <f>(1+1+1)/3</f>
        <v>1</v>
      </c>
      <c r="J32" t="s">
        <v>33</v>
      </c>
      <c r="K32">
        <f>(3+2+1)/3</f>
        <v>2</v>
      </c>
    </row>
    <row r="34" spans="6:11" x14ac:dyDescent="0.3">
      <c r="F34" t="s">
        <v>34</v>
      </c>
      <c r="G34" t="s">
        <v>35</v>
      </c>
      <c r="H34">
        <f>(3+4+5+4+2)/5</f>
        <v>3.6</v>
      </c>
      <c r="J34" t="s">
        <v>36</v>
      </c>
      <c r="K34">
        <f>(3+3+3+2+1)/5</f>
        <v>2.4</v>
      </c>
    </row>
  </sheetData>
  <mergeCells count="3">
    <mergeCell ref="E5:H5"/>
    <mergeCell ref="G7:H7"/>
    <mergeCell ref="G12:H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h-clust</vt:lpstr>
      <vt:lpstr>k-means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Khasha</dc:creator>
  <cp:lastModifiedBy>Khashayar Dehnad</cp:lastModifiedBy>
  <dcterms:created xsi:type="dcterms:W3CDTF">2013-10-17T00:30:54Z</dcterms:created>
  <dcterms:modified xsi:type="dcterms:W3CDTF">2021-12-14T19:06:48Z</dcterms:modified>
</cp:coreProperties>
</file>