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ndava\Architecture Kata\"/>
    </mc:Choice>
  </mc:AlternateContent>
  <xr:revisionPtr revIDLastSave="0" documentId="8_{AA53531C-5B12-4EC2-B8F2-8311AC87E869}" xr6:coauthVersionLast="47" xr6:coauthVersionMax="47" xr10:uidLastSave="{00000000-0000-0000-0000-000000000000}"/>
  <bookViews>
    <workbookView xWindow="22932" yWindow="-108" windowWidth="23256" windowHeight="14616" xr2:uid="{42D561A8-78F9-4384-9057-44562192D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4" i="1"/>
  <c r="J3" i="1"/>
  <c r="I21" i="1"/>
  <c r="I20" i="1"/>
  <c r="I23" i="1" s="1"/>
  <c r="I2" i="1"/>
  <c r="I4" i="1" s="1"/>
  <c r="I7" i="1"/>
  <c r="I14" i="1"/>
  <c r="I13" i="1"/>
  <c r="I12" i="1"/>
  <c r="I3" i="1" l="1"/>
  <c r="I8" i="1" s="1"/>
  <c r="I9" i="1"/>
</calcChain>
</file>

<file path=xl/sharedStrings.xml><?xml version="1.0" encoding="utf-8"?>
<sst xmlns="http://schemas.openxmlformats.org/spreadsheetml/2006/main" count="33" uniqueCount="31">
  <si>
    <t>300 employed architects</t>
  </si>
  <si>
    <t>5 (out of 300) designated experts</t>
  </si>
  <si>
    <t>earn 50 USD/h</t>
  </si>
  <si>
    <t>200 candidates / week in US</t>
  </si>
  <si>
    <t>anticipated 21% growth in 4 years</t>
  </si>
  <si>
    <t>expected 5-10X growth due to overseas expansion</t>
  </si>
  <si>
    <t>800 USD per exam (fixed)</t>
  </si>
  <si>
    <t>3h of work per exam 1 assesment</t>
  </si>
  <si>
    <t>8h of work per exam 2 assesment</t>
  </si>
  <si>
    <t>1 week deadline to assess exam</t>
  </si>
  <si>
    <t>Work hours demand / week</t>
  </si>
  <si>
    <t>Forecasted demand min</t>
  </si>
  <si>
    <t>Forecasted demand max</t>
  </si>
  <si>
    <t>Current costs / week</t>
  </si>
  <si>
    <t>Forecasted cost min</t>
  </si>
  <si>
    <t>Forecasted cost max</t>
  </si>
  <si>
    <t>Hourly rate</t>
  </si>
  <si>
    <t>Exam income / candidate</t>
  </si>
  <si>
    <t>work hours per week</t>
  </si>
  <si>
    <t>test 1 assessment per week</t>
  </si>
  <si>
    <t>employed architects</t>
  </si>
  <si>
    <t>test 2 assessment per week</t>
  </si>
  <si>
    <t>Current income / week</t>
  </si>
  <si>
    <t>Forecasted income min / week</t>
  </si>
  <si>
    <t>Forecasted income max / weel</t>
  </si>
  <si>
    <t>certs per month</t>
  </si>
  <si>
    <t>current certs per week</t>
  </si>
  <si>
    <t>hours</t>
  </si>
  <si>
    <t>candidates</t>
  </si>
  <si>
    <t>AI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</si>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</sst>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2677-F592-4C6B-9A7D-8CBF0615CF4A}">
  <dimension ref="A1:L24"/>
  <sheetViews>
    <sheetView tabSelected="1" workbookViewId="0">
      <selection activeCell="C18" sqref="C18"/>
    </sheetView>
  </sheetViews>
  <sheetFormatPr defaultRowHeight="15" x14ac:dyDescent="0.25"/>
  <cols>
    <col min="9" max="9" width="14" bestFit="1" customWidth="1"/>
    <col min="10" max="10" width="11" bestFit="1" customWidth="1"/>
  </cols>
  <sheetData>
    <row r="1" spans="1:12" x14ac:dyDescent="0.25">
      <c r="I1" t="s">
        <v>27</v>
      </c>
      <c r="J1" t="s">
        <v>28</v>
      </c>
      <c r="L1" t="s">
        <v>29</v>
      </c>
    </row>
    <row r="2" spans="1:12" x14ac:dyDescent="0.25">
      <c r="A2" t="s">
        <v>0</v>
      </c>
      <c r="F2" t="s">
        <v>10</v>
      </c>
      <c r="I2">
        <f>200*(3+8)</f>
        <v>2200</v>
      </c>
      <c r="J2">
        <v>200</v>
      </c>
    </row>
    <row r="3" spans="1:12" x14ac:dyDescent="0.25">
      <c r="A3" t="s">
        <v>1</v>
      </c>
      <c r="F3" t="s">
        <v>11</v>
      </c>
      <c r="I3">
        <f>(I2*5)*1.21</f>
        <v>13310</v>
      </c>
      <c r="J3">
        <f>(J2*5)*1.21</f>
        <v>1210</v>
      </c>
    </row>
    <row r="4" spans="1:12" x14ac:dyDescent="0.25">
      <c r="A4" t="s">
        <v>2</v>
      </c>
      <c r="F4" t="s">
        <v>12</v>
      </c>
      <c r="I4">
        <f>(I2*10)*1.21</f>
        <v>26620</v>
      </c>
      <c r="J4">
        <f>(J2*10)*1.21</f>
        <v>2420</v>
      </c>
    </row>
    <row r="6" spans="1:12" x14ac:dyDescent="0.25">
      <c r="A6" t="s">
        <v>3</v>
      </c>
      <c r="F6" t="s">
        <v>16</v>
      </c>
      <c r="I6">
        <v>50</v>
      </c>
    </row>
    <row r="7" spans="1:12" x14ac:dyDescent="0.25">
      <c r="A7" t="s">
        <v>5</v>
      </c>
      <c r="F7" t="s">
        <v>13</v>
      </c>
      <c r="I7" s="1">
        <f>I2*I6</f>
        <v>110000</v>
      </c>
    </row>
    <row r="8" spans="1:12" x14ac:dyDescent="0.25">
      <c r="A8" t="s">
        <v>4</v>
      </c>
      <c r="F8" t="s">
        <v>14</v>
      </c>
      <c r="I8" s="1">
        <f>I3*I6</f>
        <v>665500</v>
      </c>
    </row>
    <row r="9" spans="1:12" x14ac:dyDescent="0.25">
      <c r="A9" t="s">
        <v>6</v>
      </c>
      <c r="F9" t="s">
        <v>15</v>
      </c>
      <c r="I9" s="1">
        <f>I4*I6</f>
        <v>1331000</v>
      </c>
    </row>
    <row r="10" spans="1:12" x14ac:dyDescent="0.25">
      <c r="A10" t="s">
        <v>9</v>
      </c>
    </row>
    <row r="11" spans="1:12" x14ac:dyDescent="0.25">
      <c r="F11" t="s">
        <v>17</v>
      </c>
      <c r="I11">
        <v>800</v>
      </c>
    </row>
    <row r="12" spans="1:12" x14ac:dyDescent="0.25">
      <c r="A12" t="s">
        <v>7</v>
      </c>
      <c r="F12" t="s">
        <v>22</v>
      </c>
      <c r="I12" s="1">
        <f>200*I11</f>
        <v>160000</v>
      </c>
      <c r="L12" t="s">
        <v>30</v>
      </c>
    </row>
    <row r="13" spans="1:12" x14ac:dyDescent="0.25">
      <c r="A13" t="s">
        <v>8</v>
      </c>
      <c r="F13" t="s">
        <v>23</v>
      </c>
      <c r="I13" s="1">
        <f>(200*5)* 1.21 * I11</f>
        <v>968000</v>
      </c>
      <c r="L13" t="s">
        <v>30</v>
      </c>
    </row>
    <row r="14" spans="1:12" x14ac:dyDescent="0.25">
      <c r="F14" t="s">
        <v>24</v>
      </c>
      <c r="I14" s="1">
        <f>(200*10)* 1.21 * I11</f>
        <v>1936000</v>
      </c>
      <c r="L14" t="s">
        <v>30</v>
      </c>
    </row>
    <row r="18" spans="6:9" x14ac:dyDescent="0.25">
      <c r="F18" t="s">
        <v>18</v>
      </c>
      <c r="I18">
        <v>8</v>
      </c>
    </row>
    <row r="19" spans="6:9" x14ac:dyDescent="0.25">
      <c r="F19" t="s">
        <v>20</v>
      </c>
      <c r="I19">
        <v>300</v>
      </c>
    </row>
    <row r="20" spans="6:9" x14ac:dyDescent="0.25">
      <c r="F20" t="s">
        <v>19</v>
      </c>
      <c r="I20">
        <f>(I18*I19)/3</f>
        <v>800</v>
      </c>
    </row>
    <row r="21" spans="6:9" x14ac:dyDescent="0.25">
      <c r="F21" t="s">
        <v>21</v>
      </c>
      <c r="I21">
        <f>(I18*I19)/8</f>
        <v>300</v>
      </c>
    </row>
    <row r="23" spans="6:9" x14ac:dyDescent="0.25">
      <c r="F23" t="s">
        <v>25</v>
      </c>
      <c r="I23">
        <f>I20</f>
        <v>800</v>
      </c>
    </row>
    <row r="24" spans="6:9" x14ac:dyDescent="0.25">
      <c r="F24" t="s">
        <v>26</v>
      </c>
      <c r="I24">
        <f>ROUND((I19*I18)/11, 0)</f>
        <v>218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Equiniti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Szczesny, Krzysztof</dc:creator>
  <cp:lastModifiedBy>Szczesny, Krzysztof</cp:lastModifiedBy>
  <dcterms:created xsi:type="dcterms:W3CDTF">2025-02-10T11:31:03Z</dcterms:created>
  <dcterms:modified xsi:type="dcterms:W3CDTF">2025-02-10T12:35:40Z</dcterms:modified>
</cp:coreProperties>
</file>