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GoogleDrive\Buku-Komputasi-Excel-Python-P5JS\"/>
    </mc:Choice>
  </mc:AlternateContent>
  <xr:revisionPtr revIDLastSave="0" documentId="13_ncr:1_{EF12F2D7-9ACE-4802-AC0D-4F61B50D4EED}" xr6:coauthVersionLast="47" xr6:coauthVersionMax="47" xr10:uidLastSave="{00000000-0000-0000-0000-000000000000}"/>
  <bookViews>
    <workbookView xWindow="-120" yWindow="-120" windowWidth="29040" windowHeight="15840" xr2:uid="{49E2082A-8E48-4FFC-B99A-0B06973A52EB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C17" i="1" l="1"/>
  <c r="C18" i="1"/>
  <c r="C25" i="1"/>
  <c r="C19" i="1"/>
  <c r="C20" i="1"/>
  <c r="C26" i="1"/>
  <c r="C28" i="1"/>
  <c r="C27" i="1"/>
  <c r="C21" i="1"/>
  <c r="C29" i="1"/>
  <c r="C22" i="1"/>
  <c r="C30" i="1"/>
  <c r="C15" i="1"/>
  <c r="C23" i="1"/>
  <c r="C31" i="1"/>
  <c r="C16" i="1"/>
  <c r="C24" i="1"/>
  <c r="A32" i="1"/>
  <c r="C32" i="1" s="1"/>
  <c r="A33" i="1" l="1"/>
  <c r="C33" i="1" s="1"/>
  <c r="A34" i="1" l="1"/>
  <c r="B7" i="1" l="1"/>
  <c r="C7" i="1"/>
  <c r="D7" i="1"/>
  <c r="B8" i="1"/>
  <c r="B9" i="1"/>
  <c r="K13" i="1"/>
  <c r="B14" i="1"/>
  <c r="E14" i="1"/>
  <c r="K14" i="1"/>
  <c r="B15" i="1"/>
  <c r="K15" i="1"/>
  <c r="B16" i="1"/>
  <c r="B17" i="1"/>
  <c r="B18" i="1"/>
  <c r="E18" i="1"/>
  <c r="B19" i="1"/>
  <c r="E19" i="1"/>
  <c r="B20" i="1"/>
  <c r="B21" i="1"/>
  <c r="B22" i="1"/>
  <c r="E22" i="1"/>
  <c r="B23" i="1"/>
  <c r="E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<sst xmlns="http://schemas.openxmlformats.org/spreadsheetml/2006/main" count="26" uniqueCount="26">
  <si>
    <t>i</t>
  </si>
  <si>
    <t>xi</t>
  </si>
  <si>
    <t>dx</t>
  </si>
  <si>
    <t>yi</t>
  </si>
  <si>
    <t>xb</t>
  </si>
  <si>
    <t>yb</t>
  </si>
  <si>
    <t>Mulai?</t>
  </si>
  <si>
    <t>tn</t>
  </si>
  <si>
    <t>tn+1</t>
  </si>
  <si>
    <t>Gambar Pegas</t>
  </si>
  <si>
    <t>Posisi Balok</t>
  </si>
  <si>
    <t>dt</t>
  </si>
  <si>
    <t>A</t>
  </si>
  <si>
    <t>omega</t>
  </si>
  <si>
    <t>simpangan</t>
  </si>
  <si>
    <t>L</t>
  </si>
  <si>
    <t>ymax</t>
  </si>
  <si>
    <t>Kecepatan</t>
  </si>
  <si>
    <t>Percepatan</t>
  </si>
  <si>
    <t>Simpangan</t>
  </si>
  <si>
    <t>Variabel</t>
  </si>
  <si>
    <t>Nilai</t>
  </si>
  <si>
    <t>Gambar Panah Kecepatan</t>
  </si>
  <si>
    <t>Gambar Panah Percepatan</t>
  </si>
  <si>
    <t xml:space="preserve"> </t>
  </si>
  <si>
    <t>Simulasi Osilasi Harmonik Sistem Massa-Pegas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</si>
</sst>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/>
    <xf numFmtId="164" fontId="1" fillId="3" borderId="0" xfId="0" applyNumberFormat="1" applyFont="1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19154399178369E-2"/>
          <c:y val="2.7072762846505605E-2"/>
          <c:w val="0.84869679333561554"/>
          <c:h val="0.92302701911472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 </c:f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307-41F4-879E-B17BB4899C01}"/>
              </c:ext>
            </c:extLst>
          </c:dPt>
          <c:dPt>
            <c:idx val="20"/>
            <c:marker>
              <c:symbol val="square"/>
              <c:size val="70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903-45D4-9C90-1C84250F60EB}"/>
              </c:ext>
            </c:extLst>
          </c:dPt>
          <c:xVal>
            <c:numRef>
              <c:f>Sheet1!$B$14:$B$34</c:f>
              <c:numCache>
                <c:formatCode>General</c:formatCode>
                <c:ptCount val="21"/>
                <c:pt idx="0">
                  <c:v>0</c:v>
                </c:pt>
                <c:pt idx="1">
                  <c:v>0.11297118994321839</c:v>
                </c:pt>
                <c:pt idx="2">
                  <c:v>0.22594237988643678</c:v>
                </c:pt>
                <c:pt idx="3">
                  <c:v>0.33891356982965515</c:v>
                </c:pt>
                <c:pt idx="4">
                  <c:v>0.45188475977287357</c:v>
                </c:pt>
                <c:pt idx="5">
                  <c:v>0.56485594971609199</c:v>
                </c:pt>
                <c:pt idx="6">
                  <c:v>0.6778271396593103</c:v>
                </c:pt>
                <c:pt idx="7">
                  <c:v>0.79079832960252872</c:v>
                </c:pt>
                <c:pt idx="8">
                  <c:v>0.90376951954574714</c:v>
                </c:pt>
                <c:pt idx="9">
                  <c:v>1.0167407094889656</c:v>
                </c:pt>
                <c:pt idx="10">
                  <c:v>1.129711899432184</c:v>
                </c:pt>
                <c:pt idx="11">
                  <c:v>1.2426830893754024</c:v>
                </c:pt>
                <c:pt idx="12">
                  <c:v>1.3556542793186206</c:v>
                </c:pt>
                <c:pt idx="13">
                  <c:v>1.468625469261839</c:v>
                </c:pt>
                <c:pt idx="14">
                  <c:v>1.5815966592050574</c:v>
                </c:pt>
                <c:pt idx="15">
                  <c:v>1.6945678491482759</c:v>
                </c:pt>
                <c:pt idx="16">
                  <c:v>1.8075390390914943</c:v>
                </c:pt>
                <c:pt idx="17">
                  <c:v>1.9205102290347127</c:v>
                </c:pt>
                <c:pt idx="18">
                  <c:v>2.0334814189779311</c:v>
                </c:pt>
                <c:pt idx="19">
                  <c:v>2.1464526089211495</c:v>
                </c:pt>
                <c:pt idx="20">
                  <c:v>2.2594237988643679</c:v>
                </c:pt>
              </c:numCache>
            </c:numRef>
          </c:xVal>
          <c:yVal>
            <c:numRef>
              <c:f>Sheet1!$C$14:$C$34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-0.15</c:v>
                </c:pt>
                <c:pt idx="3">
                  <c:v>0.15</c:v>
                </c:pt>
                <c:pt idx="4">
                  <c:v>-0.15</c:v>
                </c:pt>
                <c:pt idx="5">
                  <c:v>0.15</c:v>
                </c:pt>
                <c:pt idx="6">
                  <c:v>-0.15</c:v>
                </c:pt>
                <c:pt idx="7">
                  <c:v>0.15</c:v>
                </c:pt>
                <c:pt idx="8">
                  <c:v>-0.15</c:v>
                </c:pt>
                <c:pt idx="9">
                  <c:v>0.15</c:v>
                </c:pt>
                <c:pt idx="10">
                  <c:v>-0.15</c:v>
                </c:pt>
                <c:pt idx="11">
                  <c:v>0.15</c:v>
                </c:pt>
                <c:pt idx="12">
                  <c:v>-0.15</c:v>
                </c:pt>
                <c:pt idx="13">
                  <c:v>0.15</c:v>
                </c:pt>
                <c:pt idx="14">
                  <c:v>-0.15</c:v>
                </c:pt>
                <c:pt idx="15">
                  <c:v>0.15</c:v>
                </c:pt>
                <c:pt idx="16">
                  <c:v>-0.15</c:v>
                </c:pt>
                <c:pt idx="17">
                  <c:v>0.15</c:v>
                </c:pt>
                <c:pt idx="18">
                  <c:v>-0.15</c:v>
                </c:pt>
                <c:pt idx="19">
                  <c:v>0.15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07-41F4-879E-B17BB4899C01}"/>
            </c:ext>
          </c:extLst>
        </c:ser>
        <c:ser>
          <c:idx val="1"/>
          <c:order val="1"/>
          <c:tx>
            <c:v>Balok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Sheet1!$E$14</c:f>
              <c:numCache>
                <c:formatCode>0.000</c:formatCode>
                <c:ptCount val="1"/>
                <c:pt idx="0">
                  <c:v>2.6682139065457395</c:v>
                </c:pt>
              </c:numCache>
            </c:numRef>
          </c:xVal>
          <c:yVal>
            <c:numRef>
              <c:f>Sheet1!$F$14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3-45D4-9C90-1C84250F60EB}"/>
            </c:ext>
          </c:extLst>
        </c:ser>
        <c:ser>
          <c:idx val="2"/>
          <c:order val="2"/>
          <c:tx>
            <c:v>V</c:v>
          </c:tx>
          <c:spPr>
            <a:ln w="41275" cap="rnd">
              <a:solidFill>
                <a:schemeClr val="accent3"/>
              </a:solidFill>
              <a:round/>
              <a:tailEnd type="stealth"/>
            </a:ln>
            <a:effectLst/>
          </c:spPr>
          <c:marker>
            <c:symbol val="none"/>
          </c:marker>
          <c:xVal>
            <c:numRef>
              <c:f>Sheet1!$E$18:$E$19</c:f>
              <c:numCache>
                <c:formatCode>0.000</c:formatCode>
                <c:ptCount val="2"/>
                <c:pt idx="0">
                  <c:v>2.6682139065457395</c:v>
                </c:pt>
                <c:pt idx="1">
                  <c:v>2.2067393367954935</c:v>
                </c:pt>
              </c:numCache>
            </c:numRef>
          </c:xVal>
          <c:yVal>
            <c:numRef>
              <c:f>Sheet1!$F$18:$F$19</c:f>
              <c:numCache>
                <c:formatCode>General</c:formatCode>
                <c:ptCount val="2"/>
                <c:pt idx="0">
                  <c:v>0.22500000000000001</c:v>
                </c:pt>
                <c:pt idx="1">
                  <c:v>0.22500000000000001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03-45D4-9C90-1C84250F60EB}"/>
            </c:ext>
          </c:extLst>
        </c:ser>
        <c:ser>
          <c:idx val="3"/>
          <c:order val="3"/>
          <c:tx>
            <c:v>Percepatan</c:v>
          </c:tx>
          <c:spPr>
            <a:ln w="41275" cap="rnd">
              <a:solidFill>
                <a:schemeClr val="accent4"/>
              </a:solidFill>
              <a:round/>
              <a:tailEnd type="stealth"/>
            </a:ln>
            <a:effectLst/>
          </c:spPr>
          <c:marker>
            <c:symbol val="none"/>
          </c:marker>
          <c:xVal>
            <c:numRef>
              <c:f>Sheet1!$E$22:$E$23</c:f>
              <c:numCache>
                <c:formatCode>0.000</c:formatCode>
                <c:ptCount val="2"/>
                <c:pt idx="0">
                  <c:v>2.6682139065457395</c:v>
                </c:pt>
                <c:pt idx="1">
                  <c:v>2.8606748674542453</c:v>
                </c:pt>
              </c:numCache>
            </c:numRef>
          </c:xVal>
          <c:yVal>
            <c:numRef>
              <c:f>Sheet1!$F$22:$F$23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03-45D4-9C90-1C84250F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6896"/>
        <c:axId val="211851776"/>
      </c:scatterChart>
      <c:valAx>
        <c:axId val="2118368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1776"/>
        <c:crossesAt val="-0.4"/>
        <c:crossBetween val="midCat"/>
      </c:valAx>
      <c:valAx>
        <c:axId val="211851776"/>
        <c:scaling>
          <c:orientation val="minMax"/>
          <c:max val="1.4"/>
          <c:min val="-0.4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83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20435353189557"/>
          <c:y val="0.38099211372549996"/>
          <c:w val="0.12901303777245238"/>
          <c:h val="0.15228535686839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</xdr:row>
      <xdr:rowOff>180975</xdr:rowOff>
    </xdr:from>
    <xdr:to>
      <xdr:col>17</xdr:col>
      <xdr:colOff>476250</xdr:colOff>
      <xdr:row>34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532DB-4653-241E-A098-D9032937B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29</xdr:row>
      <xdr:rowOff>85725</xdr:rowOff>
    </xdr:from>
    <xdr:to>
      <xdr:col>16</xdr:col>
      <xdr:colOff>419100</xdr:colOff>
      <xdr:row>29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80455EA-5FCC-58EF-DD2D-BF93F6DD66C5}"/>
            </a:ext>
          </a:extLst>
        </xdr:cNvPr>
        <xdr:cNvCxnSpPr/>
      </xdr:nvCxnSpPr>
      <xdr:spPr>
        <a:xfrm>
          <a:off x="5124450" y="5800725"/>
          <a:ext cx="59817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5B8A-7022-4A27-890E-3CEB5AF173D8}">
  <dimension ref="A1:K35"/>
  <sheetViews>
    <sheetView showGridLines="0" tabSelected="1" workbookViewId="0">
      <selection activeCell="T15" sqref="T15"/>
    </sheetView>
  </sheetViews>
  <sheetFormatPr defaultRowHeight="15" x14ac:dyDescent="0.25"/>
  <cols>
    <col min="4" max="4" width="11.5703125" customWidth="1"/>
    <col min="6" max="6" width="16.7109375" customWidth="1"/>
    <col min="10" max="10" width="12.28515625" customWidth="1"/>
    <col min="11" max="11" width="10" bestFit="1" customWidth="1"/>
  </cols>
  <sheetData>
    <row r="1" spans="1:11" x14ac:dyDescent="0.25">
      <c r="A1" s="15" t="s">
        <v>20</v>
      </c>
      <c r="B1" s="16" t="s">
        <v>21</v>
      </c>
      <c r="C1" s="21"/>
      <c r="D1" s="21"/>
    </row>
    <row r="2" spans="1:11" x14ac:dyDescent="0.25">
      <c r="A2" s="17" t="s">
        <v>12</v>
      </c>
      <c r="B2" s="18">
        <v>0.5</v>
      </c>
      <c r="C2" s="22"/>
      <c r="D2" s="22"/>
    </row>
    <row r="3" spans="1:11" x14ac:dyDescent="0.25">
      <c r="A3" s="17" t="s">
        <v>13</v>
      </c>
      <c r="B3" s="18">
        <v>1</v>
      </c>
      <c r="C3" s="22"/>
      <c r="D3" s="22"/>
    </row>
    <row r="4" spans="1:11" x14ac:dyDescent="0.25">
      <c r="A4" s="19" t="s">
        <v>11</v>
      </c>
      <c r="B4" s="20">
        <v>0.1</v>
      </c>
      <c r="C4" s="22"/>
      <c r="D4" s="22"/>
    </row>
    <row r="5" spans="1:11" x14ac:dyDescent="0.25">
      <c r="A5" s="22"/>
      <c r="B5" s="22" t="s">
        <v>24</v>
      </c>
      <c r="C5" s="22"/>
      <c r="D5" s="22"/>
    </row>
    <row r="6" spans="1:11" x14ac:dyDescent="0.25">
      <c r="A6" s="14" t="s">
        <v>6</v>
      </c>
      <c r="B6" s="14" t="s">
        <v>7</v>
      </c>
      <c r="C6" s="14" t="s">
        <v>8</v>
      </c>
      <c r="D6" s="14" t="s">
        <v>14</v>
      </c>
    </row>
    <row r="7" spans="1:11" x14ac:dyDescent="0.25">
      <c r="A7" s="14">
        <v>1</v>
      </c>
      <c r="B7" s="14">
        <f ca="1">IF(A7=1,C7,0)</f>
        <v>5099.1000000008862</v>
      </c>
      <c r="C7" s="14">
        <f ca="1">B7+B4</f>
        <v>5099.2000000008866</v>
      </c>
      <c r="D7" s="14">
        <f ca="1">B2*SIN(B3*C7)</f>
        <v>-0.19246096090850576</v>
      </c>
    </row>
    <row r="8" spans="1:11" x14ac:dyDescent="0.25">
      <c r="A8" s="14" t="s">
        <v>15</v>
      </c>
      <c r="B8" s="14">
        <f ca="1">2+D7</f>
        <v>1.8075390390914943</v>
      </c>
      <c r="C8" s="14"/>
      <c r="D8" s="14"/>
    </row>
    <row r="9" spans="1:11" ht="18.75" x14ac:dyDescent="0.3">
      <c r="A9" s="14" t="s">
        <v>2</v>
      </c>
      <c r="B9" s="14">
        <f ca="1">B8/16</f>
        <v>0.11297118994321839</v>
      </c>
      <c r="C9" s="14"/>
      <c r="D9" s="14"/>
      <c r="J9" s="23" t="s">
        <v>25</v>
      </c>
    </row>
    <row r="11" spans="1:11" x14ac:dyDescent="0.25">
      <c r="A11" s="24" t="s">
        <v>9</v>
      </c>
      <c r="B11" s="25"/>
      <c r="C11" s="26"/>
    </row>
    <row r="12" spans="1:11" x14ac:dyDescent="0.25">
      <c r="A12" s="3" t="s">
        <v>16</v>
      </c>
      <c r="B12" s="4">
        <v>0.15</v>
      </c>
      <c r="C12" s="5"/>
      <c r="E12" s="24" t="s">
        <v>10</v>
      </c>
      <c r="F12" s="26"/>
    </row>
    <row r="13" spans="1:11" ht="18.75" x14ac:dyDescent="0.3">
      <c r="A13" s="3" t="s">
        <v>0</v>
      </c>
      <c r="B13" s="4" t="s">
        <v>1</v>
      </c>
      <c r="C13" s="5" t="s">
        <v>3</v>
      </c>
      <c r="E13" s="3" t="s">
        <v>4</v>
      </c>
      <c r="F13" s="5" t="s">
        <v>5</v>
      </c>
      <c r="J13" s="9" t="s">
        <v>19</v>
      </c>
      <c r="K13" s="10">
        <f ca="1">D7</f>
        <v>-0.19246096090850576</v>
      </c>
    </row>
    <row r="14" spans="1:11" ht="18.75" x14ac:dyDescent="0.3">
      <c r="A14" s="3">
        <v>0</v>
      </c>
      <c r="B14" s="4">
        <f ca="1">A14*$B$9</f>
        <v>0</v>
      </c>
      <c r="C14" s="5">
        <v>0</v>
      </c>
      <c r="E14" s="13">
        <f ca="1">B34+0.35</f>
        <v>2.6682139065457395</v>
      </c>
      <c r="F14" s="8">
        <v>0</v>
      </c>
      <c r="J14" s="9" t="s">
        <v>17</v>
      </c>
      <c r="K14" s="10">
        <f ca="1">B2*B3*COS(B3*C7)</f>
        <v>-0.46147456975024598</v>
      </c>
    </row>
    <row r="15" spans="1:11" ht="18.75" x14ac:dyDescent="0.3">
      <c r="A15" s="3">
        <f>A14+1</f>
        <v>1</v>
      </c>
      <c r="B15" s="4">
        <f t="shared" ref="B15:B34" ca="1" si="0">A15*$B$9</f>
        <v>0.11297118994321839</v>
      </c>
      <c r="C15" s="5">
        <f>IF(MOD(A15,2)=1,$B$12,-$B$12)</f>
        <v>0.15</v>
      </c>
      <c r="J15" s="9" t="s">
        <v>18</v>
      </c>
      <c r="K15" s="10">
        <f ca="1">-B2*B3^2*SIN(B3*C7)</f>
        <v>0.19246096090850576</v>
      </c>
    </row>
    <row r="16" spans="1:11" x14ac:dyDescent="0.25">
      <c r="A16" s="3">
        <f t="shared" ref="A16:A29" si="1">A15+1</f>
        <v>2</v>
      </c>
      <c r="B16" s="4">
        <f t="shared" ca="1" si="0"/>
        <v>0.22594237988643678</v>
      </c>
      <c r="C16" s="5">
        <f t="shared" ref="C16:C33" si="2">IF(MOD(A16,2)=1,$B$12,-$B$12)</f>
        <v>-0.15</v>
      </c>
    </row>
    <row r="17" spans="1:6" x14ac:dyDescent="0.25">
      <c r="A17" s="3">
        <f t="shared" si="1"/>
        <v>3</v>
      </c>
      <c r="B17" s="4">
        <f t="shared" ca="1" si="0"/>
        <v>0.33891356982965515</v>
      </c>
      <c r="C17" s="5">
        <f t="shared" si="2"/>
        <v>0.15</v>
      </c>
      <c r="E17" s="27" t="s">
        <v>22</v>
      </c>
      <c r="F17" s="27"/>
    </row>
    <row r="18" spans="1:6" x14ac:dyDescent="0.25">
      <c r="A18" s="3">
        <f t="shared" si="1"/>
        <v>4</v>
      </c>
      <c r="B18" s="4">
        <f t="shared" ca="1" si="0"/>
        <v>0.45188475977287357</v>
      </c>
      <c r="C18" s="5">
        <f t="shared" si="2"/>
        <v>-0.15</v>
      </c>
      <c r="E18" s="12">
        <f ca="1">E14</f>
        <v>2.6682139065457395</v>
      </c>
      <c r="F18" s="11">
        <v>0.22500000000000001</v>
      </c>
    </row>
    <row r="19" spans="1:6" x14ac:dyDescent="0.25">
      <c r="A19" s="3">
        <f t="shared" si="1"/>
        <v>5</v>
      </c>
      <c r="B19" s="4">
        <f t="shared" ca="1" si="0"/>
        <v>0.56485594971609199</v>
      </c>
      <c r="C19" s="5">
        <f t="shared" si="2"/>
        <v>0.15</v>
      </c>
      <c r="E19" s="12">
        <f ca="1">E18+K14</f>
        <v>2.2067393367954935</v>
      </c>
      <c r="F19" s="11">
        <v>0.22500000000000001</v>
      </c>
    </row>
    <row r="20" spans="1:6" x14ac:dyDescent="0.25">
      <c r="A20" s="3">
        <f t="shared" si="1"/>
        <v>6</v>
      </c>
      <c r="B20" s="4">
        <f t="shared" ca="1" si="0"/>
        <v>0.6778271396593103</v>
      </c>
      <c r="C20" s="5">
        <f t="shared" si="2"/>
        <v>-0.15</v>
      </c>
    </row>
    <row r="21" spans="1:6" x14ac:dyDescent="0.25">
      <c r="A21" s="3">
        <f t="shared" si="1"/>
        <v>7</v>
      </c>
      <c r="B21" s="4">
        <f t="shared" ca="1" si="0"/>
        <v>0.79079832960252872</v>
      </c>
      <c r="C21" s="5">
        <f t="shared" si="2"/>
        <v>0.15</v>
      </c>
      <c r="E21" s="27" t="s">
        <v>23</v>
      </c>
      <c r="F21" s="27"/>
    </row>
    <row r="22" spans="1:6" x14ac:dyDescent="0.25">
      <c r="A22" s="3">
        <f t="shared" si="1"/>
        <v>8</v>
      </c>
      <c r="B22" s="4">
        <f t="shared" ca="1" si="0"/>
        <v>0.90376951954574714</v>
      </c>
      <c r="C22" s="5">
        <f t="shared" si="2"/>
        <v>-0.15</v>
      </c>
      <c r="E22" s="12">
        <f ca="1">E14</f>
        <v>2.6682139065457395</v>
      </c>
      <c r="F22" s="11">
        <v>0.3</v>
      </c>
    </row>
    <row r="23" spans="1:6" x14ac:dyDescent="0.25">
      <c r="A23" s="3">
        <f t="shared" si="1"/>
        <v>9</v>
      </c>
      <c r="B23" s="4">
        <f t="shared" ca="1" si="0"/>
        <v>1.0167407094889656</v>
      </c>
      <c r="C23" s="5">
        <f t="shared" si="2"/>
        <v>0.15</v>
      </c>
      <c r="E23" s="12">
        <f ca="1">E22+K15</f>
        <v>2.8606748674542453</v>
      </c>
      <c r="F23" s="11">
        <v>0.3</v>
      </c>
    </row>
    <row r="24" spans="1:6" x14ac:dyDescent="0.25">
      <c r="A24" s="3">
        <f t="shared" si="1"/>
        <v>10</v>
      </c>
      <c r="B24" s="4">
        <f t="shared" ca="1" si="0"/>
        <v>1.129711899432184</v>
      </c>
      <c r="C24" s="5">
        <f t="shared" si="2"/>
        <v>-0.15</v>
      </c>
    </row>
    <row r="25" spans="1:6" x14ac:dyDescent="0.25">
      <c r="A25" s="3">
        <f t="shared" si="1"/>
        <v>11</v>
      </c>
      <c r="B25" s="4">
        <f t="shared" ca="1" si="0"/>
        <v>1.2426830893754024</v>
      </c>
      <c r="C25" s="5">
        <f t="shared" si="2"/>
        <v>0.15</v>
      </c>
    </row>
    <row r="26" spans="1:6" x14ac:dyDescent="0.25">
      <c r="A26" s="3">
        <f t="shared" si="1"/>
        <v>12</v>
      </c>
      <c r="B26" s="4">
        <f t="shared" ca="1" si="0"/>
        <v>1.3556542793186206</v>
      </c>
      <c r="C26" s="5">
        <f t="shared" si="2"/>
        <v>-0.15</v>
      </c>
    </row>
    <row r="27" spans="1:6" x14ac:dyDescent="0.25">
      <c r="A27" s="3">
        <f t="shared" si="1"/>
        <v>13</v>
      </c>
      <c r="B27" s="4">
        <f t="shared" ca="1" si="0"/>
        <v>1.468625469261839</v>
      </c>
      <c r="C27" s="5">
        <f t="shared" si="2"/>
        <v>0.15</v>
      </c>
    </row>
    <row r="28" spans="1:6" x14ac:dyDescent="0.25">
      <c r="A28" s="3">
        <f t="shared" si="1"/>
        <v>14</v>
      </c>
      <c r="B28" s="4">
        <f t="shared" ca="1" si="0"/>
        <v>1.5815966592050574</v>
      </c>
      <c r="C28" s="5">
        <f t="shared" si="2"/>
        <v>-0.15</v>
      </c>
    </row>
    <row r="29" spans="1:6" x14ac:dyDescent="0.25">
      <c r="A29" s="3">
        <f t="shared" si="1"/>
        <v>15</v>
      </c>
      <c r="B29" s="4">
        <f t="shared" ca="1" si="0"/>
        <v>1.6945678491482759</v>
      </c>
      <c r="C29" s="5">
        <f t="shared" si="2"/>
        <v>0.15</v>
      </c>
    </row>
    <row r="30" spans="1:6" x14ac:dyDescent="0.25">
      <c r="A30" s="3">
        <f t="shared" ref="A30:A34" si="3">A29+1</f>
        <v>16</v>
      </c>
      <c r="B30" s="4">
        <f t="shared" ca="1" si="0"/>
        <v>1.8075390390914943</v>
      </c>
      <c r="C30" s="5">
        <f t="shared" si="2"/>
        <v>-0.15</v>
      </c>
    </row>
    <row r="31" spans="1:6" x14ac:dyDescent="0.25">
      <c r="A31" s="3">
        <f t="shared" si="3"/>
        <v>17</v>
      </c>
      <c r="B31" s="4">
        <f t="shared" ca="1" si="0"/>
        <v>1.9205102290347127</v>
      </c>
      <c r="C31" s="5">
        <f t="shared" si="2"/>
        <v>0.15</v>
      </c>
    </row>
    <row r="32" spans="1:6" x14ac:dyDescent="0.25">
      <c r="A32" s="3">
        <f t="shared" si="3"/>
        <v>18</v>
      </c>
      <c r="B32" s="4">
        <f t="shared" ca="1" si="0"/>
        <v>2.0334814189779311</v>
      </c>
      <c r="C32" s="5">
        <f t="shared" si="2"/>
        <v>-0.15</v>
      </c>
    </row>
    <row r="33" spans="1:3" x14ac:dyDescent="0.25">
      <c r="A33" s="3">
        <f t="shared" si="3"/>
        <v>19</v>
      </c>
      <c r="B33" s="4">
        <f t="shared" ca="1" si="0"/>
        <v>2.1464526089211495</v>
      </c>
      <c r="C33" s="5">
        <f t="shared" si="2"/>
        <v>0.15</v>
      </c>
    </row>
    <row r="34" spans="1:3" x14ac:dyDescent="0.25">
      <c r="A34" s="6">
        <f t="shared" si="3"/>
        <v>20</v>
      </c>
      <c r="B34" s="7">
        <f t="shared" ca="1" si="0"/>
        <v>2.2594237988643679</v>
      </c>
      <c r="C34" s="8">
        <v>0</v>
      </c>
    </row>
    <row r="35" spans="1:3" x14ac:dyDescent="0.25">
      <c r="A35" s="1"/>
      <c r="B35" s="2"/>
      <c r="C35" s="2"/>
    </row>
  </sheetData>
  <mergeCells count="4">
    <mergeCell ref="A11:C11"/>
    <mergeCell ref="E17:F17"/>
    <mergeCell ref="E21:F21"/>
    <mergeCell ref="E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Wayan Sudiarta</dc:creator>
  <cp:lastModifiedBy>IW Sudiarta</cp:lastModifiedBy>
  <dcterms:created xsi:type="dcterms:W3CDTF">2024-08-14T11:27:07Z</dcterms:created>
  <dcterms:modified xsi:type="dcterms:W3CDTF">2024-08-31T17:12:22Z</dcterms:modified>
</cp:coreProperties>
</file>