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activeTab="1"/>
  </bookViews>
  <sheets>
    <sheet name="Data" sheetId="1" r:id="rId1"/>
    <sheet name="Answers" sheetId="5" r:id="rId2"/>
    <sheet name="Results" sheetId="2" r:id="rId3"/>
    <sheet name="Summary 2017" sheetId="3" r:id="rId4"/>
    <sheet name="Summary 2018" sheetId="6" r:id="rId5"/>
    <sheet name="Visuals 2017" sheetId="4" r:id="rId6"/>
    <sheet name="Visuals 2018" sheetId="7" r:id="rId7"/>
  </sheets>
  <definedNames>
    <definedName name="_xlnm._FilterDatabase" localSheetId="1" hidden="1">Answers!$A$1:$F$140</definedName>
    <definedName name="_xlnm._FilterDatabase" localSheetId="0" hidden="1">Data!$A$1:$U$101</definedName>
    <definedName name="_xlnm._FilterDatabase" localSheetId="2" hidden="1">Results!$A$2:$X$102</definedName>
    <definedName name="AnsLkUp2018">Answers!$A$2:$F$200</definedName>
    <definedName name="LookupName">Answers!$F$2:$F$200</definedName>
    <definedName name="LookupOrder">Answers!$E$2:$E$200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98" i="2" l="1"/>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U97" i="2"/>
  <c r="U96" i="2"/>
  <c r="U95" i="2"/>
  <c r="U94" i="2"/>
  <c r="U93" i="2"/>
  <c r="U92" i="2"/>
  <c r="U91" i="2"/>
  <c r="U90" i="2"/>
  <c r="U89" i="2"/>
  <c r="U88" i="2"/>
  <c r="U87" i="2"/>
  <c r="U86" i="2"/>
  <c r="U85" i="2"/>
  <c r="U84" i="2"/>
  <c r="U83" i="2"/>
  <c r="U82" i="2"/>
  <c r="U81" i="2"/>
  <c r="U80" i="2"/>
  <c r="U79" i="2"/>
  <c r="U78" i="2"/>
  <c r="U77" i="2"/>
  <c r="U76" i="2"/>
  <c r="U75" i="2"/>
  <c r="U74" i="2"/>
  <c r="U73" i="2"/>
  <c r="U72" i="2"/>
  <c r="U71" i="2"/>
  <c r="U70" i="2"/>
  <c r="U69" i="2"/>
  <c r="U68" i="2"/>
  <c r="U67" i="2"/>
  <c r="U66" i="2"/>
  <c r="U65" i="2"/>
  <c r="U64" i="2"/>
  <c r="U63" i="2"/>
  <c r="U62" i="2"/>
  <c r="U61" i="2"/>
  <c r="U60" i="2"/>
  <c r="U59" i="2"/>
  <c r="U58" i="2"/>
  <c r="U57" i="2"/>
  <c r="U56" i="2"/>
  <c r="U55" i="2"/>
  <c r="U54" i="2"/>
  <c r="U98" i="2"/>
  <c r="P8" i="6" s="1"/>
  <c r="Q17" i="6"/>
  <c r="Q16" i="6"/>
  <c r="Q15" i="6"/>
  <c r="Q14" i="6"/>
  <c r="Q13" i="6"/>
  <c r="Q12" i="6"/>
  <c r="Q10" i="6"/>
  <c r="Q9" i="6"/>
  <c r="Q6" i="6"/>
  <c r="Q5" i="6"/>
  <c r="P17" i="6"/>
  <c r="P16" i="6"/>
  <c r="P15" i="6"/>
  <c r="P14" i="6"/>
  <c r="P13" i="6"/>
  <c r="P12" i="6"/>
  <c r="P6" i="6"/>
  <c r="P5" i="6"/>
  <c r="P4" i="6"/>
  <c r="P3" i="6"/>
  <c r="P2" i="6"/>
  <c r="P1" i="6"/>
  <c r="P11" i="6" s="1"/>
  <c r="O17" i="6"/>
  <c r="O16" i="6"/>
  <c r="O15" i="6"/>
  <c r="O14" i="6"/>
  <c r="O13" i="6"/>
  <c r="O12" i="6"/>
  <c r="O11" i="6"/>
  <c r="O8" i="6"/>
  <c r="O6" i="6"/>
  <c r="O5" i="6"/>
  <c r="O4" i="6"/>
  <c r="O3" i="6"/>
  <c r="O2" i="6"/>
  <c r="O1" i="6"/>
  <c r="O18" i="6" s="1"/>
  <c r="AP98" i="2"/>
  <c r="AO98" i="2"/>
  <c r="AN98" i="2"/>
  <c r="AM98" i="2"/>
  <c r="AB98" i="2"/>
  <c r="Z98" i="2"/>
  <c r="Y98" i="2"/>
  <c r="AQ97" i="2"/>
  <c r="AQ98" i="2" s="1"/>
  <c r="AP97" i="2"/>
  <c r="AO97" i="2"/>
  <c r="AN97" i="2"/>
  <c r="AA97" i="2"/>
  <c r="AA98" i="2" s="1"/>
  <c r="BA96" i="2"/>
  <c r="BA97" i="2" s="1"/>
  <c r="BA98" i="2" s="1"/>
  <c r="AQ96" i="2"/>
  <c r="AO96" i="2"/>
  <c r="AA96" i="2"/>
  <c r="Y96" i="2"/>
  <c r="Y97" i="2" s="1"/>
  <c r="BA95" i="2"/>
  <c r="AQ95" i="2"/>
  <c r="AA95" i="2"/>
  <c r="Z95" i="2"/>
  <c r="Z96" i="2" s="1"/>
  <c r="Z97" i="2" s="1"/>
  <c r="Y95" i="2"/>
  <c r="AQ94" i="2"/>
  <c r="AN94" i="2"/>
  <c r="AN95" i="2" s="1"/>
  <c r="AN96" i="2" s="1"/>
  <c r="AB94" i="2"/>
  <c r="AB95" i="2" s="1"/>
  <c r="AB96" i="2" s="1"/>
  <c r="AB97" i="2" s="1"/>
  <c r="AA94" i="2"/>
  <c r="Z94" i="2"/>
  <c r="Y94" i="2"/>
  <c r="AX93" i="2"/>
  <c r="AX94" i="2" s="1"/>
  <c r="AX95" i="2" s="1"/>
  <c r="AX96" i="2" s="1"/>
  <c r="AX97" i="2" s="1"/>
  <c r="AX98" i="2" s="1"/>
  <c r="AP93" i="2"/>
  <c r="AP94" i="2" s="1"/>
  <c r="AP95" i="2" s="1"/>
  <c r="AP96" i="2" s="1"/>
  <c r="AN93" i="2"/>
  <c r="AB93" i="2"/>
  <c r="Z93" i="2"/>
  <c r="AR92" i="2"/>
  <c r="AR93" i="2" s="1"/>
  <c r="AR94" i="2" s="1"/>
  <c r="AR95" i="2" s="1"/>
  <c r="AR96" i="2" s="1"/>
  <c r="AR97" i="2" s="1"/>
  <c r="AR98" i="2" s="1"/>
  <c r="AP92" i="2"/>
  <c r="AO92" i="2"/>
  <c r="AO93" i="2" s="1"/>
  <c r="AO94" i="2" s="1"/>
  <c r="AO95" i="2" s="1"/>
  <c r="AN92" i="2"/>
  <c r="AJ92" i="2"/>
  <c r="AJ93" i="2" s="1"/>
  <c r="AJ94" i="2" s="1"/>
  <c r="AJ95" i="2" s="1"/>
  <c r="AJ96" i="2" s="1"/>
  <c r="AJ97" i="2" s="1"/>
  <c r="AJ98" i="2" s="1"/>
  <c r="AF92" i="2"/>
  <c r="AF93" i="2" s="1"/>
  <c r="AF94" i="2" s="1"/>
  <c r="AF95" i="2" s="1"/>
  <c r="AF96" i="2" s="1"/>
  <c r="AF97" i="2" s="1"/>
  <c r="AF98" i="2" s="1"/>
  <c r="AB92" i="2"/>
  <c r="Y92" i="2"/>
  <c r="Y93" i="2" s="1"/>
  <c r="BB91" i="2"/>
  <c r="BB92" i="2" s="1"/>
  <c r="BB93" i="2" s="1"/>
  <c r="BB94" i="2" s="1"/>
  <c r="BB95" i="2" s="1"/>
  <c r="BB96" i="2" s="1"/>
  <c r="BB97" i="2" s="1"/>
  <c r="BB98" i="2" s="1"/>
  <c r="AY91" i="2"/>
  <c r="AY92" i="2" s="1"/>
  <c r="AY93" i="2" s="1"/>
  <c r="AY94" i="2" s="1"/>
  <c r="AY95" i="2" s="1"/>
  <c r="AY96" i="2" s="1"/>
  <c r="AY97" i="2" s="1"/>
  <c r="AY98" i="2" s="1"/>
  <c r="AX91" i="2"/>
  <c r="AX92" i="2" s="1"/>
  <c r="AU91" i="2"/>
  <c r="AU92" i="2" s="1"/>
  <c r="AU93" i="2" s="1"/>
  <c r="AU94" i="2" s="1"/>
  <c r="AU95" i="2" s="1"/>
  <c r="AU96" i="2" s="1"/>
  <c r="AU97" i="2" s="1"/>
  <c r="AU98" i="2" s="1"/>
  <c r="AT91" i="2"/>
  <c r="AT92" i="2" s="1"/>
  <c r="AT93" i="2" s="1"/>
  <c r="AT94" i="2" s="1"/>
  <c r="AT95" i="2" s="1"/>
  <c r="AT96" i="2" s="1"/>
  <c r="AT97" i="2" s="1"/>
  <c r="AT98" i="2" s="1"/>
  <c r="AQ91" i="2"/>
  <c r="AQ92" i="2" s="1"/>
  <c r="AQ93" i="2" s="1"/>
  <c r="AP91" i="2"/>
  <c r="AO91" i="2"/>
  <c r="AM91" i="2"/>
  <c r="AM92" i="2" s="1"/>
  <c r="AM93" i="2" s="1"/>
  <c r="AM94" i="2" s="1"/>
  <c r="AM95" i="2" s="1"/>
  <c r="AM96" i="2" s="1"/>
  <c r="AM97" i="2" s="1"/>
  <c r="AL91" i="2"/>
  <c r="AL92" i="2" s="1"/>
  <c r="AL93" i="2" s="1"/>
  <c r="AL94" i="2" s="1"/>
  <c r="AL95" i="2" s="1"/>
  <c r="AL96" i="2" s="1"/>
  <c r="AL97" i="2" s="1"/>
  <c r="AL98" i="2" s="1"/>
  <c r="AI91" i="2"/>
  <c r="AI92" i="2" s="1"/>
  <c r="AI93" i="2" s="1"/>
  <c r="AI94" i="2" s="1"/>
  <c r="AI95" i="2" s="1"/>
  <c r="AI96" i="2" s="1"/>
  <c r="AI97" i="2" s="1"/>
  <c r="AI98" i="2" s="1"/>
  <c r="AH91" i="2"/>
  <c r="AH92" i="2" s="1"/>
  <c r="AH93" i="2" s="1"/>
  <c r="AH94" i="2" s="1"/>
  <c r="AH95" i="2" s="1"/>
  <c r="AH96" i="2" s="1"/>
  <c r="AH97" i="2" s="1"/>
  <c r="AH98" i="2" s="1"/>
  <c r="AE91" i="2"/>
  <c r="AE92" i="2" s="1"/>
  <c r="AE93" i="2" s="1"/>
  <c r="AE94" i="2" s="1"/>
  <c r="AE95" i="2" s="1"/>
  <c r="AE96" i="2" s="1"/>
  <c r="AE97" i="2" s="1"/>
  <c r="AE98" i="2" s="1"/>
  <c r="AD91" i="2"/>
  <c r="AD92" i="2" s="1"/>
  <c r="AD93" i="2" s="1"/>
  <c r="AD94" i="2" s="1"/>
  <c r="AD95" i="2" s="1"/>
  <c r="AD96" i="2" s="1"/>
  <c r="AD97" i="2" s="1"/>
  <c r="AD98" i="2" s="1"/>
  <c r="AA91" i="2"/>
  <c r="AA92" i="2" s="1"/>
  <c r="AA93" i="2" s="1"/>
  <c r="Z91" i="2"/>
  <c r="Z92" i="2" s="1"/>
  <c r="Y91" i="2"/>
  <c r="BB90" i="2"/>
  <c r="BA90" i="2"/>
  <c r="BA91" i="2" s="1"/>
  <c r="BA92" i="2" s="1"/>
  <c r="BA93" i="2" s="1"/>
  <c r="BA94" i="2" s="1"/>
  <c r="AZ90" i="2"/>
  <c r="AZ91" i="2" s="1"/>
  <c r="AZ92" i="2" s="1"/>
  <c r="AZ93" i="2" s="1"/>
  <c r="AZ94" i="2" s="1"/>
  <c r="AZ95" i="2" s="1"/>
  <c r="AZ96" i="2" s="1"/>
  <c r="AZ97" i="2" s="1"/>
  <c r="AZ98" i="2" s="1"/>
  <c r="AY90" i="2"/>
  <c r="AX90" i="2"/>
  <c r="AW90" i="2"/>
  <c r="AW91" i="2" s="1"/>
  <c r="AW92" i="2" s="1"/>
  <c r="AW93" i="2" s="1"/>
  <c r="AW94" i="2" s="1"/>
  <c r="AW95" i="2" s="1"/>
  <c r="AW96" i="2" s="1"/>
  <c r="AW97" i="2" s="1"/>
  <c r="AW98" i="2" s="1"/>
  <c r="AV90" i="2"/>
  <c r="AV91" i="2" s="1"/>
  <c r="AV92" i="2" s="1"/>
  <c r="AV93" i="2" s="1"/>
  <c r="AV94" i="2" s="1"/>
  <c r="AV95" i="2" s="1"/>
  <c r="AV96" i="2" s="1"/>
  <c r="AV97" i="2" s="1"/>
  <c r="AV98" i="2" s="1"/>
  <c r="AU90" i="2"/>
  <c r="AT90" i="2"/>
  <c r="AS90" i="2"/>
  <c r="AS91" i="2" s="1"/>
  <c r="AS92" i="2" s="1"/>
  <c r="AS93" i="2" s="1"/>
  <c r="AS94" i="2" s="1"/>
  <c r="AS95" i="2" s="1"/>
  <c r="AS96" i="2" s="1"/>
  <c r="AS97" i="2" s="1"/>
  <c r="AS98" i="2" s="1"/>
  <c r="AR90" i="2"/>
  <c r="AR91" i="2" s="1"/>
  <c r="AQ90" i="2"/>
  <c r="AP90" i="2"/>
  <c r="AO90" i="2"/>
  <c r="AN90" i="2"/>
  <c r="AN91" i="2" s="1"/>
  <c r="AM90" i="2"/>
  <c r="AL90" i="2"/>
  <c r="AK90" i="2"/>
  <c r="AK91" i="2" s="1"/>
  <c r="AK92" i="2" s="1"/>
  <c r="AK93" i="2" s="1"/>
  <c r="AK94" i="2" s="1"/>
  <c r="AK95" i="2" s="1"/>
  <c r="AK96" i="2" s="1"/>
  <c r="AK97" i="2" s="1"/>
  <c r="AK98" i="2" s="1"/>
  <c r="AJ90" i="2"/>
  <c r="AJ91" i="2" s="1"/>
  <c r="AI90" i="2"/>
  <c r="AH90" i="2"/>
  <c r="AG90" i="2"/>
  <c r="AG91" i="2" s="1"/>
  <c r="AG92" i="2" s="1"/>
  <c r="AG93" i="2" s="1"/>
  <c r="AG94" i="2" s="1"/>
  <c r="AG95" i="2" s="1"/>
  <c r="AG96" i="2" s="1"/>
  <c r="AG97" i="2" s="1"/>
  <c r="AG98" i="2" s="1"/>
  <c r="AF90" i="2"/>
  <c r="AF91" i="2" s="1"/>
  <c r="AE90" i="2"/>
  <c r="AD90" i="2"/>
  <c r="AC90" i="2"/>
  <c r="AC91" i="2" s="1"/>
  <c r="AC92" i="2" s="1"/>
  <c r="AC93" i="2" s="1"/>
  <c r="AC94" i="2" s="1"/>
  <c r="AC95" i="2" s="1"/>
  <c r="AC96" i="2" s="1"/>
  <c r="AC97" i="2" s="1"/>
  <c r="AC98" i="2" s="1"/>
  <c r="AB90" i="2"/>
  <c r="AB91" i="2" s="1"/>
  <c r="AA90" i="2"/>
  <c r="Z90" i="2"/>
  <c r="Y90" i="2"/>
  <c r="BB8" i="2"/>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BB51" i="2" s="1"/>
  <c r="BB52" i="2" s="1"/>
  <c r="BB53" i="2" s="1"/>
  <c r="BB54" i="2" s="1"/>
  <c r="BB55" i="2" s="1"/>
  <c r="BB56" i="2" s="1"/>
  <c r="BB57" i="2" s="1"/>
  <c r="BB58" i="2" s="1"/>
  <c r="BB59" i="2" s="1"/>
  <c r="BB60" i="2" s="1"/>
  <c r="BB61" i="2" s="1"/>
  <c r="BB62" i="2" s="1"/>
  <c r="BB63" i="2" s="1"/>
  <c r="BB64" i="2" s="1"/>
  <c r="BB65" i="2" s="1"/>
  <c r="BB66" i="2" s="1"/>
  <c r="BB67" i="2" s="1"/>
  <c r="BB68" i="2" s="1"/>
  <c r="BB69" i="2" s="1"/>
  <c r="BB70" i="2" s="1"/>
  <c r="BB71" i="2" s="1"/>
  <c r="BB72" i="2" s="1"/>
  <c r="BB73" i="2" s="1"/>
  <c r="BB74" i="2" s="1"/>
  <c r="BB75" i="2" s="1"/>
  <c r="BB76" i="2" s="1"/>
  <c r="BB77" i="2" s="1"/>
  <c r="BB78" i="2" s="1"/>
  <c r="BB79" i="2" s="1"/>
  <c r="BB80" i="2" s="1"/>
  <c r="BB81" i="2" s="1"/>
  <c r="BB82" i="2" s="1"/>
  <c r="BB83" i="2" s="1"/>
  <c r="BB84" i="2" s="1"/>
  <c r="BB85" i="2" s="1"/>
  <c r="BB86" i="2" s="1"/>
  <c r="BB87" i="2" s="1"/>
  <c r="BB88" i="2" s="1"/>
  <c r="BB89" i="2" s="1"/>
  <c r="BB6" i="2"/>
  <c r="BB7" i="2" s="1"/>
  <c r="BA6" i="2"/>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BA37" i="2" s="1"/>
  <c r="BA38" i="2" s="1"/>
  <c r="BA39" i="2" s="1"/>
  <c r="BA40" i="2" s="1"/>
  <c r="BA41" i="2" s="1"/>
  <c r="BA42" i="2" s="1"/>
  <c r="BA43" i="2" s="1"/>
  <c r="BA44" i="2" s="1"/>
  <c r="BA45" i="2" s="1"/>
  <c r="BA46" i="2" s="1"/>
  <c r="BA47" i="2" s="1"/>
  <c r="BA48" i="2" s="1"/>
  <c r="BA49" i="2" s="1"/>
  <c r="BA50" i="2" s="1"/>
  <c r="BA51" i="2" s="1"/>
  <c r="BA52" i="2" s="1"/>
  <c r="BA53" i="2" s="1"/>
  <c r="BA54" i="2" s="1"/>
  <c r="BA55" i="2" s="1"/>
  <c r="BA56" i="2" s="1"/>
  <c r="BA57" i="2" s="1"/>
  <c r="BA58" i="2" s="1"/>
  <c r="BA59" i="2" s="1"/>
  <c r="BA60" i="2" s="1"/>
  <c r="BA61" i="2" s="1"/>
  <c r="BA62" i="2" s="1"/>
  <c r="BA63" i="2" s="1"/>
  <c r="BA64" i="2" s="1"/>
  <c r="BA65" i="2" s="1"/>
  <c r="BA66" i="2" s="1"/>
  <c r="BA67" i="2" s="1"/>
  <c r="BA68" i="2" s="1"/>
  <c r="BA69" i="2" s="1"/>
  <c r="BA70" i="2" s="1"/>
  <c r="BA71" i="2" s="1"/>
  <c r="BA72" i="2" s="1"/>
  <c r="BA73" i="2" s="1"/>
  <c r="BA74" i="2" s="1"/>
  <c r="BA75" i="2" s="1"/>
  <c r="BA76" i="2" s="1"/>
  <c r="BA77" i="2" s="1"/>
  <c r="BA78" i="2" s="1"/>
  <c r="BA79" i="2" s="1"/>
  <c r="BA80" i="2" s="1"/>
  <c r="BA81" i="2" s="1"/>
  <c r="BA82" i="2" s="1"/>
  <c r="BA83" i="2" s="1"/>
  <c r="BA84" i="2" s="1"/>
  <c r="BA85" i="2" s="1"/>
  <c r="BA86" i="2" s="1"/>
  <c r="BA87" i="2" s="1"/>
  <c r="BA88" i="2" s="1"/>
  <c r="BA89" i="2" s="1"/>
  <c r="BB5" i="2"/>
  <c r="BA5" i="2"/>
  <c r="BB4" i="2"/>
  <c r="BA4" i="2"/>
  <c r="AM6" i="2"/>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AM44" i="2" s="1"/>
  <c r="AM45" i="2" s="1"/>
  <c r="AM46" i="2" s="1"/>
  <c r="AM47" i="2" s="1"/>
  <c r="AM48" i="2" s="1"/>
  <c r="AM49" i="2" s="1"/>
  <c r="AM50" i="2" s="1"/>
  <c r="AM51" i="2" s="1"/>
  <c r="AM52" i="2" s="1"/>
  <c r="AM53" i="2" s="1"/>
  <c r="AM54" i="2" s="1"/>
  <c r="AM55" i="2" s="1"/>
  <c r="AM56" i="2" s="1"/>
  <c r="AM57" i="2" s="1"/>
  <c r="AM58" i="2" s="1"/>
  <c r="AM59" i="2" s="1"/>
  <c r="AM60" i="2" s="1"/>
  <c r="AM61" i="2" s="1"/>
  <c r="AM62" i="2" s="1"/>
  <c r="AM63" i="2" s="1"/>
  <c r="AM64" i="2" s="1"/>
  <c r="AM65" i="2" s="1"/>
  <c r="AM66" i="2" s="1"/>
  <c r="AM67" i="2" s="1"/>
  <c r="AM68" i="2" s="1"/>
  <c r="AM69" i="2" s="1"/>
  <c r="AM70" i="2" s="1"/>
  <c r="AM71" i="2" s="1"/>
  <c r="AM72" i="2" s="1"/>
  <c r="AM73" i="2" s="1"/>
  <c r="AM74" i="2" s="1"/>
  <c r="AM75" i="2" s="1"/>
  <c r="AM76" i="2" s="1"/>
  <c r="AM77" i="2" s="1"/>
  <c r="AM78" i="2" s="1"/>
  <c r="AM79" i="2" s="1"/>
  <c r="AM80" i="2" s="1"/>
  <c r="AM81" i="2" s="1"/>
  <c r="AM82" i="2" s="1"/>
  <c r="AM83" i="2" s="1"/>
  <c r="AM84" i="2" s="1"/>
  <c r="AM85" i="2" s="1"/>
  <c r="AM86" i="2" s="1"/>
  <c r="AM87" i="2" s="1"/>
  <c r="AM88" i="2" s="1"/>
  <c r="AM89" i="2" s="1"/>
  <c r="AL6" i="2"/>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L53" i="2" s="1"/>
  <c r="AL54" i="2" s="1"/>
  <c r="AL55" i="2" s="1"/>
  <c r="AL56" i="2" s="1"/>
  <c r="AL57" i="2" s="1"/>
  <c r="AL58"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AL82" i="2" s="1"/>
  <c r="AL83" i="2" s="1"/>
  <c r="AL84" i="2" s="1"/>
  <c r="AL85" i="2" s="1"/>
  <c r="AL86" i="2" s="1"/>
  <c r="AL87" i="2" s="1"/>
  <c r="AL88" i="2" s="1"/>
  <c r="AL89" i="2" s="1"/>
  <c r="AM5" i="2"/>
  <c r="AL5" i="2"/>
  <c r="AM4" i="2"/>
  <c r="AL4" i="2"/>
  <c r="S98" i="2"/>
  <c r="R98" i="2"/>
  <c r="S97" i="2"/>
  <c r="R97" i="2"/>
  <c r="S96" i="2"/>
  <c r="R96" i="2"/>
  <c r="S95" i="2"/>
  <c r="R95" i="2"/>
  <c r="S94" i="2"/>
  <c r="R94" i="2"/>
  <c r="S93" i="2"/>
  <c r="R93" i="2"/>
  <c r="S92" i="2"/>
  <c r="R92" i="2"/>
  <c r="S91" i="2"/>
  <c r="R91" i="2"/>
  <c r="S90" i="2"/>
  <c r="R90" i="2"/>
  <c r="S89" i="2"/>
  <c r="R89" i="2"/>
  <c r="S88" i="2"/>
  <c r="R88" i="2"/>
  <c r="S87" i="2"/>
  <c r="R87" i="2"/>
  <c r="S86" i="2"/>
  <c r="R86" i="2"/>
  <c r="S85" i="2"/>
  <c r="R85" i="2"/>
  <c r="S84" i="2"/>
  <c r="R84" i="2"/>
  <c r="S83" i="2"/>
  <c r="R83" i="2"/>
  <c r="S82" i="2"/>
  <c r="R82" i="2"/>
  <c r="S81" i="2"/>
  <c r="R81" i="2"/>
  <c r="S80" i="2"/>
  <c r="R80" i="2"/>
  <c r="S79" i="2"/>
  <c r="R79" i="2"/>
  <c r="S78" i="2"/>
  <c r="R78" i="2"/>
  <c r="S77" i="2"/>
  <c r="R77" i="2"/>
  <c r="S76" i="2"/>
  <c r="R76" i="2"/>
  <c r="S75" i="2"/>
  <c r="R75" i="2"/>
  <c r="S74" i="2"/>
  <c r="R74" i="2"/>
  <c r="S73" i="2"/>
  <c r="R73" i="2"/>
  <c r="S72" i="2"/>
  <c r="R72" i="2"/>
  <c r="S71" i="2"/>
  <c r="R71" i="2"/>
  <c r="S70" i="2"/>
  <c r="R70" i="2"/>
  <c r="S69" i="2"/>
  <c r="R69" i="2"/>
  <c r="S68" i="2"/>
  <c r="R68" i="2"/>
  <c r="S67" i="2"/>
  <c r="R67" i="2"/>
  <c r="S66" i="2"/>
  <c r="R66" i="2"/>
  <c r="S65" i="2"/>
  <c r="R65" i="2"/>
  <c r="S64" i="2"/>
  <c r="R64" i="2"/>
  <c r="S63" i="2"/>
  <c r="R63" i="2"/>
  <c r="S62" i="2"/>
  <c r="R62" i="2"/>
  <c r="S61" i="2"/>
  <c r="R61" i="2"/>
  <c r="S60" i="2"/>
  <c r="R60" i="2"/>
  <c r="S59" i="2"/>
  <c r="R59" i="2"/>
  <c r="S58" i="2"/>
  <c r="R58" i="2"/>
  <c r="S57" i="2"/>
  <c r="R57" i="2"/>
  <c r="S56" i="2"/>
  <c r="R56" i="2"/>
  <c r="S55" i="2"/>
  <c r="R55" i="2"/>
  <c r="S54" i="2"/>
  <c r="R54" i="2"/>
  <c r="S53" i="2"/>
  <c r="R53" i="2"/>
  <c r="S52" i="2"/>
  <c r="R52" i="2"/>
  <c r="S51" i="2"/>
  <c r="R51" i="2"/>
  <c r="S50" i="2"/>
  <c r="R50" i="2"/>
  <c r="S49" i="2"/>
  <c r="R49" i="2"/>
  <c r="S48" i="2"/>
  <c r="R48" i="2"/>
  <c r="S47" i="2"/>
  <c r="R47" i="2"/>
  <c r="S46" i="2"/>
  <c r="R46" i="2"/>
  <c r="S45" i="2"/>
  <c r="R45" i="2"/>
  <c r="S44" i="2"/>
  <c r="R44" i="2"/>
  <c r="S43" i="2"/>
  <c r="R43" i="2"/>
  <c r="S42" i="2"/>
  <c r="R42" i="2"/>
  <c r="S41" i="2"/>
  <c r="R41" i="2"/>
  <c r="S40" i="2"/>
  <c r="R40" i="2"/>
  <c r="S39" i="2"/>
  <c r="R39" i="2"/>
  <c r="S38" i="2"/>
  <c r="R38" i="2"/>
  <c r="S37" i="2"/>
  <c r="R37" i="2"/>
  <c r="S36" i="2"/>
  <c r="R36" i="2"/>
  <c r="S35" i="2"/>
  <c r="R35" i="2"/>
  <c r="S34" i="2"/>
  <c r="R34" i="2"/>
  <c r="S33" i="2"/>
  <c r="R33" i="2"/>
  <c r="S32" i="2"/>
  <c r="R32" i="2"/>
  <c r="S31" i="2"/>
  <c r="R31" i="2"/>
  <c r="S30" i="2"/>
  <c r="R30" i="2"/>
  <c r="S29" i="2"/>
  <c r="R29" i="2"/>
  <c r="S28" i="2"/>
  <c r="R28" i="2"/>
  <c r="S27" i="2"/>
  <c r="R27" i="2"/>
  <c r="S26" i="2"/>
  <c r="R26" i="2"/>
  <c r="S25" i="2"/>
  <c r="R25" i="2"/>
  <c r="S24" i="2"/>
  <c r="R24" i="2"/>
  <c r="S23" i="2"/>
  <c r="R23" i="2"/>
  <c r="S22" i="2"/>
  <c r="R22" i="2"/>
  <c r="S21" i="2"/>
  <c r="R21" i="2"/>
  <c r="S20" i="2"/>
  <c r="R20" i="2"/>
  <c r="S19" i="2"/>
  <c r="R19" i="2"/>
  <c r="S18" i="2"/>
  <c r="R18" i="2"/>
  <c r="S17" i="2"/>
  <c r="R17" i="2"/>
  <c r="S16" i="2"/>
  <c r="R16" i="2"/>
  <c r="S15" i="2"/>
  <c r="R15" i="2"/>
  <c r="S14" i="2"/>
  <c r="R14" i="2"/>
  <c r="S13" i="2"/>
  <c r="R13" i="2"/>
  <c r="S12" i="2"/>
  <c r="R12" i="2"/>
  <c r="S11" i="2"/>
  <c r="R11" i="2"/>
  <c r="S10" i="2"/>
  <c r="R10" i="2"/>
  <c r="S9" i="2"/>
  <c r="R9" i="2"/>
  <c r="S8" i="2"/>
  <c r="R8" i="2"/>
  <c r="S7" i="2"/>
  <c r="R7" i="2"/>
  <c r="S6" i="2"/>
  <c r="R6" i="2"/>
  <c r="S5" i="2"/>
  <c r="R5" i="2"/>
  <c r="S4" i="2"/>
  <c r="R4" i="2"/>
  <c r="S3" i="2"/>
  <c r="R3" i="2"/>
  <c r="Q98" i="2"/>
  <c r="P98" i="2"/>
  <c r="O98" i="2"/>
  <c r="N98" i="2"/>
  <c r="M98" i="2"/>
  <c r="L98" i="2"/>
  <c r="K98" i="2"/>
  <c r="J98" i="2"/>
  <c r="I98" i="2"/>
  <c r="H98" i="2"/>
  <c r="G98" i="2"/>
  <c r="F98" i="2"/>
  <c r="E98" i="2"/>
  <c r="D98" i="2"/>
  <c r="C98" i="2"/>
  <c r="B98" i="2"/>
  <c r="Q97" i="2"/>
  <c r="P97" i="2"/>
  <c r="O97" i="2"/>
  <c r="N97" i="2"/>
  <c r="M97" i="2"/>
  <c r="L97" i="2"/>
  <c r="K97" i="2"/>
  <c r="J97" i="2"/>
  <c r="I97" i="2"/>
  <c r="H97" i="2"/>
  <c r="G97" i="2"/>
  <c r="F97" i="2"/>
  <c r="E97" i="2"/>
  <c r="D97" i="2"/>
  <c r="C97" i="2"/>
  <c r="B97" i="2"/>
  <c r="Q96" i="2"/>
  <c r="P96" i="2"/>
  <c r="O96" i="2"/>
  <c r="N96" i="2"/>
  <c r="M96" i="2"/>
  <c r="L96" i="2"/>
  <c r="K96" i="2"/>
  <c r="J96" i="2"/>
  <c r="I96" i="2"/>
  <c r="H96" i="2"/>
  <c r="G96" i="2"/>
  <c r="F96" i="2"/>
  <c r="E96" i="2"/>
  <c r="D96" i="2"/>
  <c r="C96" i="2"/>
  <c r="B96" i="2"/>
  <c r="Q95" i="2"/>
  <c r="P95" i="2"/>
  <c r="O95" i="2"/>
  <c r="N95" i="2"/>
  <c r="M95" i="2"/>
  <c r="L95" i="2"/>
  <c r="K95" i="2"/>
  <c r="J95" i="2"/>
  <c r="I95" i="2"/>
  <c r="H95" i="2"/>
  <c r="G95" i="2"/>
  <c r="F95" i="2"/>
  <c r="E95" i="2"/>
  <c r="D95" i="2"/>
  <c r="C95" i="2"/>
  <c r="B95" i="2"/>
  <c r="Q94" i="2"/>
  <c r="P94" i="2"/>
  <c r="O94" i="2"/>
  <c r="N94" i="2"/>
  <c r="M94" i="2"/>
  <c r="L94" i="2"/>
  <c r="K94" i="2"/>
  <c r="J94" i="2"/>
  <c r="I94" i="2"/>
  <c r="H94" i="2"/>
  <c r="G94" i="2"/>
  <c r="F94" i="2"/>
  <c r="E94" i="2"/>
  <c r="D94" i="2"/>
  <c r="C94" i="2"/>
  <c r="B94" i="2"/>
  <c r="Q93" i="2"/>
  <c r="P93" i="2"/>
  <c r="O93" i="2"/>
  <c r="N93" i="2"/>
  <c r="M93" i="2"/>
  <c r="L93" i="2"/>
  <c r="K93" i="2"/>
  <c r="J93" i="2"/>
  <c r="I93" i="2"/>
  <c r="H93" i="2"/>
  <c r="G93" i="2"/>
  <c r="F93" i="2"/>
  <c r="E93" i="2"/>
  <c r="D93" i="2"/>
  <c r="C93" i="2"/>
  <c r="B93" i="2"/>
  <c r="Q92" i="2"/>
  <c r="P92" i="2"/>
  <c r="O92" i="2"/>
  <c r="N92" i="2"/>
  <c r="M92" i="2"/>
  <c r="L92" i="2"/>
  <c r="K92" i="2"/>
  <c r="J92" i="2"/>
  <c r="I92" i="2"/>
  <c r="H92" i="2"/>
  <c r="G92" i="2"/>
  <c r="F92" i="2"/>
  <c r="E92" i="2"/>
  <c r="D92" i="2"/>
  <c r="C92" i="2"/>
  <c r="B92" i="2"/>
  <c r="Q91" i="2"/>
  <c r="P91" i="2"/>
  <c r="O91" i="2"/>
  <c r="N91" i="2"/>
  <c r="M91" i="2"/>
  <c r="L91" i="2"/>
  <c r="K91" i="2"/>
  <c r="J91" i="2"/>
  <c r="I91" i="2"/>
  <c r="H91" i="2"/>
  <c r="G91" i="2"/>
  <c r="F91" i="2"/>
  <c r="E91" i="2"/>
  <c r="D91" i="2"/>
  <c r="C91" i="2"/>
  <c r="B91" i="2"/>
  <c r="Q90" i="2"/>
  <c r="P90" i="2"/>
  <c r="O90" i="2"/>
  <c r="N90" i="2"/>
  <c r="M90" i="2"/>
  <c r="L90" i="2"/>
  <c r="K90" i="2"/>
  <c r="J90" i="2"/>
  <c r="I90" i="2"/>
  <c r="H90" i="2"/>
  <c r="G90" i="2"/>
  <c r="F90" i="2"/>
  <c r="E90" i="2"/>
  <c r="D90" i="2"/>
  <c r="C90" i="2"/>
  <c r="B90" i="2"/>
  <c r="X97" i="1"/>
  <c r="W97" i="1"/>
  <c r="X96" i="1"/>
  <c r="W96" i="1"/>
  <c r="X95" i="1"/>
  <c r="W95" i="1"/>
  <c r="X94" i="1"/>
  <c r="W94" i="1"/>
  <c r="X93" i="1"/>
  <c r="W93" i="1"/>
  <c r="X92" i="1"/>
  <c r="W92" i="1"/>
  <c r="X91" i="1"/>
  <c r="W91" i="1"/>
  <c r="X90" i="1"/>
  <c r="W90" i="1"/>
  <c r="X89" i="1"/>
  <c r="W89" i="1"/>
  <c r="X88" i="1"/>
  <c r="W88" i="1"/>
  <c r="X87" i="1"/>
  <c r="W87" i="1"/>
  <c r="X86" i="1"/>
  <c r="W86" i="1"/>
  <c r="X85" i="1"/>
  <c r="W85" i="1"/>
  <c r="X84" i="1"/>
  <c r="W84" i="1"/>
  <c r="X83" i="1"/>
  <c r="W83" i="1"/>
  <c r="X82" i="1"/>
  <c r="W82" i="1"/>
  <c r="X81" i="1"/>
  <c r="W81" i="1"/>
  <c r="X80" i="1"/>
  <c r="W80" i="1"/>
  <c r="X79" i="1"/>
  <c r="W79" i="1"/>
  <c r="X78" i="1"/>
  <c r="W78" i="1"/>
  <c r="X77" i="1"/>
  <c r="W77" i="1"/>
  <c r="X76" i="1"/>
  <c r="W76" i="1"/>
  <c r="X75" i="1"/>
  <c r="W75" i="1"/>
  <c r="X74" i="1"/>
  <c r="W74" i="1"/>
  <c r="X73" i="1"/>
  <c r="W73" i="1"/>
  <c r="X72" i="1"/>
  <c r="W72" i="1"/>
  <c r="X71" i="1"/>
  <c r="W71" i="1"/>
  <c r="X70" i="1"/>
  <c r="W70" i="1"/>
  <c r="X69" i="1"/>
  <c r="W69" i="1"/>
  <c r="X68" i="1"/>
  <c r="W68" i="1"/>
  <c r="X67" i="1"/>
  <c r="W67" i="1"/>
  <c r="X66" i="1"/>
  <c r="W66" i="1"/>
  <c r="X65" i="1"/>
  <c r="W65" i="1"/>
  <c r="X64" i="1"/>
  <c r="W64" i="1"/>
  <c r="X63" i="1"/>
  <c r="W63" i="1"/>
  <c r="X62" i="1"/>
  <c r="W62" i="1"/>
  <c r="X61" i="1"/>
  <c r="W61" i="1"/>
  <c r="X60" i="1"/>
  <c r="W60" i="1"/>
  <c r="X59" i="1"/>
  <c r="W59" i="1"/>
  <c r="X58" i="1"/>
  <c r="W58" i="1"/>
  <c r="X57" i="1"/>
  <c r="W57" i="1"/>
  <c r="X56" i="1"/>
  <c r="W56" i="1"/>
  <c r="X55" i="1"/>
  <c r="W55" i="1"/>
  <c r="X54" i="1"/>
  <c r="W54" i="1"/>
  <c r="X53" i="1"/>
  <c r="W53" i="1"/>
  <c r="X52" i="1"/>
  <c r="W52" i="1"/>
  <c r="X51" i="1"/>
  <c r="W51" i="1"/>
  <c r="X50" i="1"/>
  <c r="W50" i="1"/>
  <c r="X49" i="1"/>
  <c r="W49" i="1"/>
  <c r="X48" i="1"/>
  <c r="W48" i="1"/>
  <c r="X47" i="1"/>
  <c r="W47" i="1"/>
  <c r="X46" i="1"/>
  <c r="W46" i="1"/>
  <c r="X45" i="1"/>
  <c r="W45" i="1"/>
  <c r="X44" i="1"/>
  <c r="W44" i="1"/>
  <c r="X43" i="1"/>
  <c r="W43" i="1"/>
  <c r="X42" i="1"/>
  <c r="W42" i="1"/>
  <c r="X41" i="1"/>
  <c r="W41" i="1"/>
  <c r="X40" i="1"/>
  <c r="W40" i="1"/>
  <c r="X39" i="1"/>
  <c r="W39" i="1"/>
  <c r="X38" i="1"/>
  <c r="W38" i="1"/>
  <c r="X37" i="1"/>
  <c r="W37" i="1"/>
  <c r="X36" i="1"/>
  <c r="W36" i="1"/>
  <c r="X35" i="1"/>
  <c r="W35" i="1"/>
  <c r="X34" i="1"/>
  <c r="W34" i="1"/>
  <c r="X33" i="1"/>
  <c r="W33" i="1"/>
  <c r="X32" i="1"/>
  <c r="W32" i="1"/>
  <c r="X31" i="1"/>
  <c r="W31" i="1"/>
  <c r="X30" i="1"/>
  <c r="W30" i="1"/>
  <c r="X29" i="1"/>
  <c r="W29" i="1"/>
  <c r="X28" i="1"/>
  <c r="W28" i="1"/>
  <c r="X27" i="1"/>
  <c r="W27" i="1"/>
  <c r="X26" i="1"/>
  <c r="W26" i="1"/>
  <c r="X25" i="1"/>
  <c r="W25" i="1"/>
  <c r="X24" i="1"/>
  <c r="W24" i="1"/>
  <c r="X23" i="1"/>
  <c r="W23" i="1"/>
  <c r="X22" i="1"/>
  <c r="W22" i="1"/>
  <c r="X21" i="1"/>
  <c r="W21" i="1"/>
  <c r="X20" i="1"/>
  <c r="W20" i="1"/>
  <c r="X19" i="1"/>
  <c r="W19" i="1"/>
  <c r="X18" i="1"/>
  <c r="W18" i="1"/>
  <c r="X17" i="1"/>
  <c r="W17" i="1"/>
  <c r="X16" i="1"/>
  <c r="W16" i="1"/>
  <c r="X15" i="1"/>
  <c r="W15" i="1"/>
  <c r="X14" i="1"/>
  <c r="W14" i="1"/>
  <c r="X13" i="1"/>
  <c r="W13" i="1"/>
  <c r="X12" i="1"/>
  <c r="W12" i="1"/>
  <c r="X11" i="1"/>
  <c r="W11" i="1"/>
  <c r="X10" i="1"/>
  <c r="W10" i="1"/>
  <c r="X9" i="1"/>
  <c r="W9" i="1"/>
  <c r="X8" i="1"/>
  <c r="W8" i="1"/>
  <c r="X7" i="1"/>
  <c r="W7" i="1"/>
  <c r="X6" i="1"/>
  <c r="W6" i="1"/>
  <c r="X5" i="1"/>
  <c r="W5" i="1"/>
  <c r="X4" i="1"/>
  <c r="W4" i="1"/>
  <c r="X3" i="1"/>
  <c r="W3" i="1"/>
  <c r="X2" i="1"/>
  <c r="W2" i="1"/>
  <c r="V97" i="1"/>
  <c r="U97" i="1"/>
  <c r="T97" i="1"/>
  <c r="S97" i="1"/>
  <c r="R97" i="1"/>
  <c r="Q97" i="1"/>
  <c r="P97" i="1"/>
  <c r="O97" i="1"/>
  <c r="N97" i="1"/>
  <c r="M97" i="1"/>
  <c r="L97" i="1"/>
  <c r="K97" i="1"/>
  <c r="J97" i="1"/>
  <c r="I97" i="1"/>
  <c r="V96" i="1"/>
  <c r="U96" i="1"/>
  <c r="T96" i="1"/>
  <c r="S96" i="1"/>
  <c r="R96" i="1"/>
  <c r="Q96" i="1"/>
  <c r="P96" i="1"/>
  <c r="O96" i="1"/>
  <c r="N96" i="1"/>
  <c r="M96" i="1"/>
  <c r="L96" i="1"/>
  <c r="K96" i="1"/>
  <c r="J96" i="1"/>
  <c r="I96" i="1"/>
  <c r="V95" i="1"/>
  <c r="U95" i="1"/>
  <c r="T95" i="1"/>
  <c r="S95" i="1"/>
  <c r="R95" i="1"/>
  <c r="Q95" i="1"/>
  <c r="P95" i="1"/>
  <c r="O95" i="1"/>
  <c r="N95" i="1"/>
  <c r="M95" i="1"/>
  <c r="L95" i="1"/>
  <c r="K95" i="1"/>
  <c r="J95" i="1"/>
  <c r="I95" i="1"/>
  <c r="V94" i="1"/>
  <c r="U94" i="1"/>
  <c r="T94" i="1"/>
  <c r="S94" i="1"/>
  <c r="R94" i="1"/>
  <c r="Q94" i="1"/>
  <c r="P94" i="1"/>
  <c r="O94" i="1"/>
  <c r="N94" i="1"/>
  <c r="M94" i="1"/>
  <c r="L94" i="1"/>
  <c r="K94" i="1"/>
  <c r="J94" i="1"/>
  <c r="I94" i="1"/>
  <c r="V93" i="1"/>
  <c r="U93" i="1"/>
  <c r="T93" i="1"/>
  <c r="S93" i="1"/>
  <c r="R93" i="1"/>
  <c r="Q93" i="1"/>
  <c r="P93" i="1"/>
  <c r="O93" i="1"/>
  <c r="N93" i="1"/>
  <c r="M93" i="1"/>
  <c r="L93" i="1"/>
  <c r="K93" i="1"/>
  <c r="J93" i="1"/>
  <c r="I93" i="1"/>
  <c r="V92" i="1"/>
  <c r="U92" i="1"/>
  <c r="T92" i="1"/>
  <c r="S92" i="1"/>
  <c r="R92" i="1"/>
  <c r="Q92" i="1"/>
  <c r="P92" i="1"/>
  <c r="O92" i="1"/>
  <c r="N92" i="1"/>
  <c r="M92" i="1"/>
  <c r="L92" i="1"/>
  <c r="K92" i="1"/>
  <c r="J92" i="1"/>
  <c r="I92" i="1"/>
  <c r="V90" i="1"/>
  <c r="U90" i="1"/>
  <c r="T90" i="1"/>
  <c r="S90" i="1"/>
  <c r="R90" i="1"/>
  <c r="Q90" i="1"/>
  <c r="P90" i="1"/>
  <c r="O90" i="1"/>
  <c r="N90" i="1"/>
  <c r="M90" i="1"/>
  <c r="L90" i="1"/>
  <c r="K90" i="1"/>
  <c r="J90" i="1"/>
  <c r="I90" i="1"/>
  <c r="V91" i="1"/>
  <c r="U91" i="1"/>
  <c r="T91" i="1"/>
  <c r="S91" i="1"/>
  <c r="R91" i="1"/>
  <c r="Q91" i="1"/>
  <c r="P91" i="1"/>
  <c r="O91" i="1"/>
  <c r="N91" i="1"/>
  <c r="M91" i="1"/>
  <c r="L91" i="1"/>
  <c r="K91" i="1"/>
  <c r="J91" i="1"/>
  <c r="I91" i="1"/>
  <c r="V89" i="1"/>
  <c r="U89" i="1"/>
  <c r="T89" i="1"/>
  <c r="S89" i="1"/>
  <c r="R89" i="1"/>
  <c r="Q89" i="1"/>
  <c r="P89" i="1"/>
  <c r="O89" i="1"/>
  <c r="N89" i="1"/>
  <c r="M89" i="1"/>
  <c r="L89" i="1"/>
  <c r="K89" i="1"/>
  <c r="J89" i="1"/>
  <c r="I89" i="1"/>
  <c r="E177" i="5"/>
  <c r="F177" i="5"/>
  <c r="E176" i="5"/>
  <c r="F176" i="5"/>
  <c r="E175" i="5"/>
  <c r="F175" i="5"/>
  <c r="E174" i="5"/>
  <c r="F174" i="5"/>
  <c r="E173" i="5"/>
  <c r="F173" i="5"/>
  <c r="E172" i="5"/>
  <c r="F172" i="5"/>
  <c r="E171" i="5"/>
  <c r="F171" i="5"/>
  <c r="E170" i="5"/>
  <c r="F170" i="5"/>
  <c r="E169" i="5"/>
  <c r="F169" i="5"/>
  <c r="E168" i="5"/>
  <c r="F168" i="5"/>
  <c r="E167" i="5"/>
  <c r="F167" i="5"/>
  <c r="E166" i="5"/>
  <c r="F166" i="5"/>
  <c r="E165" i="5"/>
  <c r="F165" i="5"/>
  <c r="E164" i="5"/>
  <c r="F164" i="5"/>
  <c r="E163" i="5"/>
  <c r="F163" i="5"/>
  <c r="E162" i="5"/>
  <c r="F162" i="5"/>
  <c r="E161" i="5"/>
  <c r="F161" i="5"/>
  <c r="E160" i="5"/>
  <c r="F160" i="5"/>
  <c r="E159" i="5"/>
  <c r="F159" i="5"/>
  <c r="E158" i="5"/>
  <c r="F158" i="5"/>
  <c r="E157" i="5"/>
  <c r="F157" i="5"/>
  <c r="E156" i="5"/>
  <c r="F156" i="5"/>
  <c r="E155" i="5"/>
  <c r="F155" i="5"/>
  <c r="E154" i="5"/>
  <c r="F154" i="5"/>
  <c r="E153" i="5"/>
  <c r="F153" i="5"/>
  <c r="E152" i="5"/>
  <c r="F152" i="5"/>
  <c r="E151" i="5"/>
  <c r="F151" i="5"/>
  <c r="E150" i="5"/>
  <c r="F150" i="5"/>
  <c r="E149" i="5"/>
  <c r="F149" i="5"/>
  <c r="E148" i="5"/>
  <c r="F148" i="5"/>
  <c r="E147" i="5"/>
  <c r="F147" i="5"/>
  <c r="E146" i="5"/>
  <c r="F146" i="5"/>
  <c r="E145" i="5"/>
  <c r="F145" i="5"/>
  <c r="E144" i="5"/>
  <c r="F144" i="5"/>
  <c r="E143" i="5"/>
  <c r="F143" i="5"/>
  <c r="E142" i="5"/>
  <c r="F142" i="5"/>
  <c r="E141" i="5"/>
  <c r="F141" i="5"/>
  <c r="B92" i="1"/>
  <c r="B91" i="1"/>
  <c r="B90" i="1"/>
  <c r="P9" i="6" l="1"/>
  <c r="P10" i="6"/>
  <c r="P18" i="6"/>
  <c r="O9" i="6"/>
  <c r="O10" i="6"/>
  <c r="V92" i="2"/>
  <c r="X93" i="2"/>
  <c r="X96" i="2"/>
  <c r="X97" i="2"/>
  <c r="W91" i="2"/>
  <c r="V91" i="2"/>
  <c r="X91" i="2"/>
  <c r="V95" i="2"/>
  <c r="W90" i="2"/>
  <c r="W98" i="2"/>
  <c r="P19" i="6" s="1"/>
  <c r="C89" i="2"/>
  <c r="B89" i="2"/>
  <c r="V93" i="2" l="1"/>
  <c r="W93" i="2"/>
  <c r="V97" i="2"/>
  <c r="X92" i="2"/>
  <c r="W96" i="2"/>
  <c r="W92" i="2"/>
  <c r="V96" i="2"/>
  <c r="W95" i="2"/>
  <c r="O19" i="6" s="1"/>
  <c r="W97" i="2"/>
  <c r="V98" i="2"/>
  <c r="V94" i="2"/>
  <c r="X90" i="2"/>
  <c r="V90" i="2"/>
  <c r="W94" i="2"/>
  <c r="E140" i="5"/>
  <c r="F140" i="5"/>
  <c r="E139" i="5"/>
  <c r="F139" i="5"/>
  <c r="E138" i="5"/>
  <c r="F138" i="5"/>
  <c r="E137" i="5"/>
  <c r="F137" i="5"/>
  <c r="C88" i="2"/>
  <c r="B88" i="2"/>
  <c r="C87" i="2"/>
  <c r="B87" i="2"/>
  <c r="C86" i="2"/>
  <c r="B86" i="2"/>
  <c r="C85" i="2"/>
  <c r="B85" i="2"/>
  <c r="C84" i="2"/>
  <c r="B84" i="2"/>
  <c r="C83" i="2"/>
  <c r="B83" i="2"/>
  <c r="C82" i="2"/>
  <c r="B82" i="2"/>
  <c r="C81" i="2"/>
  <c r="B81" i="2"/>
  <c r="C80" i="2"/>
  <c r="B80" i="2"/>
  <c r="C79" i="2"/>
  <c r="B79" i="2"/>
  <c r="C78" i="2"/>
  <c r="B78"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AZ4" i="2" s="1"/>
  <c r="Q3" i="2"/>
  <c r="Q2" i="2"/>
  <c r="N1" i="6" s="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B86" i="1"/>
  <c r="B85" i="1"/>
  <c r="B84" i="1"/>
  <c r="B83" i="1"/>
  <c r="B82" i="1"/>
  <c r="B81" i="1"/>
  <c r="E136" i="5"/>
  <c r="F136" i="5"/>
  <c r="E135" i="5"/>
  <c r="F135" i="5"/>
  <c r="E134" i="5"/>
  <c r="F134" i="5"/>
  <c r="E133" i="5"/>
  <c r="F133" i="5"/>
  <c r="E132" i="5"/>
  <c r="F132" i="5"/>
  <c r="B80" i="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E98" i="5"/>
  <c r="F98" i="5"/>
  <c r="E97" i="5"/>
  <c r="F97" i="5"/>
  <c r="E96" i="5"/>
  <c r="F96" i="5"/>
  <c r="E95" i="5"/>
  <c r="F95" i="5"/>
  <c r="B78" i="1"/>
  <c r="E94" i="5"/>
  <c r="F94" i="5"/>
  <c r="E93" i="5"/>
  <c r="F93" i="5"/>
  <c r="E92" i="5"/>
  <c r="F92" i="5"/>
  <c r="E91" i="5"/>
  <c r="F91" i="5"/>
  <c r="B77" i="1"/>
  <c r="AZ5" i="2" l="1"/>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AZ51" i="2" s="1"/>
  <c r="AZ52" i="2" s="1"/>
  <c r="AZ53" i="2" s="1"/>
  <c r="AK2" i="2"/>
  <c r="AZ2" i="2" s="1"/>
  <c r="I83" i="1"/>
  <c r="D84" i="2" s="1"/>
  <c r="I80" i="1"/>
  <c r="D81" i="2" s="1"/>
  <c r="I87" i="1"/>
  <c r="D88" i="2" s="1"/>
  <c r="I88" i="1"/>
  <c r="D89" i="2" s="1"/>
  <c r="I84" i="1"/>
  <c r="D85" i="2" s="1"/>
  <c r="I81" i="1"/>
  <c r="D82" i="2" s="1"/>
  <c r="I82" i="1"/>
  <c r="D83" i="2" s="1"/>
  <c r="I85" i="1"/>
  <c r="D86" i="2" s="1"/>
  <c r="I86" i="1"/>
  <c r="D87" i="2" s="1"/>
  <c r="AK4" i="2"/>
  <c r="AK5" i="2" s="1"/>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AK41" i="2" s="1"/>
  <c r="AK42" i="2" s="1"/>
  <c r="AK43" i="2" s="1"/>
  <c r="AK44" i="2" s="1"/>
  <c r="AK45" i="2" s="1"/>
  <c r="AK46" i="2" s="1"/>
  <c r="AK47" i="2" s="1"/>
  <c r="AK48" i="2" s="1"/>
  <c r="AK49" i="2" s="1"/>
  <c r="AK50" i="2" s="1"/>
  <c r="AK51" i="2" s="1"/>
  <c r="AK52" i="2" s="1"/>
  <c r="AK53" i="2" s="1"/>
  <c r="C77" i="2"/>
  <c r="B77" i="2"/>
  <c r="C76" i="2"/>
  <c r="B76" i="2"/>
  <c r="C75" i="2"/>
  <c r="B75" i="2"/>
  <c r="C74" i="2"/>
  <c r="B74" i="2"/>
  <c r="C73" i="2"/>
  <c r="B73" i="2"/>
  <c r="C72" i="2"/>
  <c r="B72" i="2"/>
  <c r="C71" i="2"/>
  <c r="B71" i="2"/>
  <c r="C70" i="2"/>
  <c r="B70" i="2"/>
  <c r="C69" i="2"/>
  <c r="B69" i="2"/>
  <c r="C68" i="2"/>
  <c r="B68" i="2"/>
  <c r="C67" i="2"/>
  <c r="B67" i="2"/>
  <c r="C66" i="2"/>
  <c r="B66" i="2"/>
  <c r="C65" i="2"/>
  <c r="B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5" i="1"/>
  <c r="B74" i="1"/>
  <c r="B71" i="1"/>
  <c r="B69" i="1"/>
  <c r="B68" i="1"/>
  <c r="B65" i="1"/>
  <c r="B64" i="1"/>
  <c r="E41" i="5"/>
  <c r="E40" i="5"/>
  <c r="E39" i="5"/>
  <c r="E38" i="5"/>
  <c r="F41" i="5"/>
  <c r="F40" i="5"/>
  <c r="F39" i="5"/>
  <c r="F38" i="5"/>
  <c r="I78" i="1" l="1"/>
  <c r="D79" i="2" s="1"/>
  <c r="I74" i="1"/>
  <c r="D75" i="2" s="1"/>
  <c r="I69" i="1"/>
  <c r="D70" i="2" s="1"/>
  <c r="I71" i="1"/>
  <c r="D72" i="2" s="1"/>
  <c r="I73" i="1"/>
  <c r="D74" i="2" s="1"/>
  <c r="I67" i="1"/>
  <c r="D68" i="2" s="1"/>
  <c r="I75" i="1"/>
  <c r="D76" i="2" s="1"/>
  <c r="I70" i="1"/>
  <c r="D71" i="2" s="1"/>
  <c r="I79" i="1"/>
  <c r="D80" i="2" s="1"/>
  <c r="I68" i="1"/>
  <c r="D69" i="2" s="1"/>
  <c r="I72" i="1"/>
  <c r="D73" i="2" s="1"/>
  <c r="I76" i="1"/>
  <c r="D77" i="2" s="1"/>
  <c r="I77" i="1"/>
  <c r="D78" i="2" s="1"/>
  <c r="F63" i="1"/>
  <c r="C63" i="2" l="1"/>
  <c r="B63" i="2"/>
  <c r="A63" i="2"/>
  <c r="C62" i="2"/>
  <c r="B62" i="2"/>
  <c r="A62" i="2"/>
  <c r="E37" i="5"/>
  <c r="F37" i="5"/>
  <c r="E36" i="5"/>
  <c r="F36" i="5"/>
  <c r="E35" i="5"/>
  <c r="F35" i="5"/>
  <c r="E34" i="5"/>
  <c r="F34" i="5"/>
  <c r="E33" i="5"/>
  <c r="F33" i="5"/>
  <c r="E32" i="5"/>
  <c r="F32" i="5"/>
  <c r="F62" i="1"/>
  <c r="F61" i="1"/>
  <c r="B62" i="1"/>
  <c r="B61" i="1"/>
  <c r="C61" i="2" l="1"/>
  <c r="B61" i="2"/>
  <c r="C60" i="2"/>
  <c r="B60" i="2"/>
  <c r="C59" i="2"/>
  <c r="B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F58" i="1"/>
  <c r="B58" i="1"/>
  <c r="I60" i="1" l="1"/>
  <c r="D61" i="2" s="1"/>
  <c r="I63" i="1"/>
  <c r="D64" i="2" s="1"/>
  <c r="I65" i="1"/>
  <c r="D66" i="2" s="1"/>
  <c r="I64" i="1"/>
  <c r="D65" i="2" s="1"/>
  <c r="I66" i="1"/>
  <c r="D67" i="2" s="1"/>
  <c r="I62" i="1"/>
  <c r="D63" i="2" s="1"/>
  <c r="I61" i="1"/>
  <c r="D62" i="2" s="1"/>
  <c r="C58" i="2"/>
  <c r="B58" i="2"/>
  <c r="C57" i="2"/>
  <c r="B57" i="2"/>
  <c r="C56" i="2"/>
  <c r="B56" i="2"/>
  <c r="C55" i="2"/>
  <c r="B55" i="2"/>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F54" i="1"/>
  <c r="I55" i="1" l="1"/>
  <c r="D56" i="2" s="1"/>
  <c r="I58" i="1"/>
  <c r="D59" i="2" s="1"/>
  <c r="I59" i="1"/>
  <c r="D60" i="2" s="1"/>
  <c r="I56" i="1"/>
  <c r="D57" i="2" s="1"/>
  <c r="I57" i="1"/>
  <c r="D58" i="2" s="1"/>
  <c r="C54" i="2"/>
  <c r="N18" i="6" s="1"/>
  <c r="B54" i="2"/>
  <c r="K53" i="1"/>
  <c r="F54" i="2" s="1"/>
  <c r="F4" i="5"/>
  <c r="F3" i="5"/>
  <c r="F2" i="5"/>
  <c r="E4" i="5"/>
  <c r="I54" i="1" s="1"/>
  <c r="D55" i="2" s="1"/>
  <c r="E3" i="5"/>
  <c r="E2" i="5"/>
  <c r="F53" i="1"/>
  <c r="B53" i="1"/>
  <c r="A54" i="2"/>
  <c r="A55" i="2"/>
  <c r="A56" i="2"/>
  <c r="A57" i="2"/>
  <c r="A58"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P53" i="1" l="1"/>
  <c r="K54" i="2" s="1"/>
  <c r="AT54" i="2" s="1"/>
  <c r="U53" i="1"/>
  <c r="P54" i="2" s="1"/>
  <c r="AJ54" i="2" s="1"/>
  <c r="T53" i="1"/>
  <c r="O54" i="2" s="1"/>
  <c r="AX54" i="2" s="1"/>
  <c r="I53" i="1"/>
  <c r="N10" i="6" s="1"/>
  <c r="M53" i="1"/>
  <c r="H54" i="2" s="1"/>
  <c r="Q53" i="1"/>
  <c r="L54" i="2" s="1"/>
  <c r="AU54" i="2" s="1"/>
  <c r="O53" i="1"/>
  <c r="J54" i="2" s="1"/>
  <c r="AS54" i="2" s="1"/>
  <c r="S53" i="1"/>
  <c r="N54" i="2" s="1"/>
  <c r="AH54" i="2" s="1"/>
  <c r="L53" i="1"/>
  <c r="G54" i="2" s="1"/>
  <c r="U88" i="1"/>
  <c r="P89" i="2" s="1"/>
  <c r="Q88" i="1"/>
  <c r="L89" i="2" s="1"/>
  <c r="M88" i="1"/>
  <c r="H89" i="2" s="1"/>
  <c r="AQ89" i="2" s="1"/>
  <c r="V81" i="1"/>
  <c r="Q82" i="2" s="1"/>
  <c r="AK82" i="2" s="1"/>
  <c r="V73" i="1"/>
  <c r="Q74" i="2" s="1"/>
  <c r="V62" i="1"/>
  <c r="Q63" i="2" s="1"/>
  <c r="T87" i="1"/>
  <c r="O88" i="2" s="1"/>
  <c r="M87" i="1"/>
  <c r="H88" i="2" s="1"/>
  <c r="U86" i="1"/>
  <c r="P87" i="2" s="1"/>
  <c r="M86" i="1"/>
  <c r="H87" i="2" s="1"/>
  <c r="AQ87" i="2" s="1"/>
  <c r="M85" i="1"/>
  <c r="H86" i="2" s="1"/>
  <c r="AQ86" i="2" s="1"/>
  <c r="L84" i="1"/>
  <c r="G85" i="2" s="1"/>
  <c r="AP85" i="2" s="1"/>
  <c r="T83" i="1"/>
  <c r="O84" i="2" s="1"/>
  <c r="L83" i="1"/>
  <c r="G84" i="2" s="1"/>
  <c r="AP84" i="2" s="1"/>
  <c r="U82" i="1"/>
  <c r="P83" i="2" s="1"/>
  <c r="M82" i="1"/>
  <c r="H83" i="2" s="1"/>
  <c r="AQ83" i="2" s="1"/>
  <c r="M81" i="1"/>
  <c r="H82" i="2" s="1"/>
  <c r="AB82" i="2" s="1"/>
  <c r="L80" i="1"/>
  <c r="G81" i="2" s="1"/>
  <c r="AP81" i="2" s="1"/>
  <c r="T79" i="1"/>
  <c r="O80" i="2" s="1"/>
  <c r="L79" i="1"/>
  <c r="G80" i="2" s="1"/>
  <c r="AP80" i="2" s="1"/>
  <c r="U78" i="1"/>
  <c r="P79" i="2" s="1"/>
  <c r="M78" i="1"/>
  <c r="H79" i="2" s="1"/>
  <c r="M77" i="1"/>
  <c r="H78" i="2" s="1"/>
  <c r="AQ78" i="2" s="1"/>
  <c r="S88" i="1"/>
  <c r="N89" i="2" s="1"/>
  <c r="V85" i="1"/>
  <c r="Q86" i="2" s="1"/>
  <c r="V67" i="1"/>
  <c r="Q68" i="2" s="1"/>
  <c r="K87" i="1"/>
  <c r="F88" i="2" s="1"/>
  <c r="Z88" i="2" s="1"/>
  <c r="P86" i="1"/>
  <c r="K87" i="2" s="1"/>
  <c r="K85" i="1"/>
  <c r="F86" i="2" s="1"/>
  <c r="J84" i="1"/>
  <c r="E85" i="2" s="1"/>
  <c r="O83" i="1"/>
  <c r="J84" i="2" s="1"/>
  <c r="K82" i="1"/>
  <c r="F83" i="2" s="1"/>
  <c r="K81" i="1"/>
  <c r="F82" i="2" s="1"/>
  <c r="J80" i="1"/>
  <c r="E81" i="2" s="1"/>
  <c r="O79" i="1"/>
  <c r="J80" i="2" s="1"/>
  <c r="P78" i="1"/>
  <c r="K79" i="2" s="1"/>
  <c r="R77" i="1"/>
  <c r="M78" i="2" s="1"/>
  <c r="R88" i="1"/>
  <c r="M89" i="2" s="1"/>
  <c r="J88" i="1"/>
  <c r="E89" i="2" s="1"/>
  <c r="V83" i="1"/>
  <c r="Q84" i="2" s="1"/>
  <c r="V74" i="1"/>
  <c r="Q75" i="2" s="1"/>
  <c r="V63" i="1"/>
  <c r="Q64" i="2" s="1"/>
  <c r="V53" i="1"/>
  <c r="Q54" i="2" s="1"/>
  <c r="J85" i="1"/>
  <c r="E86" i="2" s="1"/>
  <c r="J82" i="1"/>
  <c r="E83" i="2" s="1"/>
  <c r="J81" i="1"/>
  <c r="E82" i="2" s="1"/>
  <c r="J78" i="1"/>
  <c r="E79" i="2" s="1"/>
  <c r="J77" i="1"/>
  <c r="E78" i="2" s="1"/>
  <c r="T88" i="1"/>
  <c r="O89" i="2" s="1"/>
  <c r="P88" i="1"/>
  <c r="K89" i="2" s="1"/>
  <c r="L88" i="1"/>
  <c r="G89" i="2" s="1"/>
  <c r="AP89" i="2" s="1"/>
  <c r="V79" i="1"/>
  <c r="Q80" i="2" s="1"/>
  <c r="V69" i="1"/>
  <c r="Q70" i="2" s="1"/>
  <c r="V58" i="1"/>
  <c r="Q59" i="2" s="1"/>
  <c r="P87" i="1"/>
  <c r="K88" i="2" s="1"/>
  <c r="L87" i="1"/>
  <c r="G88" i="2" s="1"/>
  <c r="AA88" i="2" s="1"/>
  <c r="T86" i="1"/>
  <c r="O87" i="2" s="1"/>
  <c r="L86" i="1"/>
  <c r="G87" i="2" s="1"/>
  <c r="T85" i="1"/>
  <c r="O86" i="2" s="1"/>
  <c r="L85" i="1"/>
  <c r="G86" i="2" s="1"/>
  <c r="AP86" i="2" s="1"/>
  <c r="R84" i="1"/>
  <c r="M85" i="2" s="1"/>
  <c r="K84" i="1"/>
  <c r="F85" i="2" s="1"/>
  <c r="AO85" i="2" s="1"/>
  <c r="P83" i="1"/>
  <c r="K84" i="2" s="1"/>
  <c r="K83" i="1"/>
  <c r="F84" i="2" s="1"/>
  <c r="T82" i="1"/>
  <c r="O83" i="2" s="1"/>
  <c r="L82" i="1"/>
  <c r="G83" i="2" s="1"/>
  <c r="T81" i="1"/>
  <c r="O82" i="2" s="1"/>
  <c r="L81" i="1"/>
  <c r="G82" i="2" s="1"/>
  <c r="AA82" i="2" s="1"/>
  <c r="R80" i="1"/>
  <c r="M81" i="2" s="1"/>
  <c r="K80" i="1"/>
  <c r="F81" i="2" s="1"/>
  <c r="AO81" i="2" s="1"/>
  <c r="P79" i="1"/>
  <c r="K80" i="2" s="1"/>
  <c r="K79" i="1"/>
  <c r="F80" i="2" s="1"/>
  <c r="AO80" i="2" s="1"/>
  <c r="T78" i="1"/>
  <c r="O79" i="2" s="1"/>
  <c r="L78" i="1"/>
  <c r="G79" i="2" s="1"/>
  <c r="AP79" i="2" s="1"/>
  <c r="T77" i="1"/>
  <c r="O78" i="2" s="1"/>
  <c r="L77" i="1"/>
  <c r="G78" i="2" s="1"/>
  <c r="AP78" i="2" s="1"/>
  <c r="O88" i="1"/>
  <c r="J89" i="2" s="1"/>
  <c r="K88" i="1"/>
  <c r="F89" i="2" s="1"/>
  <c r="AO89" i="2" s="1"/>
  <c r="V78" i="1"/>
  <c r="Q79" i="2" s="1"/>
  <c r="V57" i="1"/>
  <c r="Q58" i="2" s="1"/>
  <c r="O87" i="1"/>
  <c r="J88" i="2" s="1"/>
  <c r="AD88" i="2" s="1"/>
  <c r="K86" i="1"/>
  <c r="F87" i="2" s="1"/>
  <c r="Z87" i="2" s="1"/>
  <c r="R85" i="1"/>
  <c r="M86" i="2" s="1"/>
  <c r="Q84" i="1"/>
  <c r="L85" i="2" s="1"/>
  <c r="J83" i="1"/>
  <c r="E84" i="2" s="1"/>
  <c r="P82" i="1"/>
  <c r="K83" i="2" s="1"/>
  <c r="R81" i="1"/>
  <c r="M82" i="2" s="1"/>
  <c r="Q80" i="1"/>
  <c r="L81" i="2" s="1"/>
  <c r="J79" i="1"/>
  <c r="E80" i="2" s="1"/>
  <c r="K78" i="1"/>
  <c r="F79" i="2" s="1"/>
  <c r="AO79" i="2" s="1"/>
  <c r="K77" i="1"/>
  <c r="F78" i="2" s="1"/>
  <c r="Z78" i="2" s="1"/>
  <c r="V88" i="1"/>
  <c r="Q89" i="2" s="1"/>
  <c r="N88" i="1"/>
  <c r="I89" i="2" s="1"/>
  <c r="N87" i="1"/>
  <c r="I88" i="2" s="1"/>
  <c r="AC88" i="2" s="1"/>
  <c r="O86" i="1"/>
  <c r="J87" i="2" s="1"/>
  <c r="J86" i="1"/>
  <c r="E87" i="2" s="1"/>
  <c r="N85" i="1"/>
  <c r="I86" i="2" s="1"/>
  <c r="M84" i="1"/>
  <c r="H85" i="2" s="1"/>
  <c r="AQ85" i="2" s="1"/>
  <c r="M83" i="1"/>
  <c r="H84" i="2" s="1"/>
  <c r="AQ84" i="2" s="1"/>
  <c r="O82" i="1"/>
  <c r="J83" i="2" s="1"/>
  <c r="N81" i="1"/>
  <c r="I82" i="2" s="1"/>
  <c r="M80" i="1"/>
  <c r="H81" i="2" s="1"/>
  <c r="AQ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Q77" i="2" s="1"/>
  <c r="R75" i="1"/>
  <c r="M76" i="2" s="1"/>
  <c r="N75" i="1"/>
  <c r="I76" i="2" s="1"/>
  <c r="J75" i="1"/>
  <c r="E76" i="2" s="1"/>
  <c r="S74" i="1"/>
  <c r="N75" i="2" s="1"/>
  <c r="O74" i="1"/>
  <c r="J75" i="2" s="1"/>
  <c r="K74" i="1"/>
  <c r="F75" i="2" s="1"/>
  <c r="Z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O71" i="2" s="1"/>
  <c r="T69" i="1"/>
  <c r="O70" i="2" s="1"/>
  <c r="P69" i="1"/>
  <c r="K70" i="2" s="1"/>
  <c r="L69" i="1"/>
  <c r="G70" i="2" s="1"/>
  <c r="U68" i="1"/>
  <c r="P69" i="2" s="1"/>
  <c r="Q68" i="1"/>
  <c r="L69" i="2" s="1"/>
  <c r="M68" i="1"/>
  <c r="H69" i="2" s="1"/>
  <c r="AB69" i="2" s="1"/>
  <c r="R67" i="1"/>
  <c r="M68" i="2" s="1"/>
  <c r="N67" i="1"/>
  <c r="I68" i="2" s="1"/>
  <c r="J67" i="1"/>
  <c r="E68" i="2" s="1"/>
  <c r="S66" i="1"/>
  <c r="N67" i="2" s="1"/>
  <c r="O66" i="1"/>
  <c r="J67" i="2" s="1"/>
  <c r="K66" i="1"/>
  <c r="F67" i="2" s="1"/>
  <c r="AO67" i="2" s="1"/>
  <c r="T65" i="1"/>
  <c r="O66" i="2" s="1"/>
  <c r="P65" i="1"/>
  <c r="K66" i="2" s="1"/>
  <c r="L65" i="1"/>
  <c r="G66" i="2" s="1"/>
  <c r="AA66" i="2" s="1"/>
  <c r="U64" i="1"/>
  <c r="P65" i="2" s="1"/>
  <c r="Q64" i="1"/>
  <c r="L65" i="2" s="1"/>
  <c r="M64" i="1"/>
  <c r="H65" i="2" s="1"/>
  <c r="AQ65" i="2" s="1"/>
  <c r="L63" i="1"/>
  <c r="G64" i="2" s="1"/>
  <c r="AP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Q75" i="2" s="1"/>
  <c r="R73" i="1"/>
  <c r="M74" i="2" s="1"/>
  <c r="N73" i="1"/>
  <c r="I74" i="2" s="1"/>
  <c r="J73" i="1"/>
  <c r="E74" i="2" s="1"/>
  <c r="S72" i="1"/>
  <c r="N73" i="2" s="1"/>
  <c r="O72" i="1"/>
  <c r="J73" i="2" s="1"/>
  <c r="K72" i="1"/>
  <c r="F73" i="2" s="1"/>
  <c r="AO73" i="2" s="1"/>
  <c r="T71" i="1"/>
  <c r="O72" i="2" s="1"/>
  <c r="P71" i="1"/>
  <c r="K72" i="2" s="1"/>
  <c r="L71" i="1"/>
  <c r="G72" i="2" s="1"/>
  <c r="U70" i="1"/>
  <c r="P71" i="2" s="1"/>
  <c r="Q70" i="1"/>
  <c r="L71" i="2" s="1"/>
  <c r="M70" i="1"/>
  <c r="H71" i="2" s="1"/>
  <c r="AQ71" i="2" s="1"/>
  <c r="R69" i="1"/>
  <c r="M70" i="2" s="1"/>
  <c r="N69" i="1"/>
  <c r="I70" i="2" s="1"/>
  <c r="J69" i="1"/>
  <c r="E70" i="2" s="1"/>
  <c r="S68" i="1"/>
  <c r="N69" i="2" s="1"/>
  <c r="O68" i="1"/>
  <c r="J69" i="2" s="1"/>
  <c r="K68" i="1"/>
  <c r="F69" i="2" s="1"/>
  <c r="AO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O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O74" i="2" s="1"/>
  <c r="P72" i="1"/>
  <c r="K73" i="2" s="1"/>
  <c r="U71" i="1"/>
  <c r="P72" i="2" s="1"/>
  <c r="M71" i="1"/>
  <c r="H72" i="2" s="1"/>
  <c r="AQ72" i="2" s="1"/>
  <c r="AQ73" i="2" s="1"/>
  <c r="R70" i="1"/>
  <c r="M71" i="2" s="1"/>
  <c r="J70" i="1"/>
  <c r="E71" i="2" s="1"/>
  <c r="O69" i="1"/>
  <c r="J70" i="2" s="1"/>
  <c r="T68" i="1"/>
  <c r="O69" i="2" s="1"/>
  <c r="L68" i="1"/>
  <c r="G69" i="2" s="1"/>
  <c r="AP69" i="2" s="1"/>
  <c r="Q67" i="1"/>
  <c r="L68" i="2" s="1"/>
  <c r="N66" i="1"/>
  <c r="I67" i="2" s="1"/>
  <c r="S65" i="1"/>
  <c r="N66" i="2" s="1"/>
  <c r="K65" i="1"/>
  <c r="F66" i="2" s="1"/>
  <c r="AO66" i="2" s="1"/>
  <c r="P64" i="1"/>
  <c r="K65" i="2" s="1"/>
  <c r="T64" i="1"/>
  <c r="O65" i="2" s="1"/>
  <c r="T80" i="1"/>
  <c r="O81" i="2" s="1"/>
  <c r="S75" i="1"/>
  <c r="N76" i="2" s="1"/>
  <c r="K75" i="1"/>
  <c r="F76" i="2" s="1"/>
  <c r="AO76" i="2" s="1"/>
  <c r="U73" i="1"/>
  <c r="P74" i="2" s="1"/>
  <c r="R72" i="1"/>
  <c r="M73" i="2" s="1"/>
  <c r="O71" i="1"/>
  <c r="J72" i="2" s="1"/>
  <c r="L70" i="1"/>
  <c r="G71" i="2" s="1"/>
  <c r="P66" i="1"/>
  <c r="K67" i="2" s="1"/>
  <c r="M65" i="1"/>
  <c r="H66" i="2" s="1"/>
  <c r="AQ66" i="2" s="1"/>
  <c r="J64" i="1"/>
  <c r="E65" i="2" s="1"/>
  <c r="S77" i="1"/>
  <c r="N78" i="2" s="1"/>
  <c r="R82" i="1"/>
  <c r="M83" i="2" s="1"/>
  <c r="R86" i="1"/>
  <c r="M87" i="2" s="1"/>
  <c r="V76" i="1"/>
  <c r="Q77" i="2" s="1"/>
  <c r="R76" i="1"/>
  <c r="M77" i="2" s="1"/>
  <c r="J76" i="1"/>
  <c r="E77" i="2" s="1"/>
  <c r="O75" i="1"/>
  <c r="J76" i="2" s="1"/>
  <c r="T74" i="1"/>
  <c r="O75" i="2" s="1"/>
  <c r="L74" i="1"/>
  <c r="G75" i="2" s="1"/>
  <c r="AP75" i="2" s="1"/>
  <c r="Q73" i="1"/>
  <c r="L74" i="2" s="1"/>
  <c r="N72" i="1"/>
  <c r="I73" i="2" s="1"/>
  <c r="S71" i="1"/>
  <c r="N72" i="2" s="1"/>
  <c r="K71" i="1"/>
  <c r="F72" i="2" s="1"/>
  <c r="AO72" i="2" s="1"/>
  <c r="P70" i="1"/>
  <c r="K71" i="2" s="1"/>
  <c r="U69" i="1"/>
  <c r="P70" i="2" s="1"/>
  <c r="M69" i="1"/>
  <c r="H70" i="2" s="1"/>
  <c r="AQ70" i="2" s="1"/>
  <c r="R68" i="1"/>
  <c r="M69" i="2" s="1"/>
  <c r="J68" i="1"/>
  <c r="E69" i="2" s="1"/>
  <c r="O67" i="1"/>
  <c r="J68" i="2" s="1"/>
  <c r="T66" i="1"/>
  <c r="O67" i="2" s="1"/>
  <c r="L66" i="1"/>
  <c r="G67" i="2" s="1"/>
  <c r="AA67" i="2" s="1"/>
  <c r="Q65" i="1"/>
  <c r="L66" i="2" s="1"/>
  <c r="N64" i="1"/>
  <c r="I65" i="2" s="1"/>
  <c r="U79" i="1"/>
  <c r="P80" i="2" s="1"/>
  <c r="U83" i="1"/>
  <c r="P84" i="2" s="1"/>
  <c r="U87" i="1"/>
  <c r="P88" i="2" s="1"/>
  <c r="P76" i="1"/>
  <c r="K77" i="2" s="1"/>
  <c r="U75" i="1"/>
  <c r="P76" i="2" s="1"/>
  <c r="M75" i="1"/>
  <c r="H76" i="2" s="1"/>
  <c r="AQ76" i="2" s="1"/>
  <c r="R74" i="1"/>
  <c r="M75" i="2" s="1"/>
  <c r="J74" i="1"/>
  <c r="E75" i="2" s="1"/>
  <c r="O73" i="1"/>
  <c r="J74" i="2" s="1"/>
  <c r="T72" i="1"/>
  <c r="O73" i="2" s="1"/>
  <c r="L72" i="1"/>
  <c r="G73" i="2" s="1"/>
  <c r="AA73" i="2" s="1"/>
  <c r="Q71" i="1"/>
  <c r="L72" i="2" s="1"/>
  <c r="N70" i="1"/>
  <c r="I71" i="2" s="1"/>
  <c r="S69" i="1"/>
  <c r="N70" i="2" s="1"/>
  <c r="K69" i="1"/>
  <c r="F70" i="2" s="1"/>
  <c r="Z70" i="2" s="1"/>
  <c r="P68" i="1"/>
  <c r="K69" i="2" s="1"/>
  <c r="U67" i="1"/>
  <c r="P68" i="2" s="1"/>
  <c r="M67" i="1"/>
  <c r="H68" i="2" s="1"/>
  <c r="R66" i="1"/>
  <c r="M67" i="2" s="1"/>
  <c r="J66" i="1"/>
  <c r="E67" i="2" s="1"/>
  <c r="O65" i="1"/>
  <c r="J66" i="2" s="1"/>
  <c r="L64" i="1"/>
  <c r="G65" i="2" s="1"/>
  <c r="M63" i="1"/>
  <c r="H64" i="2" s="1"/>
  <c r="AQ64" i="2" s="1"/>
  <c r="T84" i="1"/>
  <c r="O85" i="2" s="1"/>
  <c r="V60" i="1"/>
  <c r="Q61" i="2" s="1"/>
  <c r="N76" i="1"/>
  <c r="I77" i="2" s="1"/>
  <c r="P74" i="1"/>
  <c r="K75" i="2" s="1"/>
  <c r="M73" i="1"/>
  <c r="H74" i="2" s="1"/>
  <c r="AB74" i="2" s="1"/>
  <c r="J72" i="1"/>
  <c r="E73" i="2" s="1"/>
  <c r="T70" i="1"/>
  <c r="O71" i="2" s="1"/>
  <c r="Q69" i="1"/>
  <c r="L70" i="2" s="1"/>
  <c r="N68" i="1"/>
  <c r="I69" i="2" s="1"/>
  <c r="S67" i="1"/>
  <c r="N68" i="2" s="1"/>
  <c r="K67" i="1"/>
  <c r="F68" i="2" s="1"/>
  <c r="AO68" i="2" s="1"/>
  <c r="U65" i="1"/>
  <c r="P66" i="2" s="1"/>
  <c r="R64" i="1"/>
  <c r="M65" i="2" s="1"/>
  <c r="K63" i="1"/>
  <c r="F64" i="2" s="1"/>
  <c r="AO64" i="2" s="1"/>
  <c r="Q63" i="1"/>
  <c r="L64" i="2" s="1"/>
  <c r="P63" i="1"/>
  <c r="K64" i="2" s="1"/>
  <c r="O63" i="1"/>
  <c r="J64" i="2" s="1"/>
  <c r="T63" i="1"/>
  <c r="O64" i="2" s="1"/>
  <c r="N63" i="1"/>
  <c r="I64" i="2" s="1"/>
  <c r="R63" i="1"/>
  <c r="M64" i="2" s="1"/>
  <c r="U63" i="1"/>
  <c r="P64" i="2" s="1"/>
  <c r="S63" i="1"/>
  <c r="N64" i="2" s="1"/>
  <c r="U62" i="1"/>
  <c r="P63" i="2" s="1"/>
  <c r="Q62" i="1"/>
  <c r="L63" i="2" s="1"/>
  <c r="M62" i="1"/>
  <c r="H63" i="2" s="1"/>
  <c r="R61" i="1"/>
  <c r="M62" i="2" s="1"/>
  <c r="N61" i="1"/>
  <c r="I62" i="2" s="1"/>
  <c r="J61" i="1"/>
  <c r="E62" i="2" s="1"/>
  <c r="S62" i="1"/>
  <c r="N63" i="2" s="1"/>
  <c r="K62" i="1"/>
  <c r="F63" i="2" s="1"/>
  <c r="AO63" i="2" s="1"/>
  <c r="P61" i="1"/>
  <c r="K62" i="2" s="1"/>
  <c r="N62" i="1"/>
  <c r="I63" i="2" s="1"/>
  <c r="S61" i="1"/>
  <c r="N62" i="2" s="1"/>
  <c r="O61" i="1"/>
  <c r="J62" i="2" s="1"/>
  <c r="T62" i="1"/>
  <c r="O63" i="2" s="1"/>
  <c r="P62" i="1"/>
  <c r="K63" i="2" s="1"/>
  <c r="L62" i="1"/>
  <c r="G63" i="2" s="1"/>
  <c r="AP63" i="2" s="1"/>
  <c r="U61" i="1"/>
  <c r="P62" i="2" s="1"/>
  <c r="Q61" i="1"/>
  <c r="L62" i="2" s="1"/>
  <c r="M61" i="1"/>
  <c r="H62" i="2" s="1"/>
  <c r="AQ62" i="2" s="1"/>
  <c r="O62" i="1"/>
  <c r="J63" i="2" s="1"/>
  <c r="T61" i="1"/>
  <c r="O62" i="2" s="1"/>
  <c r="L61" i="1"/>
  <c r="G62" i="2" s="1"/>
  <c r="AA62" i="2" s="1"/>
  <c r="R62" i="1"/>
  <c r="M63" i="2" s="1"/>
  <c r="J62" i="1"/>
  <c r="E63" i="2" s="1"/>
  <c r="K61" i="1"/>
  <c r="F62" i="2" s="1"/>
  <c r="R60" i="1"/>
  <c r="M61" i="2" s="1"/>
  <c r="N60" i="1"/>
  <c r="I61" i="2" s="1"/>
  <c r="J60" i="1"/>
  <c r="E61" i="2" s="1"/>
  <c r="S59" i="1"/>
  <c r="N60" i="2" s="1"/>
  <c r="O59" i="1"/>
  <c r="J60" i="2" s="1"/>
  <c r="K59" i="1"/>
  <c r="F60" i="2" s="1"/>
  <c r="Z60" i="2" s="1"/>
  <c r="T58" i="1"/>
  <c r="O59" i="2" s="1"/>
  <c r="P58" i="1"/>
  <c r="K59" i="2" s="1"/>
  <c r="L58" i="1"/>
  <c r="G59" i="2" s="1"/>
  <c r="AP59" i="2" s="1"/>
  <c r="T60" i="1"/>
  <c r="O61" i="2" s="1"/>
  <c r="L60" i="1"/>
  <c r="G61" i="2" s="1"/>
  <c r="AP61" i="2" s="1"/>
  <c r="Q59" i="1"/>
  <c r="L60" i="2" s="1"/>
  <c r="N58" i="1"/>
  <c r="I59" i="2" s="1"/>
  <c r="S60" i="1"/>
  <c r="N61" i="2" s="1"/>
  <c r="K60" i="1"/>
  <c r="F61" i="2" s="1"/>
  <c r="Z61" i="2" s="1"/>
  <c r="P59" i="1"/>
  <c r="K60" i="2" s="1"/>
  <c r="U58" i="1"/>
  <c r="P59" i="2" s="1"/>
  <c r="M58" i="1"/>
  <c r="H59" i="2" s="1"/>
  <c r="AQ59" i="2" s="1"/>
  <c r="U60" i="1"/>
  <c r="P61" i="2" s="1"/>
  <c r="Q60" i="1"/>
  <c r="L61" i="2" s="1"/>
  <c r="M60" i="1"/>
  <c r="H61" i="2" s="1"/>
  <c r="AB61" i="2" s="1"/>
  <c r="R59" i="1"/>
  <c r="M60" i="2" s="1"/>
  <c r="N59" i="1"/>
  <c r="I60" i="2" s="1"/>
  <c r="J59" i="1"/>
  <c r="E60" i="2" s="1"/>
  <c r="S58" i="1"/>
  <c r="N59" i="2" s="1"/>
  <c r="O58" i="1"/>
  <c r="J59" i="2" s="1"/>
  <c r="K58" i="1"/>
  <c r="F59" i="2" s="1"/>
  <c r="Z59" i="2" s="1"/>
  <c r="P60" i="1"/>
  <c r="K61" i="2" s="1"/>
  <c r="U59" i="1"/>
  <c r="P60" i="2" s="1"/>
  <c r="M59" i="1"/>
  <c r="H60" i="2" s="1"/>
  <c r="AB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Q56" i="2" s="1"/>
  <c r="R54" i="1"/>
  <c r="M55" i="2" s="1"/>
  <c r="N54" i="1"/>
  <c r="I55" i="2" s="1"/>
  <c r="J54" i="1"/>
  <c r="E55" i="2" s="1"/>
  <c r="Q57" i="1"/>
  <c r="L58" i="2" s="1"/>
  <c r="N56" i="1"/>
  <c r="I57" i="2" s="1"/>
  <c r="S55" i="1"/>
  <c r="N56" i="2" s="1"/>
  <c r="K55" i="1"/>
  <c r="F56" i="2" s="1"/>
  <c r="AO56" i="2" s="1"/>
  <c r="P54" i="1"/>
  <c r="K55" i="2" s="1"/>
  <c r="T57" i="1"/>
  <c r="O58" i="2" s="1"/>
  <c r="L57" i="1"/>
  <c r="G58" i="2" s="1"/>
  <c r="AP58" i="2" s="1"/>
  <c r="Q56" i="1"/>
  <c r="L57" i="2" s="1"/>
  <c r="N55" i="1"/>
  <c r="I56" i="2" s="1"/>
  <c r="S54" i="1"/>
  <c r="N55" i="2" s="1"/>
  <c r="K54" i="1"/>
  <c r="F55" i="2" s="1"/>
  <c r="R57" i="1"/>
  <c r="M58" i="2" s="1"/>
  <c r="N57" i="1"/>
  <c r="I58" i="2" s="1"/>
  <c r="J57" i="1"/>
  <c r="E58" i="2" s="1"/>
  <c r="S56" i="1"/>
  <c r="N57" i="2" s="1"/>
  <c r="O56" i="1"/>
  <c r="J57" i="2" s="1"/>
  <c r="K56" i="1"/>
  <c r="F57" i="2" s="1"/>
  <c r="AO57" i="2" s="1"/>
  <c r="T55" i="1"/>
  <c r="O56" i="2" s="1"/>
  <c r="P55" i="1"/>
  <c r="K56" i="2" s="1"/>
  <c r="L55" i="1"/>
  <c r="G56" i="2" s="1"/>
  <c r="AP56" i="2" s="1"/>
  <c r="U54" i="1"/>
  <c r="P55" i="2" s="1"/>
  <c r="Q54" i="1"/>
  <c r="L55" i="2" s="1"/>
  <c r="M54" i="1"/>
  <c r="H55" i="2" s="1"/>
  <c r="AQ55" i="2" s="1"/>
  <c r="U57" i="1"/>
  <c r="P58" i="2" s="1"/>
  <c r="M57" i="1"/>
  <c r="H58" i="2" s="1"/>
  <c r="AQ58" i="2" s="1"/>
  <c r="R56" i="1"/>
  <c r="M57" i="2" s="1"/>
  <c r="J56" i="1"/>
  <c r="E57" i="2" s="1"/>
  <c r="O55" i="1"/>
  <c r="J56" i="2" s="1"/>
  <c r="T54" i="1"/>
  <c r="O55" i="2" s="1"/>
  <c r="L54" i="1"/>
  <c r="G55" i="2" s="1"/>
  <c r="AA55" i="2" s="1"/>
  <c r="P57" i="1"/>
  <c r="K58" i="2" s="1"/>
  <c r="U56" i="1"/>
  <c r="P57" i="2" s="1"/>
  <c r="M56" i="1"/>
  <c r="H57" i="2" s="1"/>
  <c r="R55" i="1"/>
  <c r="M56" i="2" s="1"/>
  <c r="J55" i="1"/>
  <c r="E56" i="2" s="1"/>
  <c r="O54" i="1"/>
  <c r="J55" i="2" s="1"/>
  <c r="J53" i="1"/>
  <c r="E54" i="2" s="1"/>
  <c r="AN54" i="2" s="1"/>
  <c r="N53" i="1"/>
  <c r="I54" i="2" s="1"/>
  <c r="AR54" i="2" s="1"/>
  <c r="R53" i="1"/>
  <c r="M54" i="2" s="1"/>
  <c r="AV54" i="2" s="1"/>
  <c r="Z54" i="2"/>
  <c r="AO54" i="2"/>
  <c r="AD54" i="2"/>
  <c r="P53" i="2"/>
  <c r="O53" i="2"/>
  <c r="N53" i="2"/>
  <c r="M53" i="2"/>
  <c r="L53" i="2"/>
  <c r="K53" i="2"/>
  <c r="J53" i="2"/>
  <c r="I53" i="2"/>
  <c r="H53" i="2"/>
  <c r="G53" i="2"/>
  <c r="F53" i="2"/>
  <c r="Z53" i="2" s="1"/>
  <c r="E53" i="2"/>
  <c r="D53" i="2"/>
  <c r="C53" i="2"/>
  <c r="B53" i="2"/>
  <c r="A53" i="2"/>
  <c r="P52" i="2"/>
  <c r="O52" i="2"/>
  <c r="N52" i="2"/>
  <c r="M52" i="2"/>
  <c r="L52" i="2"/>
  <c r="K52" i="2"/>
  <c r="J52" i="2"/>
  <c r="I52" i="2"/>
  <c r="H52" i="2"/>
  <c r="AQ52" i="2" s="1"/>
  <c r="G52" i="2"/>
  <c r="AA52" i="2" s="1"/>
  <c r="F52" i="2"/>
  <c r="AO52" i="2" s="1"/>
  <c r="E52" i="2"/>
  <c r="D52" i="2"/>
  <c r="C52" i="2"/>
  <c r="B52" i="2"/>
  <c r="A52" i="2"/>
  <c r="F52" i="1"/>
  <c r="F51" i="1"/>
  <c r="B51" i="1"/>
  <c r="D54" i="2" l="1"/>
  <c r="N9" i="6" s="1"/>
  <c r="AD89" i="2"/>
  <c r="AB75" i="2"/>
  <c r="AQ63" i="2"/>
  <c r="Z89" i="2"/>
  <c r="AF54" i="2"/>
  <c r="AI54" i="2"/>
  <c r="AY54" i="2"/>
  <c r="L14" i="6"/>
  <c r="AA89" i="2"/>
  <c r="B12" i="6"/>
  <c r="AN89" i="2"/>
  <c r="AC89" i="2"/>
  <c r="Y54" i="2"/>
  <c r="AE54" i="2"/>
  <c r="H17" i="6"/>
  <c r="C2" i="6"/>
  <c r="F12" i="6"/>
  <c r="M16" i="6"/>
  <c r="AP62" i="2"/>
  <c r="L4" i="6"/>
  <c r="AB76" i="2"/>
  <c r="AB77" i="2" s="1"/>
  <c r="AB78" i="2" s="1"/>
  <c r="E14" i="6"/>
  <c r="Z71" i="2"/>
  <c r="Z72" i="2" s="1"/>
  <c r="Z73" i="2" s="1"/>
  <c r="Z74" i="2" s="1"/>
  <c r="AQ82" i="2"/>
  <c r="H4" i="6"/>
  <c r="M19" i="6"/>
  <c r="AW54" i="2"/>
  <c r="F4" i="6"/>
  <c r="I2" i="6"/>
  <c r="K16" i="6"/>
  <c r="I19" i="6"/>
  <c r="AC54" i="2"/>
  <c r="F15" i="6"/>
  <c r="G13" i="6"/>
  <c r="M15" i="6"/>
  <c r="G17" i="6"/>
  <c r="J2" i="6"/>
  <c r="I14" i="6"/>
  <c r="B13" i="6"/>
  <c r="L13" i="6"/>
  <c r="B17" i="6"/>
  <c r="H3" i="6"/>
  <c r="H16" i="6"/>
  <c r="K2" i="6"/>
  <c r="L16" i="6"/>
  <c r="M4" i="6"/>
  <c r="J16" i="6"/>
  <c r="F3" i="6"/>
  <c r="AO75" i="2"/>
  <c r="F16" i="6"/>
  <c r="AO70" i="2"/>
  <c r="N15" i="6"/>
  <c r="E15" i="6"/>
  <c r="D12" i="6"/>
  <c r="J19" i="6"/>
  <c r="I12" i="6"/>
  <c r="B14" i="6"/>
  <c r="K3" i="6"/>
  <c r="K14" i="6"/>
  <c r="N17" i="6"/>
  <c r="E12" i="6"/>
  <c r="D16" i="6"/>
  <c r="J4" i="6"/>
  <c r="H15" i="6"/>
  <c r="H12" i="6"/>
  <c r="K12" i="6"/>
  <c r="I15" i="6"/>
  <c r="L12" i="6"/>
  <c r="AQ54" i="2"/>
  <c r="L3" i="6"/>
  <c r="K17" i="6"/>
  <c r="C16" i="6"/>
  <c r="H2" i="6"/>
  <c r="AG54" i="2"/>
  <c r="AA54" i="2"/>
  <c r="B16" i="6"/>
  <c r="L19" i="6"/>
  <c r="AB62" i="2"/>
  <c r="AB63" i="2" s="1"/>
  <c r="AB64" i="2" s="1"/>
  <c r="AB65" i="2" s="1"/>
  <c r="AB66" i="2" s="1"/>
  <c r="G3" i="6"/>
  <c r="G14" i="6"/>
  <c r="AN59" i="2"/>
  <c r="AN60" i="2" s="1"/>
  <c r="AN61" i="2" s="1"/>
  <c r="AN73" i="2"/>
  <c r="AN74" i="2" s="1"/>
  <c r="AN75" i="2" s="1"/>
  <c r="AN76" i="2" s="1"/>
  <c r="AA70" i="2"/>
  <c r="AA71" i="2" s="1"/>
  <c r="AP70" i="2"/>
  <c r="Z84" i="2"/>
  <c r="Z85" i="2" s="1"/>
  <c r="AN78" i="2"/>
  <c r="M2" i="6"/>
  <c r="H14" i="6"/>
  <c r="L15" i="6"/>
  <c r="D17" i="6"/>
  <c r="K4" i="6"/>
  <c r="I16" i="6"/>
  <c r="M17" i="6"/>
  <c r="H19" i="6"/>
  <c r="K13" i="6"/>
  <c r="G12" i="6"/>
  <c r="C13" i="6"/>
  <c r="I13" i="6"/>
  <c r="J13" i="6"/>
  <c r="J17" i="6"/>
  <c r="F17" i="6"/>
  <c r="B4" i="6"/>
  <c r="B2" i="6"/>
  <c r="E13" i="6"/>
  <c r="H13" i="6"/>
  <c r="D13" i="6"/>
  <c r="M13" i="6"/>
  <c r="J14" i="6"/>
  <c r="G15" i="6"/>
  <c r="N16" i="6"/>
  <c r="N14" i="6"/>
  <c r="AB57" i="2"/>
  <c r="AB58" i="2" s="1"/>
  <c r="AB59" i="2" s="1"/>
  <c r="AQ57" i="2"/>
  <c r="M3" i="6"/>
  <c r="AA63" i="2"/>
  <c r="AA64" i="2" s="1"/>
  <c r="AA65" i="2"/>
  <c r="AP65" i="2"/>
  <c r="AP66" i="2" s="1"/>
  <c r="AP67" i="2" s="1"/>
  <c r="AQ68" i="2"/>
  <c r="AQ69" i="2" s="1"/>
  <c r="AP71" i="2"/>
  <c r="AP72" i="2" s="1"/>
  <c r="AP73" i="2" s="1"/>
  <c r="AO77" i="2"/>
  <c r="AO78" i="2" s="1"/>
  <c r="Y71" i="2"/>
  <c r="Y72" i="2" s="1"/>
  <c r="Y73" i="2" s="1"/>
  <c r="AN64" i="2"/>
  <c r="AN66" i="2"/>
  <c r="AN67" i="2" s="1"/>
  <c r="AN68" i="2" s="1"/>
  <c r="Y70" i="2"/>
  <c r="V70" i="2"/>
  <c r="Y74" i="2"/>
  <c r="Z76" i="2"/>
  <c r="Z77" i="2" s="1"/>
  <c r="Y80" i="2"/>
  <c r="Y81" i="2" s="1"/>
  <c r="AN84" i="2"/>
  <c r="AN83" i="2"/>
  <c r="Z82" i="2"/>
  <c r="Z83" i="2" s="1"/>
  <c r="AO82" i="2"/>
  <c r="Z86" i="2"/>
  <c r="AO86" i="2"/>
  <c r="AO87" i="2" s="1"/>
  <c r="AO88" i="2" s="1"/>
  <c r="AB83" i="2"/>
  <c r="AB84" i="2" s="1"/>
  <c r="AB85" i="2" s="1"/>
  <c r="AB86" i="2" s="1"/>
  <c r="AB87" i="2" s="1"/>
  <c r="Y60" i="2"/>
  <c r="Y87" i="2"/>
  <c r="Y88" i="2" s="1"/>
  <c r="Y89" i="2" s="1"/>
  <c r="AN86" i="2"/>
  <c r="AN87" i="2" s="1"/>
  <c r="AN88" i="2" s="1"/>
  <c r="E2" i="6"/>
  <c r="L17" i="6"/>
  <c r="L2" i="6"/>
  <c r="K19" i="6"/>
  <c r="I4" i="6"/>
  <c r="F13" i="6"/>
  <c r="D4" i="6"/>
  <c r="J3" i="6"/>
  <c r="N4" i="6"/>
  <c r="Z55" i="2"/>
  <c r="Z56" i="2" s="1"/>
  <c r="Z57" i="2" s="1"/>
  <c r="Z58" i="2" s="1"/>
  <c r="C15" i="6"/>
  <c r="C3" i="6"/>
  <c r="F14" i="6"/>
  <c r="AO58" i="2"/>
  <c r="AO59" i="2" s="1"/>
  <c r="AO60" i="2" s="1"/>
  <c r="AO61" i="2" s="1"/>
  <c r="AO62" i="2" s="1"/>
  <c r="AA60" i="2"/>
  <c r="AA61" i="2" s="1"/>
  <c r="AP60" i="2"/>
  <c r="Z62" i="2"/>
  <c r="Z63" i="2" s="1"/>
  <c r="Z64" i="2" s="1"/>
  <c r="Z65" i="2" s="1"/>
  <c r="Z66" i="2" s="1"/>
  <c r="Z67" i="2" s="1"/>
  <c r="Z68" i="2" s="1"/>
  <c r="Z69" i="2" s="1"/>
  <c r="Y61" i="2"/>
  <c r="Y62" i="2" s="1"/>
  <c r="Y63" i="2" s="1"/>
  <c r="Y64" i="2" s="1"/>
  <c r="Y65" i="2" s="1"/>
  <c r="Y66" i="2" s="1"/>
  <c r="AN63" i="2"/>
  <c r="Y67" i="2"/>
  <c r="V67" i="2"/>
  <c r="Y75" i="2"/>
  <c r="AQ74" i="2"/>
  <c r="AP68" i="2"/>
  <c r="AA68" i="2"/>
  <c r="AA69" i="2" s="1"/>
  <c r="AA72" i="2"/>
  <c r="AA76" i="2"/>
  <c r="AA77" i="2" s="1"/>
  <c r="AA78" i="2" s="1"/>
  <c r="AA79" i="2" s="1"/>
  <c r="AA80" i="2" s="1"/>
  <c r="AA81" i="2" s="1"/>
  <c r="AP76" i="2"/>
  <c r="AB70" i="2"/>
  <c r="AB71" i="2" s="1"/>
  <c r="AB72" i="2" s="1"/>
  <c r="AB73" i="2" s="1"/>
  <c r="AQ80" i="2"/>
  <c r="Z79" i="2"/>
  <c r="Z80" i="2" s="1"/>
  <c r="Z81" i="2" s="1"/>
  <c r="AN79" i="2"/>
  <c r="AN80" i="2" s="1"/>
  <c r="AZ54" i="2"/>
  <c r="AZ55" i="2" s="1"/>
  <c r="AZ56" i="2" s="1"/>
  <c r="AZ57" i="2" s="1"/>
  <c r="AZ58" i="2" s="1"/>
  <c r="AZ59" i="2" s="1"/>
  <c r="AZ60" i="2" s="1"/>
  <c r="AZ61" i="2" s="1"/>
  <c r="AZ62" i="2" s="1"/>
  <c r="AZ63" i="2" s="1"/>
  <c r="AZ64" i="2" s="1"/>
  <c r="AZ65" i="2" s="1"/>
  <c r="AZ66" i="2" s="1"/>
  <c r="AZ67" i="2" s="1"/>
  <c r="AZ68" i="2" s="1"/>
  <c r="AZ69" i="2" s="1"/>
  <c r="AZ70" i="2" s="1"/>
  <c r="AZ71" i="2" s="1"/>
  <c r="AZ72" i="2" s="1"/>
  <c r="AZ73" i="2" s="1"/>
  <c r="AZ74" i="2" s="1"/>
  <c r="AZ75" i="2" s="1"/>
  <c r="AZ76" i="2" s="1"/>
  <c r="AZ77" i="2" s="1"/>
  <c r="AZ78" i="2" s="1"/>
  <c r="AZ79" i="2" s="1"/>
  <c r="AZ80" i="2" s="1"/>
  <c r="AZ81" i="2" s="1"/>
  <c r="AZ82" i="2" s="1"/>
  <c r="AZ83" i="2" s="1"/>
  <c r="AZ84" i="2" s="1"/>
  <c r="AZ85" i="2" s="1"/>
  <c r="AZ86" i="2" s="1"/>
  <c r="AZ87" i="2" s="1"/>
  <c r="AZ88" i="2" s="1"/>
  <c r="AZ89" i="2" s="1"/>
  <c r="AK54" i="2"/>
  <c r="AK55" i="2" s="1"/>
  <c r="AK56" i="2" s="1"/>
  <c r="AK57" i="2" s="1"/>
  <c r="AK58" i="2" s="1"/>
  <c r="AK59" i="2" s="1"/>
  <c r="AK60" i="2" s="1"/>
  <c r="AK61" i="2" s="1"/>
  <c r="AK62" i="2" s="1"/>
  <c r="AK63" i="2" s="1"/>
  <c r="AK64" i="2" s="1"/>
  <c r="AK65" i="2" s="1"/>
  <c r="AK66" i="2" s="1"/>
  <c r="AK67" i="2" s="1"/>
  <c r="AK68" i="2" s="1"/>
  <c r="AK69" i="2" s="1"/>
  <c r="AK70" i="2" s="1"/>
  <c r="AK71" i="2" s="1"/>
  <c r="AK72" i="2" s="1"/>
  <c r="AK73" i="2" s="1"/>
  <c r="AK74" i="2" s="1"/>
  <c r="AK75" i="2" s="1"/>
  <c r="AK76" i="2" s="1"/>
  <c r="AK77" i="2" s="1"/>
  <c r="AK78" i="2" s="1"/>
  <c r="AK79" i="2" s="1"/>
  <c r="AK80" i="2" s="1"/>
  <c r="AK81" i="2" s="1"/>
  <c r="N13" i="6"/>
  <c r="N12" i="6"/>
  <c r="N2" i="6"/>
  <c r="Y55" i="2"/>
  <c r="Y56" i="2" s="1"/>
  <c r="B15" i="6"/>
  <c r="B3" i="6"/>
  <c r="AN65" i="2"/>
  <c r="AP77" i="2"/>
  <c r="AP74" i="2"/>
  <c r="AA74" i="2"/>
  <c r="AA75" i="2" s="1"/>
  <c r="AO83" i="2"/>
  <c r="AO84" i="2" s="1"/>
  <c r="AB88" i="2"/>
  <c r="AB89" i="2" s="1"/>
  <c r="AQ88" i="2"/>
  <c r="D15" i="6"/>
  <c r="C4" i="6"/>
  <c r="E17" i="6"/>
  <c r="D2" i="6"/>
  <c r="G2" i="6"/>
  <c r="C17" i="6"/>
  <c r="E4" i="6"/>
  <c r="C14" i="6"/>
  <c r="AP54" i="2"/>
  <c r="AB54" i="2"/>
  <c r="AN56" i="2"/>
  <c r="AN57" i="2" s="1"/>
  <c r="V57" i="2"/>
  <c r="Y57" i="2"/>
  <c r="Y58" i="2" s="1"/>
  <c r="Y59" i="2" s="1"/>
  <c r="D14" i="6"/>
  <c r="D3" i="6"/>
  <c r="G4" i="6"/>
  <c r="M14" i="6"/>
  <c r="E16" i="6"/>
  <c r="I17" i="6"/>
  <c r="G16" i="6"/>
  <c r="C12" i="6"/>
  <c r="J12" i="6"/>
  <c r="F2" i="6"/>
  <c r="M12" i="6"/>
  <c r="E3" i="6"/>
  <c r="N3" i="6"/>
  <c r="AA56" i="2"/>
  <c r="I3" i="6"/>
  <c r="AN58" i="2"/>
  <c r="K15" i="6"/>
  <c r="J15" i="6"/>
  <c r="AA57" i="2"/>
  <c r="AA58" i="2" s="1"/>
  <c r="AA59" i="2" s="1"/>
  <c r="AP57" i="2"/>
  <c r="AQ60" i="2"/>
  <c r="AQ61" i="2" s="1"/>
  <c r="AN62" i="2"/>
  <c r="AN69" i="2"/>
  <c r="AN70" i="2" s="1"/>
  <c r="AN71" i="2" s="1"/>
  <c r="AN77" i="2"/>
  <c r="AB67" i="2"/>
  <c r="AB68" i="2" s="1"/>
  <c r="AQ67" i="2"/>
  <c r="AK83" i="2"/>
  <c r="AK84" i="2" s="1"/>
  <c r="AK85" i="2" s="1"/>
  <c r="AK86" i="2" s="1"/>
  <c r="AK87" i="2" s="1"/>
  <c r="AK88" i="2" s="1"/>
  <c r="AK89" i="2" s="1"/>
  <c r="Y68" i="2"/>
  <c r="Y69" i="2" s="1"/>
  <c r="AN72" i="2"/>
  <c r="Y76" i="2"/>
  <c r="Y77" i="2" s="1"/>
  <c r="Y78" i="2" s="1"/>
  <c r="Y79" i="2" s="1"/>
  <c r="AP83" i="2"/>
  <c r="AA83" i="2"/>
  <c r="AA84" i="2" s="1"/>
  <c r="AA85" i="2" s="1"/>
  <c r="AA86" i="2" s="1"/>
  <c r="AP87" i="2"/>
  <c r="AP88" i="2" s="1"/>
  <c r="AA87" i="2"/>
  <c r="Y82" i="2"/>
  <c r="Y83" i="2" s="1"/>
  <c r="Y84" i="2" s="1"/>
  <c r="Y85" i="2" s="1"/>
  <c r="Y86" i="2" s="1"/>
  <c r="AN81" i="2"/>
  <c r="AN82" i="2" s="1"/>
  <c r="AN85" i="2"/>
  <c r="AB79" i="2"/>
  <c r="AB80" i="2" s="1"/>
  <c r="AB81" i="2" s="1"/>
  <c r="AQ79" i="2"/>
  <c r="AP82" i="2"/>
  <c r="N8" i="6"/>
  <c r="N11" i="6"/>
  <c r="AO53" i="2"/>
  <c r="T53" i="2"/>
  <c r="AO55" i="2"/>
  <c r="AQ53" i="2"/>
  <c r="U53" i="2"/>
  <c r="AN53" i="2"/>
  <c r="AN55" i="2" s="1"/>
  <c r="T52" i="2"/>
  <c r="AA53" i="2"/>
  <c r="U52" i="2"/>
  <c r="Y52" i="2"/>
  <c r="Y53" i="2" s="1"/>
  <c r="AB53" i="2"/>
  <c r="S35" i="1"/>
  <c r="F50" i="1"/>
  <c r="F49" i="1"/>
  <c r="P51" i="2"/>
  <c r="O51" i="2"/>
  <c r="N51" i="2"/>
  <c r="M51" i="2"/>
  <c r="L51" i="2"/>
  <c r="K51" i="2"/>
  <c r="J51" i="2"/>
  <c r="I51" i="2"/>
  <c r="H51" i="2"/>
  <c r="AQ51" i="2" s="1"/>
  <c r="G51" i="2"/>
  <c r="AP51" i="2" s="1"/>
  <c r="AP52" i="2" s="1"/>
  <c r="AP53" i="2" s="1"/>
  <c r="F51" i="2"/>
  <c r="AO51" i="2" s="1"/>
  <c r="E51" i="2"/>
  <c r="AN51" i="2" s="1"/>
  <c r="AN52" i="2" s="1"/>
  <c r="D51" i="2"/>
  <c r="C51" i="2"/>
  <c r="B51" i="2"/>
  <c r="A51" i="2"/>
  <c r="P50" i="2"/>
  <c r="O50" i="2"/>
  <c r="N50" i="2"/>
  <c r="M50" i="2"/>
  <c r="L50" i="2"/>
  <c r="K50" i="2"/>
  <c r="J50" i="2"/>
  <c r="I50" i="2"/>
  <c r="H50" i="2"/>
  <c r="G50" i="2"/>
  <c r="F50" i="2"/>
  <c r="E50" i="2"/>
  <c r="AN50" i="2" s="1"/>
  <c r="D50" i="2"/>
  <c r="C50" i="2"/>
  <c r="B50" i="2"/>
  <c r="A50" i="2"/>
  <c r="B50" i="1"/>
  <c r="B49" i="1"/>
  <c r="W55" i="2" l="1"/>
  <c r="X89" i="2"/>
  <c r="V89" i="2"/>
  <c r="W64" i="2"/>
  <c r="W89" i="2"/>
  <c r="AP55" i="2"/>
  <c r="D6" i="6" s="1"/>
  <c r="V61" i="2"/>
  <c r="AB55" i="2"/>
  <c r="AB56" i="2" s="1"/>
  <c r="W59" i="2"/>
  <c r="W70" i="2"/>
  <c r="W57" i="2"/>
  <c r="W83" i="2"/>
  <c r="W80" i="2"/>
  <c r="W73" i="2"/>
  <c r="W72" i="2"/>
  <c r="W77" i="2"/>
  <c r="W65" i="2"/>
  <c r="W84" i="2"/>
  <c r="Q2" i="6"/>
  <c r="W60" i="2"/>
  <c r="E6" i="6"/>
  <c r="V54" i="2"/>
  <c r="W58" i="2"/>
  <c r="W81" i="2"/>
  <c r="W69" i="2"/>
  <c r="X85" i="2"/>
  <c r="V85" i="2"/>
  <c r="X62" i="2"/>
  <c r="V62" i="2"/>
  <c r="X79" i="2"/>
  <c r="V79" i="2"/>
  <c r="V75" i="2"/>
  <c r="X75" i="2"/>
  <c r="D5" i="6"/>
  <c r="Q4" i="6"/>
  <c r="W85" i="2"/>
  <c r="X82" i="2"/>
  <c r="V82" i="2"/>
  <c r="W68" i="2"/>
  <c r="W62" i="2"/>
  <c r="V58" i="2"/>
  <c r="X58" i="2"/>
  <c r="W56" i="2"/>
  <c r="N6" i="6"/>
  <c r="W67" i="2"/>
  <c r="V63" i="2"/>
  <c r="X63" i="2"/>
  <c r="W61" i="2"/>
  <c r="X60" i="2"/>
  <c r="V60" i="2"/>
  <c r="V66" i="2"/>
  <c r="X66" i="2"/>
  <c r="X71" i="2"/>
  <c r="V71" i="2"/>
  <c r="X88" i="2"/>
  <c r="V88" i="2"/>
  <c r="W54" i="2"/>
  <c r="X54" i="2"/>
  <c r="V76" i="2"/>
  <c r="X76" i="2"/>
  <c r="X65" i="2"/>
  <c r="V65" i="2"/>
  <c r="W79" i="2"/>
  <c r="V86" i="2"/>
  <c r="X86" i="2"/>
  <c r="W87" i="2"/>
  <c r="W88" i="2"/>
  <c r="X80" i="2"/>
  <c r="V80" i="2"/>
  <c r="W74" i="2"/>
  <c r="W66" i="2"/>
  <c r="X78" i="2"/>
  <c r="V78" i="2"/>
  <c r="X68" i="2"/>
  <c r="V68" i="2"/>
  <c r="X56" i="2"/>
  <c r="V56" i="2"/>
  <c r="V87" i="2"/>
  <c r="X74" i="2"/>
  <c r="V74" i="2"/>
  <c r="B6" i="6"/>
  <c r="C5" i="6"/>
  <c r="V72" i="2"/>
  <c r="X72" i="2"/>
  <c r="C6" i="6"/>
  <c r="X81" i="2"/>
  <c r="V81" i="2"/>
  <c r="W82" i="2"/>
  <c r="N19" i="6" s="1"/>
  <c r="W76" i="2"/>
  <c r="X77" i="2"/>
  <c r="V77" i="2"/>
  <c r="X69" i="2"/>
  <c r="V69" i="2"/>
  <c r="Q3" i="6"/>
  <c r="V55" i="2"/>
  <c r="N5" i="6"/>
  <c r="W75" i="2"/>
  <c r="W63" i="2"/>
  <c r="W86" i="2"/>
  <c r="X83" i="2"/>
  <c r="V83" i="2"/>
  <c r="X84" i="2"/>
  <c r="V84" i="2"/>
  <c r="V64" i="2"/>
  <c r="X64" i="2"/>
  <c r="W71" i="2"/>
  <c r="W78" i="2"/>
  <c r="X73" i="2"/>
  <c r="V73" i="2"/>
  <c r="V59" i="2"/>
  <c r="X59" i="2"/>
  <c r="B5" i="6"/>
  <c r="W52" i="2"/>
  <c r="W53" i="2"/>
  <c r="X52" i="2"/>
  <c r="V52" i="2"/>
  <c r="V53" i="2"/>
  <c r="AP50" i="2"/>
  <c r="T50" i="2"/>
  <c r="AB50" i="2"/>
  <c r="AB51" i="2" s="1"/>
  <c r="AB52" i="2" s="1"/>
  <c r="U50" i="2"/>
  <c r="T51" i="2"/>
  <c r="Z50" i="2"/>
  <c r="Z51" i="2" s="1"/>
  <c r="Z52" i="2" s="1"/>
  <c r="U51" i="2"/>
  <c r="P49" i="2"/>
  <c r="O49" i="2"/>
  <c r="N49" i="2"/>
  <c r="M49" i="2"/>
  <c r="L49" i="2"/>
  <c r="K49" i="2"/>
  <c r="J49" i="2"/>
  <c r="I49" i="2"/>
  <c r="H49" i="2"/>
  <c r="G49" i="2"/>
  <c r="F49" i="2"/>
  <c r="E49" i="2"/>
  <c r="D49" i="2"/>
  <c r="C49" i="2"/>
  <c r="B49" i="2"/>
  <c r="A49" i="2"/>
  <c r="P48" i="2"/>
  <c r="O48" i="2"/>
  <c r="N48" i="2"/>
  <c r="M48" i="2"/>
  <c r="L48" i="2"/>
  <c r="K48" i="2"/>
  <c r="J48" i="2"/>
  <c r="AS48" i="2" s="1"/>
  <c r="I48" i="2"/>
  <c r="AR48" i="2" s="1"/>
  <c r="H48" i="2"/>
  <c r="G48" i="2"/>
  <c r="AP48" i="2" s="1"/>
  <c r="F48" i="2"/>
  <c r="AO48" i="2" s="1"/>
  <c r="E48" i="2"/>
  <c r="D48" i="2"/>
  <c r="C48" i="2"/>
  <c r="B48" i="2"/>
  <c r="A48" i="2"/>
  <c r="F47" i="1"/>
  <c r="E5" i="6" l="1"/>
  <c r="Q18" i="6"/>
  <c r="B19" i="6"/>
  <c r="E19" i="6"/>
  <c r="G19" i="6"/>
  <c r="F19" i="6"/>
  <c r="D19" i="6"/>
  <c r="C19" i="6"/>
  <c r="Q19" i="6"/>
  <c r="W51" i="2"/>
  <c r="AR49" i="2"/>
  <c r="AR50" i="2" s="1"/>
  <c r="AR51" i="2" s="1"/>
  <c r="AR52" i="2" s="1"/>
  <c r="AR53" i="2" s="1"/>
  <c r="AO49" i="2"/>
  <c r="AO50" i="2" s="1"/>
  <c r="AS49" i="2"/>
  <c r="AS50" i="2" s="1"/>
  <c r="AS51" i="2" s="1"/>
  <c r="AS52" i="2" s="1"/>
  <c r="AS53" i="2" s="1"/>
  <c r="AP49" i="2"/>
  <c r="W50" i="2"/>
  <c r="V50" i="2"/>
  <c r="X50" i="2"/>
  <c r="X51" i="2"/>
  <c r="V51" i="2"/>
  <c r="T48" i="2"/>
  <c r="U48" i="2"/>
  <c r="Y48" i="2"/>
  <c r="T49" i="2"/>
  <c r="AB49" i="2"/>
  <c r="U49" i="2"/>
  <c r="Y49" i="2"/>
  <c r="Y50" i="2" s="1"/>
  <c r="Y51" i="2" s="1"/>
  <c r="P47" i="2"/>
  <c r="O47" i="2"/>
  <c r="N47" i="2"/>
  <c r="M47" i="2"/>
  <c r="L47" i="2"/>
  <c r="K47" i="2"/>
  <c r="J47" i="2"/>
  <c r="I47" i="2"/>
  <c r="H47" i="2"/>
  <c r="G47" i="2"/>
  <c r="F47" i="2"/>
  <c r="E47" i="2"/>
  <c r="D47" i="2"/>
  <c r="C47" i="2"/>
  <c r="B47" i="2"/>
  <c r="A47" i="2"/>
  <c r="P46" i="2"/>
  <c r="O46" i="2"/>
  <c r="N46" i="2"/>
  <c r="M46" i="2"/>
  <c r="L46" i="2"/>
  <c r="K46" i="2"/>
  <c r="J46" i="2"/>
  <c r="I46" i="2"/>
  <c r="H46" i="2"/>
  <c r="AQ46" i="2" s="1"/>
  <c r="G46" i="2"/>
  <c r="F46" i="2"/>
  <c r="AO46" i="2" s="1"/>
  <c r="E46" i="2"/>
  <c r="AN46" i="2" s="1"/>
  <c r="D46" i="2"/>
  <c r="C46" i="2"/>
  <c r="B46" i="2"/>
  <c r="A46" i="2"/>
  <c r="P45" i="2"/>
  <c r="O45" i="2"/>
  <c r="N45" i="2"/>
  <c r="M45" i="2"/>
  <c r="L45" i="2"/>
  <c r="K45" i="2"/>
  <c r="J45" i="2"/>
  <c r="I45" i="2"/>
  <c r="H45" i="2"/>
  <c r="G45" i="2"/>
  <c r="AP45" i="2" s="1"/>
  <c r="F45" i="2"/>
  <c r="AO45" i="2" s="1"/>
  <c r="E45" i="2"/>
  <c r="AN45" i="2" s="1"/>
  <c r="D45" i="2"/>
  <c r="C45" i="2"/>
  <c r="B45" i="2"/>
  <c r="A45" i="2"/>
  <c r="P44" i="2"/>
  <c r="O44" i="2"/>
  <c r="N44" i="2"/>
  <c r="M44" i="2"/>
  <c r="L44" i="2"/>
  <c r="K44" i="2"/>
  <c r="J44" i="2"/>
  <c r="I44" i="2"/>
  <c r="H44" i="2"/>
  <c r="AB44" i="2" s="1"/>
  <c r="G44" i="2"/>
  <c r="AP44" i="2" s="1"/>
  <c r="F44" i="2"/>
  <c r="E44" i="2"/>
  <c r="D44" i="2"/>
  <c r="C44" i="2"/>
  <c r="B44" i="2"/>
  <c r="A44" i="2"/>
  <c r="F45" i="1"/>
  <c r="B45" i="1"/>
  <c r="F44" i="1"/>
  <c r="F46" i="1"/>
  <c r="AS55" i="2" l="1"/>
  <c r="AS56" i="2" s="1"/>
  <c r="AS57" i="2" s="1"/>
  <c r="AS58" i="2" s="1"/>
  <c r="AS59" i="2" s="1"/>
  <c r="AS60" i="2" s="1"/>
  <c r="AS61" i="2" s="1"/>
  <c r="AS62" i="2" s="1"/>
  <c r="AS63" i="2" s="1"/>
  <c r="AS64" i="2" s="1"/>
  <c r="AS65" i="2" s="1"/>
  <c r="AS66" i="2" s="1"/>
  <c r="AS67" i="2" s="1"/>
  <c r="AS68" i="2" s="1"/>
  <c r="AS69" i="2" s="1"/>
  <c r="AS70" i="2" s="1"/>
  <c r="AS71" i="2" s="1"/>
  <c r="AS72" i="2" s="1"/>
  <c r="AS73" i="2" s="1"/>
  <c r="AS74" i="2" s="1"/>
  <c r="AS75" i="2" s="1"/>
  <c r="AS76" i="2" s="1"/>
  <c r="AS77" i="2" s="1"/>
  <c r="AS78" i="2" s="1"/>
  <c r="AS79" i="2" s="1"/>
  <c r="AS80" i="2" s="1"/>
  <c r="AS81" i="2" s="1"/>
  <c r="AS82" i="2" s="1"/>
  <c r="AS83" i="2" s="1"/>
  <c r="AS84" i="2" s="1"/>
  <c r="AS85" i="2" s="1"/>
  <c r="AS86" i="2" s="1"/>
  <c r="AS87" i="2" s="1"/>
  <c r="AS88" i="2" s="1"/>
  <c r="AS89" i="2" s="1"/>
  <c r="AR55" i="2"/>
  <c r="AR56" i="2" s="1"/>
  <c r="AR57" i="2" s="1"/>
  <c r="AR58" i="2" s="1"/>
  <c r="AR59" i="2" s="1"/>
  <c r="AR60" i="2" s="1"/>
  <c r="AR61" i="2" s="1"/>
  <c r="AR62" i="2" s="1"/>
  <c r="AR63" i="2" s="1"/>
  <c r="AR64" i="2" s="1"/>
  <c r="AR65" i="2" s="1"/>
  <c r="AR66" i="2" s="1"/>
  <c r="AR67" i="2" s="1"/>
  <c r="AR68" i="2" s="1"/>
  <c r="AR69" i="2" s="1"/>
  <c r="AR70" i="2" s="1"/>
  <c r="AR71" i="2" s="1"/>
  <c r="AR72" i="2" s="1"/>
  <c r="AR73" i="2" s="1"/>
  <c r="AR74" i="2" s="1"/>
  <c r="AR75" i="2" s="1"/>
  <c r="AR76" i="2" s="1"/>
  <c r="AR77" i="2" s="1"/>
  <c r="AR78" i="2" s="1"/>
  <c r="AR79" i="2" s="1"/>
  <c r="AR80" i="2" s="1"/>
  <c r="AR81" i="2" s="1"/>
  <c r="AR82" i="2" s="1"/>
  <c r="AR83" i="2" s="1"/>
  <c r="AR84" i="2" s="1"/>
  <c r="AR85" i="2" s="1"/>
  <c r="AR86" i="2" s="1"/>
  <c r="AR87" i="2" s="1"/>
  <c r="AR88" i="2" s="1"/>
  <c r="AR89" i="2" s="1"/>
  <c r="AN47" i="2"/>
  <c r="AN48" i="2" s="1"/>
  <c r="AN49" i="2" s="1"/>
  <c r="T47" i="2"/>
  <c r="U47" i="2"/>
  <c r="V47" i="2" s="1"/>
  <c r="AQ47" i="2"/>
  <c r="AQ48" i="2" s="1"/>
  <c r="AQ49" i="2" s="1"/>
  <c r="AQ50" i="2" s="1"/>
  <c r="Y47" i="2"/>
  <c r="W49" i="2"/>
  <c r="V48" i="2"/>
  <c r="X48" i="2"/>
  <c r="V49" i="2"/>
  <c r="X49" i="2"/>
  <c r="W48" i="2"/>
  <c r="AP46" i="2"/>
  <c r="AP47" i="2" s="1"/>
  <c r="AA46" i="2"/>
  <c r="T44" i="2"/>
  <c r="X47" i="2"/>
  <c r="AO44" i="2"/>
  <c r="AS44" i="2"/>
  <c r="AS45" i="2" s="1"/>
  <c r="AS46" i="2" s="1"/>
  <c r="AS47" i="2" s="1"/>
  <c r="U44" i="2"/>
  <c r="AB45" i="2"/>
  <c r="AB46" i="2" s="1"/>
  <c r="AY45" i="2"/>
  <c r="AY46" i="2" s="1"/>
  <c r="AY47" i="2" s="1"/>
  <c r="AY48" i="2" s="1"/>
  <c r="AY49" i="2" s="1"/>
  <c r="AY50" i="2" s="1"/>
  <c r="AY51" i="2" s="1"/>
  <c r="AY52" i="2" s="1"/>
  <c r="AY53" i="2" s="1"/>
  <c r="AO47" i="2"/>
  <c r="T45" i="2"/>
  <c r="U45" i="2"/>
  <c r="T46" i="2"/>
  <c r="AA47" i="2"/>
  <c r="AA48" i="2" s="1"/>
  <c r="AA49" i="2" s="1"/>
  <c r="AA50" i="2" s="1"/>
  <c r="AA51" i="2" s="1"/>
  <c r="U46" i="2"/>
  <c r="AB47" i="2"/>
  <c r="AB48" i="2" s="1"/>
  <c r="P43" i="2"/>
  <c r="O43" i="2"/>
  <c r="N43" i="2"/>
  <c r="M43" i="2"/>
  <c r="L43" i="2"/>
  <c r="K43" i="2"/>
  <c r="J43" i="2"/>
  <c r="I43" i="2"/>
  <c r="H43" i="2"/>
  <c r="G43" i="2"/>
  <c r="F43" i="2"/>
  <c r="E43" i="2"/>
  <c r="D43" i="2"/>
  <c r="C43" i="2"/>
  <c r="B43" i="2"/>
  <c r="A43" i="2"/>
  <c r="P42" i="2"/>
  <c r="O42" i="2"/>
  <c r="N42" i="2"/>
  <c r="M42" i="2"/>
  <c r="L42" i="2"/>
  <c r="K42" i="2"/>
  <c r="J42" i="2"/>
  <c r="I42" i="2"/>
  <c r="H42" i="2"/>
  <c r="AQ42" i="2" s="1"/>
  <c r="G42" i="2"/>
  <c r="F42" i="2"/>
  <c r="E42" i="2"/>
  <c r="D42" i="2"/>
  <c r="C42" i="2"/>
  <c r="B42" i="2"/>
  <c r="A42" i="2"/>
  <c r="P41" i="2"/>
  <c r="O41" i="2"/>
  <c r="N41" i="2"/>
  <c r="M41" i="2"/>
  <c r="L41" i="2"/>
  <c r="K41" i="2"/>
  <c r="J41" i="2"/>
  <c r="I41" i="2"/>
  <c r="H41" i="2"/>
  <c r="AQ41" i="2" s="1"/>
  <c r="G41" i="2"/>
  <c r="F41" i="2"/>
  <c r="E41" i="2"/>
  <c r="D41" i="2"/>
  <c r="C41" i="2"/>
  <c r="B41" i="2"/>
  <c r="A41" i="2"/>
  <c r="P40" i="2"/>
  <c r="O40" i="2"/>
  <c r="N40" i="2"/>
  <c r="M40" i="2"/>
  <c r="L40" i="2"/>
  <c r="K40" i="2"/>
  <c r="J40" i="2"/>
  <c r="I40" i="2"/>
  <c r="H40" i="2"/>
  <c r="G40" i="2"/>
  <c r="F40" i="2"/>
  <c r="Z40" i="2" s="1"/>
  <c r="Z41" i="2" s="1"/>
  <c r="E40" i="2"/>
  <c r="D40" i="2"/>
  <c r="C40" i="2"/>
  <c r="B40" i="2"/>
  <c r="A40"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AY4" i="2" s="1"/>
  <c r="O4" i="2"/>
  <c r="P3" i="2"/>
  <c r="O3" i="2"/>
  <c r="P2" i="2"/>
  <c r="O2" i="2"/>
  <c r="U40" i="1"/>
  <c r="U41"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F41" i="1"/>
  <c r="T41" i="1"/>
  <c r="S41" i="1"/>
  <c r="S40" i="1"/>
  <c r="T39" i="1"/>
  <c r="T38" i="1"/>
  <c r="T37" i="1"/>
  <c r="T36" i="1"/>
  <c r="S39" i="1"/>
  <c r="S38" i="1"/>
  <c r="S37"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F40" i="1"/>
  <c r="B40" i="1"/>
  <c r="F39" i="1"/>
  <c r="AJ4" i="2" l="1"/>
  <c r="AJ5" i="2" s="1"/>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G6" i="6"/>
  <c r="M2" i="3"/>
  <c r="M12" i="3"/>
  <c r="M13" i="3"/>
  <c r="AJ2" i="2"/>
  <c r="AY2" i="2" s="1"/>
  <c r="M1" i="6"/>
  <c r="L12" i="3"/>
  <c r="L13" i="3"/>
  <c r="L2" i="3"/>
  <c r="F6" i="6"/>
  <c r="L1" i="3"/>
  <c r="L1" i="6"/>
  <c r="M1" i="3"/>
  <c r="AY55" i="2"/>
  <c r="AY56" i="2" s="1"/>
  <c r="AY57" i="2" s="1"/>
  <c r="AY58" i="2" s="1"/>
  <c r="AY59" i="2" s="1"/>
  <c r="AY60" i="2" s="1"/>
  <c r="AY61" i="2" s="1"/>
  <c r="AY62" i="2" s="1"/>
  <c r="AY63" i="2" s="1"/>
  <c r="AY64" i="2" s="1"/>
  <c r="AY65" i="2" s="1"/>
  <c r="AY66" i="2" s="1"/>
  <c r="AY67" i="2" s="1"/>
  <c r="AY68" i="2" s="1"/>
  <c r="AY69" i="2" s="1"/>
  <c r="AY70" i="2" s="1"/>
  <c r="AY71" i="2" s="1"/>
  <c r="AY72" i="2" s="1"/>
  <c r="AY73" i="2" s="1"/>
  <c r="AY74" i="2" s="1"/>
  <c r="AY75" i="2" s="1"/>
  <c r="AY76" i="2" s="1"/>
  <c r="AY77" i="2" s="1"/>
  <c r="AY78" i="2" s="1"/>
  <c r="AY79" i="2" s="1"/>
  <c r="AY80" i="2" s="1"/>
  <c r="AY81" i="2" s="1"/>
  <c r="AY82" i="2" s="1"/>
  <c r="AY83" i="2" s="1"/>
  <c r="AY84" i="2" s="1"/>
  <c r="AY85" i="2" s="1"/>
  <c r="AY86" i="2" s="1"/>
  <c r="AY87" i="2" s="1"/>
  <c r="AY88" i="2" s="1"/>
  <c r="AY89" i="2" s="1"/>
  <c r="W47" i="2"/>
  <c r="T40" i="2"/>
  <c r="U42" i="2"/>
  <c r="V42" i="2" s="1"/>
  <c r="W44" i="2"/>
  <c r="U43" i="2"/>
  <c r="X43" i="2" s="1"/>
  <c r="X46" i="2"/>
  <c r="V46" i="2"/>
  <c r="W46" i="2"/>
  <c r="V45" i="2"/>
  <c r="X45" i="2"/>
  <c r="W45" i="2"/>
  <c r="M19" i="3" s="1"/>
  <c r="V44" i="2"/>
  <c r="X44" i="2"/>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Y30" i="2" s="1"/>
  <c r="AY31" i="2" s="1"/>
  <c r="AY32" i="2" s="1"/>
  <c r="AY33" i="2" s="1"/>
  <c r="AY34" i="2" s="1"/>
  <c r="AY35" i="2" s="1"/>
  <c r="AY36" i="2" s="1"/>
  <c r="AY37" i="2" s="1"/>
  <c r="AY38" i="2" s="1"/>
  <c r="AY39" i="2" s="1"/>
  <c r="AY40" i="2" s="1"/>
  <c r="U41" i="2"/>
  <c r="T41" i="2"/>
  <c r="T42" i="2"/>
  <c r="AX4" i="2"/>
  <c r="AI4" i="2"/>
  <c r="AI2" i="2"/>
  <c r="AX2" i="2" s="1"/>
  <c r="AN40" i="2"/>
  <c r="U40" i="2"/>
  <c r="AN41" i="2"/>
  <c r="AN42" i="2" s="1"/>
  <c r="AN43" i="2" s="1"/>
  <c r="AN44" i="2" s="1"/>
  <c r="T43" i="2"/>
  <c r="Z42" i="2"/>
  <c r="AB40" i="2"/>
  <c r="AB41" i="2" s="1"/>
  <c r="AB42" i="2" s="1"/>
  <c r="AA40" i="2"/>
  <c r="AA41" i="2" s="1"/>
  <c r="AQ43" i="2"/>
  <c r="AQ44" i="2" s="1"/>
  <c r="AQ45" i="2" s="1"/>
  <c r="AB43" i="2"/>
  <c r="AI41" i="2"/>
  <c r="AI42" i="2" s="1"/>
  <c r="AI43" i="2" s="1"/>
  <c r="AI44" i="2" s="1"/>
  <c r="AI45" i="2" s="1"/>
  <c r="AI46" i="2" s="1"/>
  <c r="AI47" i="2" s="1"/>
  <c r="AI48" i="2" s="1"/>
  <c r="AI49" i="2" s="1"/>
  <c r="AI50" i="2" s="1"/>
  <c r="AI51" i="2" s="1"/>
  <c r="AI52" i="2" s="1"/>
  <c r="AI53" i="2" s="1"/>
  <c r="Y42" i="2"/>
  <c r="Y43" i="2"/>
  <c r="Y44" i="2" s="1"/>
  <c r="Y45" i="2" s="1"/>
  <c r="Y46" i="2" s="1"/>
  <c r="AA42" i="2"/>
  <c r="AA43" i="2" s="1"/>
  <c r="AA44" i="2" s="1"/>
  <c r="AA45" i="2" s="1"/>
  <c r="Z43" i="2"/>
  <c r="Z44" i="2" s="1"/>
  <c r="Z45" i="2" s="1"/>
  <c r="Z46" i="2" s="1"/>
  <c r="Z47" i="2" s="1"/>
  <c r="Z48" i="2" s="1"/>
  <c r="Z49" i="2" s="1"/>
  <c r="N39" i="2"/>
  <c r="M39" i="2"/>
  <c r="L39" i="2"/>
  <c r="K39" i="2"/>
  <c r="J39" i="2"/>
  <c r="I39" i="2"/>
  <c r="H39" i="2"/>
  <c r="G39" i="2"/>
  <c r="AA39" i="2" s="1"/>
  <c r="F39" i="2"/>
  <c r="Z39" i="2" s="1"/>
  <c r="E39" i="2"/>
  <c r="D39" i="2"/>
  <c r="C39" i="2"/>
  <c r="B39" i="2"/>
  <c r="A39" i="2"/>
  <c r="N38" i="2"/>
  <c r="M38" i="2"/>
  <c r="L38" i="2"/>
  <c r="K38" i="2"/>
  <c r="J38" i="2"/>
  <c r="I38" i="2"/>
  <c r="H38" i="2"/>
  <c r="AQ38" i="2" s="1"/>
  <c r="G38" i="2"/>
  <c r="AA38" i="2" s="1"/>
  <c r="F38" i="2"/>
  <c r="AO38" i="2" s="1"/>
  <c r="E38" i="2"/>
  <c r="D38" i="2"/>
  <c r="C38" i="2"/>
  <c r="B38" i="2"/>
  <c r="A38" i="2"/>
  <c r="N37" i="2"/>
  <c r="M37" i="2"/>
  <c r="L37" i="2"/>
  <c r="K37" i="2"/>
  <c r="J37" i="2"/>
  <c r="I37" i="2"/>
  <c r="H37" i="2"/>
  <c r="AQ37" i="2" s="1"/>
  <c r="G37" i="2"/>
  <c r="AP37" i="2" s="1"/>
  <c r="F37" i="2"/>
  <c r="E37" i="2"/>
  <c r="D37" i="2"/>
  <c r="C37" i="2"/>
  <c r="B37" i="2"/>
  <c r="A37" i="2"/>
  <c r="N36" i="2"/>
  <c r="M36" i="2"/>
  <c r="L36" i="2"/>
  <c r="K36" i="2"/>
  <c r="J36" i="2"/>
  <c r="I36" i="2"/>
  <c r="H36" i="2"/>
  <c r="G36" i="2"/>
  <c r="AP36" i="2" s="1"/>
  <c r="F36" i="2"/>
  <c r="AO36" i="2" s="1"/>
  <c r="E36" i="2"/>
  <c r="D36" i="2"/>
  <c r="C36" i="2"/>
  <c r="B36" i="2"/>
  <c r="A36" i="2"/>
  <c r="N2" i="2"/>
  <c r="M2" i="2"/>
  <c r="J1" i="6" s="1"/>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AW4" i="2" s="1"/>
  <c r="N3" i="2"/>
  <c r="F37" i="1"/>
  <c r="B37"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7" i="1"/>
  <c r="Q37" i="1"/>
  <c r="P37" i="1"/>
  <c r="O37" i="1"/>
  <c r="R38" i="1"/>
  <c r="Q38" i="1"/>
  <c r="P38" i="1"/>
  <c r="O38" i="1"/>
  <c r="F38" i="1"/>
  <c r="B38" i="1"/>
  <c r="R36" i="1"/>
  <c r="Q36" i="1"/>
  <c r="P36" i="1"/>
  <c r="O36" i="1"/>
  <c r="F36" i="1"/>
  <c r="R35" i="1"/>
  <c r="Q35" i="1"/>
  <c r="P35" i="1"/>
  <c r="O35" i="1"/>
  <c r="F35" i="1"/>
  <c r="B35" i="1"/>
  <c r="M6" i="6" l="1"/>
  <c r="AJ55" i="2"/>
  <c r="AJ56" i="2" s="1"/>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K13" i="3"/>
  <c r="K12" i="3"/>
  <c r="K2" i="3"/>
  <c r="J8" i="6"/>
  <c r="J9" i="6"/>
  <c r="J11" i="6"/>
  <c r="J18" i="6"/>
  <c r="J10" i="6"/>
  <c r="M5" i="3"/>
  <c r="AH2" i="2"/>
  <c r="AW2" i="2" s="1"/>
  <c r="K1" i="6"/>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X32" i="2" s="1"/>
  <c r="AX33" i="2" s="1"/>
  <c r="AX34" i="2" s="1"/>
  <c r="AX35" i="2" s="1"/>
  <c r="AX36" i="2" s="1"/>
  <c r="AX37" i="2" s="1"/>
  <c r="AX38" i="2" s="1"/>
  <c r="AX39" i="2" s="1"/>
  <c r="AX40" i="2" s="1"/>
  <c r="AX41" i="2" s="1"/>
  <c r="AX42" i="2" s="1"/>
  <c r="AX43" i="2" s="1"/>
  <c r="AX44" i="2" s="1"/>
  <c r="AX45" i="2" s="1"/>
  <c r="AX46" i="2" s="1"/>
  <c r="AX47" i="2" s="1"/>
  <c r="AX48" i="2" s="1"/>
  <c r="AX49" i="2" s="1"/>
  <c r="AX50" i="2" s="1"/>
  <c r="AX51" i="2" s="1"/>
  <c r="AX52" i="2" s="1"/>
  <c r="AX53" i="2" s="1"/>
  <c r="M10" i="3"/>
  <c r="L10" i="3"/>
  <c r="AI55" i="2"/>
  <c r="AI56" i="2" s="1"/>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AI82" i="2" s="1"/>
  <c r="AI83" i="2" s="1"/>
  <c r="AI84" i="2" s="1"/>
  <c r="AI85" i="2" s="1"/>
  <c r="AI86" i="2" s="1"/>
  <c r="AI87" i="2" s="1"/>
  <c r="AI88" i="2" s="1"/>
  <c r="AI89" i="2" s="1"/>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AI36" i="2" s="1"/>
  <c r="AI37" i="2" s="1"/>
  <c r="AI38" i="2" s="1"/>
  <c r="AI39" i="2" s="1"/>
  <c r="AI40" i="2" s="1"/>
  <c r="M9" i="6"/>
  <c r="M10" i="6"/>
  <c r="M8" i="6"/>
  <c r="M18" i="6"/>
  <c r="M11" i="6"/>
  <c r="L18" i="6"/>
  <c r="L11" i="6"/>
  <c r="L9" i="6"/>
  <c r="L8" i="6"/>
  <c r="L10" i="6"/>
  <c r="W41" i="2"/>
  <c r="L19" i="3" s="1"/>
  <c r="V43" i="2"/>
  <c r="Y36" i="2"/>
  <c r="Y37" i="2" s="1"/>
  <c r="Y38" i="2" s="1"/>
  <c r="U36" i="2"/>
  <c r="T36" i="2"/>
  <c r="X41" i="2"/>
  <c r="V41" i="2"/>
  <c r="AN38" i="2"/>
  <c r="AN39" i="2" s="1"/>
  <c r="T38" i="2"/>
  <c r="U38" i="2"/>
  <c r="U37" i="2"/>
  <c r="T37" i="2"/>
  <c r="U39" i="2"/>
  <c r="T39" i="2"/>
  <c r="V40" i="2"/>
  <c r="W40" i="2"/>
  <c r="W43" i="2"/>
  <c r="W42" i="2"/>
  <c r="AY41" i="2"/>
  <c r="AH4" i="2"/>
  <c r="AW5" i="2"/>
  <c r="AW6" i="2" s="1"/>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W30" i="2" s="1"/>
  <c r="AW31" i="2" s="1"/>
  <c r="AW32" i="2" s="1"/>
  <c r="AW33" i="2" s="1"/>
  <c r="AW34" i="2" s="1"/>
  <c r="AW35" i="2" s="1"/>
  <c r="AW36" i="2" s="1"/>
  <c r="AB36" i="2"/>
  <c r="AB37" i="2" s="1"/>
  <c r="AB38" i="2" s="1"/>
  <c r="AB39" i="2" s="1"/>
  <c r="AO39" i="2"/>
  <c r="AO40" i="2" s="1"/>
  <c r="AO41" i="2" s="1"/>
  <c r="AO42" i="2" s="1"/>
  <c r="AO43" i="2" s="1"/>
  <c r="K1" i="3"/>
  <c r="AN37" i="2"/>
  <c r="Y39" i="2"/>
  <c r="Y40" i="2" s="1"/>
  <c r="Y41" i="2" s="1"/>
  <c r="AO37" i="2"/>
  <c r="AW37" i="2"/>
  <c r="AP38" i="2"/>
  <c r="AP39" i="2" s="1"/>
  <c r="AP40" i="2" s="1"/>
  <c r="AP41" i="2" s="1"/>
  <c r="AP42" i="2" s="1"/>
  <c r="AP43" i="2" s="1"/>
  <c r="AQ39" i="2"/>
  <c r="AQ40" i="2" s="1"/>
  <c r="Q34" i="1"/>
  <c r="L35" i="2" s="1"/>
  <c r="P34" i="1"/>
  <c r="K35" i="2" s="1"/>
  <c r="O34" i="1"/>
  <c r="M35" i="2"/>
  <c r="J35" i="2"/>
  <c r="I35" i="2"/>
  <c r="H35" i="2"/>
  <c r="G35" i="2"/>
  <c r="AP35" i="2" s="1"/>
  <c r="F35" i="2"/>
  <c r="AO35" i="2" s="1"/>
  <c r="E35" i="2"/>
  <c r="D35" i="2"/>
  <c r="C35" i="2"/>
  <c r="B35" i="2"/>
  <c r="A35" i="2"/>
  <c r="M34" i="2"/>
  <c r="L34" i="2"/>
  <c r="K34" i="2"/>
  <c r="J34" i="2"/>
  <c r="I34" i="2"/>
  <c r="H34" i="2"/>
  <c r="AQ34" i="2" s="1"/>
  <c r="G34" i="2"/>
  <c r="AP34" i="2" s="1"/>
  <c r="F34" i="2"/>
  <c r="AO34" i="2" s="1"/>
  <c r="E34" i="2"/>
  <c r="D34" i="2"/>
  <c r="C34" i="2"/>
  <c r="B34" i="2"/>
  <c r="A34" i="2"/>
  <c r="M33" i="2"/>
  <c r="L33" i="2"/>
  <c r="K33" i="2"/>
  <c r="J33" i="2"/>
  <c r="I33" i="2"/>
  <c r="H33" i="2"/>
  <c r="AB33" i="2" s="1"/>
  <c r="G33" i="2"/>
  <c r="F33" i="2"/>
  <c r="E33" i="2"/>
  <c r="D33" i="2"/>
  <c r="C33" i="2"/>
  <c r="B33" i="2"/>
  <c r="A33" i="2"/>
  <c r="F32" i="1"/>
  <c r="F33" i="1"/>
  <c r="F34" i="1"/>
  <c r="J1" i="3"/>
  <c r="AG2" i="2"/>
  <c r="AV2" i="2" s="1"/>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AG4" i="2" s="1"/>
  <c r="M3" i="2"/>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33" i="1"/>
  <c r="P33" i="1"/>
  <c r="O33" i="1"/>
  <c r="Q32" i="1"/>
  <c r="P32" i="1"/>
  <c r="O32" i="1"/>
  <c r="B32" i="1"/>
  <c r="L5" i="3" l="1"/>
  <c r="L5" i="6"/>
  <c r="K10" i="3"/>
  <c r="AY42" i="2"/>
  <c r="AY43" i="2" s="1"/>
  <c r="AY44" i="2" s="1"/>
  <c r="L6" i="3"/>
  <c r="M5" i="6"/>
  <c r="J13" i="3"/>
  <c r="J12" i="3"/>
  <c r="J2" i="3"/>
  <c r="K18" i="6"/>
  <c r="K8" i="6"/>
  <c r="K11" i="6"/>
  <c r="K9" i="6"/>
  <c r="K10" i="6"/>
  <c r="AH5" i="2"/>
  <c r="AH6" i="2" s="1"/>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J10" i="3"/>
  <c r="AX55" i="2"/>
  <c r="AX56" i="2" s="1"/>
  <c r="AX57" i="2" s="1"/>
  <c r="AX58" i="2" s="1"/>
  <c r="AX59" i="2" s="1"/>
  <c r="AX60" i="2" s="1"/>
  <c r="AX61" i="2" s="1"/>
  <c r="AX62" i="2" s="1"/>
  <c r="AX63" i="2" s="1"/>
  <c r="AX64" i="2" s="1"/>
  <c r="AX65" i="2" s="1"/>
  <c r="AX66" i="2" s="1"/>
  <c r="AX67" i="2" s="1"/>
  <c r="AX68" i="2" s="1"/>
  <c r="AX69" i="2" s="1"/>
  <c r="AX70" i="2" s="1"/>
  <c r="AX71" i="2" s="1"/>
  <c r="AX72" i="2" s="1"/>
  <c r="AX73" i="2" s="1"/>
  <c r="AX74" i="2" s="1"/>
  <c r="AX75" i="2" s="1"/>
  <c r="AX76" i="2" s="1"/>
  <c r="AX77" i="2" s="1"/>
  <c r="AX78" i="2" s="1"/>
  <c r="AX79" i="2" s="1"/>
  <c r="AX80" i="2" s="1"/>
  <c r="AX81" i="2" s="1"/>
  <c r="AX82" i="2" s="1"/>
  <c r="AX83" i="2" s="1"/>
  <c r="AX84" i="2" s="1"/>
  <c r="AX85" i="2" s="1"/>
  <c r="AX86" i="2" s="1"/>
  <c r="AX87" i="2" s="1"/>
  <c r="AX88" i="2" s="1"/>
  <c r="AX89" i="2" s="1"/>
  <c r="Y34" i="2"/>
  <c r="T34" i="2"/>
  <c r="U34" i="2"/>
  <c r="X38" i="2"/>
  <c r="V38" i="2"/>
  <c r="U35" i="2"/>
  <c r="T35" i="2"/>
  <c r="V39" i="2"/>
  <c r="V36" i="2"/>
  <c r="X36" i="2"/>
  <c r="Y33" i="2"/>
  <c r="U33" i="2"/>
  <c r="T33" i="2"/>
  <c r="X37" i="2"/>
  <c r="V37" i="2"/>
  <c r="AV4" i="2"/>
  <c r="Y35" i="2"/>
  <c r="W37" i="2"/>
  <c r="K19" i="3" s="1"/>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G28" i="2" s="1"/>
  <c r="AG29" i="2" s="1"/>
  <c r="AG30" i="2" s="1"/>
  <c r="AG31" i="2" s="1"/>
  <c r="AG32" i="2" s="1"/>
  <c r="AG33" i="2" s="1"/>
  <c r="AG34" i="2" s="1"/>
  <c r="AG35" i="2" s="1"/>
  <c r="AW38" i="2"/>
  <c r="AW39" i="2" s="1"/>
  <c r="AW40" i="2" s="1"/>
  <c r="AW41" i="2" s="1"/>
  <c r="AW42" i="2" s="1"/>
  <c r="AW43" i="2" s="1"/>
  <c r="AW44" i="2" s="1"/>
  <c r="AW45" i="2" s="1"/>
  <c r="AW46" i="2" s="1"/>
  <c r="AW47" i="2" s="1"/>
  <c r="AW48" i="2" s="1"/>
  <c r="AW49" i="2" s="1"/>
  <c r="AW50" i="2" s="1"/>
  <c r="AW51" i="2" s="1"/>
  <c r="AW52" i="2" s="1"/>
  <c r="AW53" i="2" s="1"/>
  <c r="W36" i="2"/>
  <c r="W38" i="2"/>
  <c r="W39" i="2"/>
  <c r="AV5" i="2"/>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V48" i="2" s="1"/>
  <c r="AV49" i="2" s="1"/>
  <c r="AV50" i="2" s="1"/>
  <c r="AV51" i="2" s="1"/>
  <c r="AV52" i="2" s="1"/>
  <c r="AV53" i="2" s="1"/>
  <c r="AQ35" i="2"/>
  <c r="AQ36" i="2" s="1"/>
  <c r="Z33" i="2"/>
  <c r="Z34" i="2" s="1"/>
  <c r="Z35" i="2" s="1"/>
  <c r="Z36" i="2" s="1"/>
  <c r="Z37" i="2" s="1"/>
  <c r="Z38" i="2" s="1"/>
  <c r="AN35" i="2"/>
  <c r="AN36" i="2" s="1"/>
  <c r="AB35" i="2"/>
  <c r="AB34" i="2"/>
  <c r="AA33" i="2"/>
  <c r="AA34" i="2" s="1"/>
  <c r="AA35" i="2" s="1"/>
  <c r="AA36" i="2" s="1"/>
  <c r="AA37" i="2" s="1"/>
  <c r="L32" i="2"/>
  <c r="K32" i="2"/>
  <c r="J32" i="2"/>
  <c r="I32" i="2"/>
  <c r="H32" i="2"/>
  <c r="AQ32" i="2" s="1"/>
  <c r="AQ33" i="2" s="1"/>
  <c r="G32" i="2"/>
  <c r="F32" i="2"/>
  <c r="E32" i="2"/>
  <c r="D32" i="2"/>
  <c r="C32" i="2"/>
  <c r="B32" i="2"/>
  <c r="A32" i="2"/>
  <c r="Q31" i="1"/>
  <c r="P31" i="1"/>
  <c r="O31" i="1"/>
  <c r="B31" i="1"/>
  <c r="L6" i="6" l="1"/>
  <c r="K5" i="3"/>
  <c r="AW55" i="2"/>
  <c r="AW56" i="2" s="1"/>
  <c r="AW57" i="2" s="1"/>
  <c r="AW58" i="2" s="1"/>
  <c r="AW59" i="2" s="1"/>
  <c r="AW60" i="2" s="1"/>
  <c r="AW61" i="2" s="1"/>
  <c r="AW62" i="2" s="1"/>
  <c r="AW63" i="2" s="1"/>
  <c r="AW64" i="2" s="1"/>
  <c r="AW65" i="2" s="1"/>
  <c r="AW66" i="2" s="1"/>
  <c r="AW67" i="2" s="1"/>
  <c r="AW68" i="2" s="1"/>
  <c r="AW69" i="2" s="1"/>
  <c r="AW70" i="2" s="1"/>
  <c r="AW71" i="2" s="1"/>
  <c r="AW72" i="2" s="1"/>
  <c r="AW73" i="2" s="1"/>
  <c r="AW74" i="2" s="1"/>
  <c r="AW75" i="2" s="1"/>
  <c r="AW76" i="2" s="1"/>
  <c r="AW77" i="2" s="1"/>
  <c r="AW78" i="2" s="1"/>
  <c r="AW79" i="2" s="1"/>
  <c r="AW80" i="2" s="1"/>
  <c r="AW81" i="2" s="1"/>
  <c r="AW82" i="2" s="1"/>
  <c r="AW83" i="2" s="1"/>
  <c r="AW84" i="2" s="1"/>
  <c r="AW85" i="2" s="1"/>
  <c r="AW86" i="2" s="1"/>
  <c r="AW87" i="2" s="1"/>
  <c r="AW88" i="2" s="1"/>
  <c r="AW89" i="2" s="1"/>
  <c r="AH55" i="2"/>
  <c r="AH56" i="2" s="1"/>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V55" i="2"/>
  <c r="AV56" i="2" s="1"/>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J6" i="3"/>
  <c r="K6" i="3"/>
  <c r="M6" i="3"/>
  <c r="U32" i="2"/>
  <c r="T32" i="2"/>
  <c r="X34" i="2"/>
  <c r="V34" i="2"/>
  <c r="X35" i="2"/>
  <c r="V35" i="2"/>
  <c r="X33" i="2"/>
  <c r="V33" i="2"/>
  <c r="W33" i="2"/>
  <c r="AG36" i="2"/>
  <c r="AG37" i="2" s="1"/>
  <c r="AG38" i="2" s="1"/>
  <c r="AG39" i="2" s="1"/>
  <c r="W35" i="2"/>
  <c r="J19" i="3" s="1"/>
  <c r="W34" i="2"/>
  <c r="AA32" i="2"/>
  <c r="AN32" i="2"/>
  <c r="AN33" i="2" s="1"/>
  <c r="AN34" i="2" s="1"/>
  <c r="Z32" i="2"/>
  <c r="L31" i="2"/>
  <c r="L30" i="2"/>
  <c r="AU30" i="2" s="1"/>
  <c r="L29" i="2"/>
  <c r="L28" i="2"/>
  <c r="L27" i="2"/>
  <c r="L26" i="2"/>
  <c r="L25" i="2"/>
  <c r="L24" i="2"/>
  <c r="L23" i="2"/>
  <c r="L22" i="2"/>
  <c r="L21" i="2"/>
  <c r="L20" i="2"/>
  <c r="L19" i="2"/>
  <c r="L18" i="2"/>
  <c r="L17" i="2"/>
  <c r="L16" i="2"/>
  <c r="L15" i="2"/>
  <c r="L14" i="2"/>
  <c r="L13" i="2"/>
  <c r="L12" i="2"/>
  <c r="L11" i="2"/>
  <c r="L10" i="2"/>
  <c r="L9" i="2"/>
  <c r="L8" i="2"/>
  <c r="L7" i="2"/>
  <c r="L6" i="2"/>
  <c r="L5" i="2"/>
  <c r="L4" i="2"/>
  <c r="AF4" i="2" s="1"/>
  <c r="L3" i="2"/>
  <c r="L2" i="2"/>
  <c r="K31" i="2"/>
  <c r="J31" i="2"/>
  <c r="I31" i="2"/>
  <c r="H31" i="2"/>
  <c r="G31" i="2"/>
  <c r="F31" i="2"/>
  <c r="E31" i="2"/>
  <c r="D31" i="2"/>
  <c r="C31" i="2"/>
  <c r="B31" i="2"/>
  <c r="A31" i="2"/>
  <c r="K30" i="2"/>
  <c r="J30" i="2"/>
  <c r="I30" i="2"/>
  <c r="H30" i="2"/>
  <c r="AQ30" i="2" s="1"/>
  <c r="G30" i="2"/>
  <c r="AA30" i="2" s="1"/>
  <c r="F30" i="2"/>
  <c r="Z30" i="2" s="1"/>
  <c r="E30" i="2"/>
  <c r="D30" i="2"/>
  <c r="C30" i="2"/>
  <c r="B30" i="2"/>
  <c r="A30" i="2"/>
  <c r="K29" i="2"/>
  <c r="J29" i="2"/>
  <c r="AD29" i="2" s="1"/>
  <c r="I29" i="2"/>
  <c r="AC29" i="2" s="1"/>
  <c r="H29" i="2"/>
  <c r="G29" i="2"/>
  <c r="F29" i="2"/>
  <c r="Z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K5" i="6" l="1"/>
  <c r="AF2" i="2"/>
  <c r="AU2" i="2" s="1"/>
  <c r="I1" i="6"/>
  <c r="I2" i="3"/>
  <c r="I13" i="3"/>
  <c r="I12" i="3"/>
  <c r="J6" i="6"/>
  <c r="K6" i="6"/>
  <c r="AG40" i="2"/>
  <c r="AG41" i="2" s="1"/>
  <c r="AG42" i="2" s="1"/>
  <c r="AG43" i="2" s="1"/>
  <c r="AG44" i="2" s="1"/>
  <c r="AG45" i="2" s="1"/>
  <c r="AG46" i="2" s="1"/>
  <c r="AG47" i="2" s="1"/>
  <c r="AG48" i="2" s="1"/>
  <c r="AG49" i="2" s="1"/>
  <c r="AG50" i="2" s="1"/>
  <c r="AG51" i="2" s="1"/>
  <c r="AG52" i="2" s="1"/>
  <c r="AG53" i="2" s="1"/>
  <c r="U29" i="2"/>
  <c r="T29" i="2"/>
  <c r="T31" i="2"/>
  <c r="U31" i="2"/>
  <c r="T30" i="2"/>
  <c r="U30" i="2"/>
  <c r="V32" i="2"/>
  <c r="X32" i="2"/>
  <c r="I1" i="3"/>
  <c r="AU31" i="2"/>
  <c r="AU32" i="2" s="1"/>
  <c r="AU33" i="2" s="1"/>
  <c r="AU34" i="2" s="1"/>
  <c r="AU35" i="2" s="1"/>
  <c r="AU36" i="2" s="1"/>
  <c r="AU37" i="2" s="1"/>
  <c r="AU38" i="2" s="1"/>
  <c r="AU39" i="2" s="1"/>
  <c r="AU40" i="2" s="1"/>
  <c r="AU41" i="2" s="1"/>
  <c r="AU42" i="2" s="1"/>
  <c r="AU43" i="2" s="1"/>
  <c r="AU44" i="2" s="1"/>
  <c r="AU45" i="2" s="1"/>
  <c r="AU46" i="2" s="1"/>
  <c r="AU47" i="2" s="1"/>
  <c r="AU48" i="2" s="1"/>
  <c r="AU49" i="2" s="1"/>
  <c r="AU50" i="2" s="1"/>
  <c r="AU51" i="2" s="1"/>
  <c r="AU52" i="2" s="1"/>
  <c r="AU53" i="2" s="1"/>
  <c r="AF5" i="2"/>
  <c r="AU4" i="2"/>
  <c r="W32" i="2"/>
  <c r="AN31" i="2"/>
  <c r="AO31" i="2"/>
  <c r="AO32" i="2" s="1"/>
  <c r="AO33" i="2" s="1"/>
  <c r="Z31" i="2"/>
  <c r="AD30" i="2"/>
  <c r="AD31" i="2" s="1"/>
  <c r="AD32" i="2" s="1"/>
  <c r="AD33" i="2" s="1"/>
  <c r="AD34" i="2" s="1"/>
  <c r="AD35" i="2" s="1"/>
  <c r="AD36" i="2" s="1"/>
  <c r="AD37" i="2" s="1"/>
  <c r="AD38" i="2" s="1"/>
  <c r="AD39" i="2" s="1"/>
  <c r="AD40" i="2" s="1"/>
  <c r="AD41" i="2" s="1"/>
  <c r="AD42" i="2" s="1"/>
  <c r="AD43" i="2" s="1"/>
  <c r="AD44" i="2" s="1"/>
  <c r="AD45" i="2" s="1"/>
  <c r="AD46" i="2" s="1"/>
  <c r="AD47" i="2" s="1"/>
  <c r="AD48" i="2" s="1"/>
  <c r="AD49" i="2" s="1"/>
  <c r="AD50" i="2" s="1"/>
  <c r="AD51" i="2" s="1"/>
  <c r="AD52" i="2" s="1"/>
  <c r="AD53" i="2" s="1"/>
  <c r="AA29" i="2"/>
  <c r="Y30" i="2"/>
  <c r="Y31" i="2" s="1"/>
  <c r="Y32" i="2" s="1"/>
  <c r="AC30" i="2"/>
  <c r="AC31" i="2" s="1"/>
  <c r="AC32" i="2" s="1"/>
  <c r="AC33" i="2" s="1"/>
  <c r="AC34" i="2" s="1"/>
  <c r="AC35" i="2" s="1"/>
  <c r="AC36" i="2" s="1"/>
  <c r="AC37" i="2" s="1"/>
  <c r="AC38" i="2" s="1"/>
  <c r="AC39" i="2" s="1"/>
  <c r="AC40" i="2" s="1"/>
  <c r="AC41" i="2" s="1"/>
  <c r="AC42" i="2" s="1"/>
  <c r="AC43" i="2" s="1"/>
  <c r="AC44" i="2" s="1"/>
  <c r="AC45" i="2" s="1"/>
  <c r="AC46" i="2" s="1"/>
  <c r="AC47" i="2" s="1"/>
  <c r="AC48" i="2" s="1"/>
  <c r="AC49" i="2" s="1"/>
  <c r="AC50" i="2" s="1"/>
  <c r="AC51" i="2" s="1"/>
  <c r="AC52" i="2" s="1"/>
  <c r="AC53" i="2" s="1"/>
  <c r="AA31" i="2"/>
  <c r="AQ31" i="2"/>
  <c r="Y29" i="2"/>
  <c r="F27" i="1"/>
  <c r="F26" i="1"/>
  <c r="K28" i="2"/>
  <c r="J28" i="2"/>
  <c r="I28" i="2"/>
  <c r="H28" i="2"/>
  <c r="AB28" i="2" s="1"/>
  <c r="AB29" i="2" s="1"/>
  <c r="AB30" i="2" s="1"/>
  <c r="AB31" i="2" s="1"/>
  <c r="AB32" i="2" s="1"/>
  <c r="G28" i="2"/>
  <c r="AP28" i="2" s="1"/>
  <c r="AP29" i="2" s="1"/>
  <c r="AP30" i="2" s="1"/>
  <c r="AP31" i="2" s="1"/>
  <c r="AP32" i="2" s="1"/>
  <c r="AP33" i="2" s="1"/>
  <c r="F28" i="2"/>
  <c r="E28" i="2"/>
  <c r="D28" i="2"/>
  <c r="C28" i="2"/>
  <c r="B28" i="2"/>
  <c r="A28" i="2"/>
  <c r="K27" i="2"/>
  <c r="J27" i="2"/>
  <c r="I27" i="2"/>
  <c r="H27" i="2"/>
  <c r="AQ27" i="2" s="1"/>
  <c r="G27" i="2"/>
  <c r="AA27" i="2" s="1"/>
  <c r="F27" i="2"/>
  <c r="Z27" i="2" s="1"/>
  <c r="E27" i="2"/>
  <c r="D27" i="2"/>
  <c r="C27" i="2"/>
  <c r="B27" i="2"/>
  <c r="A27" i="2"/>
  <c r="K26" i="2"/>
  <c r="J26" i="2"/>
  <c r="I26" i="2"/>
  <c r="H26" i="2"/>
  <c r="AQ26" i="2" s="1"/>
  <c r="G26" i="2"/>
  <c r="AP26" i="2" s="1"/>
  <c r="F26" i="2"/>
  <c r="AO26" i="2" s="1"/>
  <c r="E26" i="2"/>
  <c r="D26" i="2"/>
  <c r="C26" i="2"/>
  <c r="B26" i="2"/>
  <c r="A26" i="2"/>
  <c r="K25" i="2"/>
  <c r="K24" i="2"/>
  <c r="K23" i="2"/>
  <c r="K22" i="2"/>
  <c r="K21" i="2"/>
  <c r="K20" i="2"/>
  <c r="K19" i="2"/>
  <c r="K18" i="2"/>
  <c r="K17" i="2"/>
  <c r="K16" i="2"/>
  <c r="K15" i="2"/>
  <c r="K14" i="2"/>
  <c r="K13" i="2"/>
  <c r="K12" i="2"/>
  <c r="K11" i="2"/>
  <c r="K10" i="2"/>
  <c r="K9" i="2"/>
  <c r="K8" i="2"/>
  <c r="K7" i="2"/>
  <c r="K6" i="2"/>
  <c r="K5" i="2"/>
  <c r="K4" i="2"/>
  <c r="AT4" i="2" s="1"/>
  <c r="K3" i="2"/>
  <c r="K2" i="2"/>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AC55" i="2" l="1"/>
  <c r="AC56" i="2" s="1"/>
  <c r="AC57" i="2" s="1"/>
  <c r="AC58" i="2" s="1"/>
  <c r="AC59" i="2" s="1"/>
  <c r="AC60" i="2" s="1"/>
  <c r="AC61" i="2" s="1"/>
  <c r="AC62" i="2" s="1"/>
  <c r="AC63" i="2" s="1"/>
  <c r="AC64" i="2" s="1"/>
  <c r="AC65" i="2" s="1"/>
  <c r="AC66" i="2" s="1"/>
  <c r="AC67" i="2" s="1"/>
  <c r="AC68" i="2" s="1"/>
  <c r="AC69" i="2" s="1"/>
  <c r="AC70" i="2" s="1"/>
  <c r="AC71" i="2" s="1"/>
  <c r="AC72" i="2" s="1"/>
  <c r="AC73" i="2" s="1"/>
  <c r="AC74" i="2" s="1"/>
  <c r="AC75" i="2" s="1"/>
  <c r="AC76" i="2" s="1"/>
  <c r="AC77" i="2" s="1"/>
  <c r="AC78" i="2" s="1"/>
  <c r="AC79" i="2" s="1"/>
  <c r="AC80" i="2" s="1"/>
  <c r="AC81" i="2" s="1"/>
  <c r="AC82" i="2" s="1"/>
  <c r="AC83" i="2" s="1"/>
  <c r="AC84" i="2" s="1"/>
  <c r="AC85" i="2" s="1"/>
  <c r="AC86" i="2" s="1"/>
  <c r="AC87" i="2" s="1"/>
  <c r="AG55" i="2"/>
  <c r="AG56" i="2" s="1"/>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J5" i="3"/>
  <c r="I8" i="6"/>
  <c r="I11" i="6"/>
  <c r="I10" i="6"/>
  <c r="I9" i="6"/>
  <c r="I18" i="6"/>
  <c r="H2" i="3"/>
  <c r="H13" i="3"/>
  <c r="H12" i="3"/>
  <c r="AD55" i="2"/>
  <c r="AD56" i="2" s="1"/>
  <c r="AD57" i="2" s="1"/>
  <c r="AD58" i="2" s="1"/>
  <c r="AD59" i="2" s="1"/>
  <c r="AD60" i="2" s="1"/>
  <c r="AD61" i="2" s="1"/>
  <c r="AD62" i="2" s="1"/>
  <c r="AD63" i="2" s="1"/>
  <c r="AD64" i="2" s="1"/>
  <c r="AD65" i="2" s="1"/>
  <c r="AD66" i="2" s="1"/>
  <c r="AD67" i="2" s="1"/>
  <c r="AD68" i="2" s="1"/>
  <c r="AD69" i="2" s="1"/>
  <c r="AD70" i="2" s="1"/>
  <c r="AD71" i="2" s="1"/>
  <c r="AD72" i="2" s="1"/>
  <c r="AD73" i="2" s="1"/>
  <c r="AD74" i="2" s="1"/>
  <c r="AD75" i="2" s="1"/>
  <c r="AD76" i="2" s="1"/>
  <c r="AD77" i="2" s="1"/>
  <c r="AD78" i="2" s="1"/>
  <c r="AD79" i="2" s="1"/>
  <c r="AD80" i="2" s="1"/>
  <c r="AD81" i="2" s="1"/>
  <c r="AD82" i="2" s="1"/>
  <c r="AD83" i="2" s="1"/>
  <c r="AD84" i="2" s="1"/>
  <c r="AD85" i="2" s="1"/>
  <c r="AD86" i="2" s="1"/>
  <c r="AD87" i="2" s="1"/>
  <c r="I10" i="3"/>
  <c r="H1" i="3"/>
  <c r="H1" i="6"/>
  <c r="AU55" i="2"/>
  <c r="AU56" i="2" s="1"/>
  <c r="AU57" i="2" s="1"/>
  <c r="AU58" i="2" s="1"/>
  <c r="AU59" i="2" s="1"/>
  <c r="AU60" i="2" s="1"/>
  <c r="AU61" i="2" s="1"/>
  <c r="AU62" i="2" s="1"/>
  <c r="AU63" i="2" s="1"/>
  <c r="AU64" i="2" s="1"/>
  <c r="AU65" i="2" s="1"/>
  <c r="AU66" i="2" s="1"/>
  <c r="AU67" i="2" s="1"/>
  <c r="AU68" i="2" s="1"/>
  <c r="AU69" i="2" s="1"/>
  <c r="AU70" i="2" s="1"/>
  <c r="AU71" i="2" s="1"/>
  <c r="AU72" i="2" s="1"/>
  <c r="AU73" i="2" s="1"/>
  <c r="AU74" i="2" s="1"/>
  <c r="AU75" i="2" s="1"/>
  <c r="AU76" i="2" s="1"/>
  <c r="AU77" i="2" s="1"/>
  <c r="AU78" i="2" s="1"/>
  <c r="AU79" i="2" s="1"/>
  <c r="AU80" i="2" s="1"/>
  <c r="AU81" i="2" s="1"/>
  <c r="AU82" i="2" s="1"/>
  <c r="AU83" i="2" s="1"/>
  <c r="AU84" i="2" s="1"/>
  <c r="AU85" i="2" s="1"/>
  <c r="AU86" i="2" s="1"/>
  <c r="AU87" i="2" s="1"/>
  <c r="AU88" i="2" s="1"/>
  <c r="AU89" i="2" s="1"/>
  <c r="U27" i="2"/>
  <c r="T27" i="2"/>
  <c r="T26" i="2"/>
  <c r="U26" i="2"/>
  <c r="X29" i="2"/>
  <c r="V29" i="2"/>
  <c r="X30" i="2"/>
  <c r="V30" i="2"/>
  <c r="X31" i="2"/>
  <c r="V31" i="2"/>
  <c r="U28" i="2"/>
  <c r="T28" i="2"/>
  <c r="AF6" i="2"/>
  <c r="AF7" i="2" s="1"/>
  <c r="AF8" i="2" s="1"/>
  <c r="AF9" i="2" s="1"/>
  <c r="AF10" i="2" s="1"/>
  <c r="AF11" i="2" s="1"/>
  <c r="AF12" i="2" s="1"/>
  <c r="AF13" i="2" s="1"/>
  <c r="AF14" i="2" s="1"/>
  <c r="AF15" i="2" s="1"/>
  <c r="AF16" i="2" s="1"/>
  <c r="AF17" i="2" s="1"/>
  <c r="AF18" i="2" s="1"/>
  <c r="AF19" i="2" s="1"/>
  <c r="AF20" i="2" s="1"/>
  <c r="AF21" i="2" s="1"/>
  <c r="AF22" i="2" s="1"/>
  <c r="AF23" i="2" s="1"/>
  <c r="AF24" i="2" s="1"/>
  <c r="AF25" i="2" s="1"/>
  <c r="AF26" i="2" s="1"/>
  <c r="AF27" i="2" s="1"/>
  <c r="AF28" i="2" s="1"/>
  <c r="AF29" i="2" s="1"/>
  <c r="AF30" i="2" s="1"/>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AP27" i="2"/>
  <c r="W30" i="2"/>
  <c r="I19" i="3" s="1"/>
  <c r="AU5" i="2"/>
  <c r="AU6" i="2" s="1"/>
  <c r="AU7" i="2" s="1"/>
  <c r="AU8" i="2" s="1"/>
  <c r="AU9" i="2" s="1"/>
  <c r="AU10" i="2" s="1"/>
  <c r="AU11" i="2" s="1"/>
  <c r="AU12" i="2" s="1"/>
  <c r="AU13" i="2" s="1"/>
  <c r="AU14" i="2" s="1"/>
  <c r="AU15" i="2" s="1"/>
  <c r="AU16" i="2" s="1"/>
  <c r="AU17" i="2" s="1"/>
  <c r="AU18" i="2" s="1"/>
  <c r="AU19" i="2" s="1"/>
  <c r="AU20" i="2" s="1"/>
  <c r="AU21" i="2" s="1"/>
  <c r="AU22" i="2" s="1"/>
  <c r="AU23" i="2" s="1"/>
  <c r="AU24" i="2" s="1"/>
  <c r="AU25" i="2" s="1"/>
  <c r="AU26" i="2" s="1"/>
  <c r="AU27" i="2" s="1"/>
  <c r="AU28" i="2" s="1"/>
  <c r="AU29" i="2" s="1"/>
  <c r="AT5" i="2"/>
  <c r="AT6" i="2" s="1"/>
  <c r="AT7" i="2" s="1"/>
  <c r="AT8" i="2" s="1"/>
  <c r="AT9" i="2" s="1"/>
  <c r="AT10" i="2" s="1"/>
  <c r="AT11" i="2" s="1"/>
  <c r="AT12" i="2" s="1"/>
  <c r="AT13" i="2" s="1"/>
  <c r="AT14" i="2" s="1"/>
  <c r="AT15" i="2" s="1"/>
  <c r="AT16" i="2" s="1"/>
  <c r="AT17" i="2" s="1"/>
  <c r="AT18" i="2" s="1"/>
  <c r="AT19" i="2" s="1"/>
  <c r="AT20" i="2" s="1"/>
  <c r="AT21" i="2" s="1"/>
  <c r="AT22" i="2" s="1"/>
  <c r="AT23" i="2" s="1"/>
  <c r="AT24" i="2" s="1"/>
  <c r="AT25" i="2" s="1"/>
  <c r="AT26" i="2" s="1"/>
  <c r="AT27" i="2" s="1"/>
  <c r="AT28" i="2" s="1"/>
  <c r="AT29" i="2" s="1"/>
  <c r="AT30" i="2" s="1"/>
  <c r="AT31" i="2" s="1"/>
  <c r="AE4" i="2"/>
  <c r="AQ28" i="2"/>
  <c r="AQ29" i="2" s="1"/>
  <c r="AE2" i="2"/>
  <c r="AT2" i="2" s="1"/>
  <c r="AN26" i="2"/>
  <c r="AN27" i="2" s="1"/>
  <c r="AN28" i="2" s="1"/>
  <c r="AN29" i="2" s="1"/>
  <c r="AN30" i="2" s="1"/>
  <c r="AO27" i="2"/>
  <c r="AO28" i="2" s="1"/>
  <c r="AO29" i="2" s="1"/>
  <c r="AO30" i="2" s="1"/>
  <c r="Z28" i="2"/>
  <c r="W31" i="2"/>
  <c r="W29" i="2"/>
  <c r="Y27" i="2"/>
  <c r="AA28" i="2"/>
  <c r="AE28" i="2"/>
  <c r="AE29" i="2" s="1"/>
  <c r="AE30" i="2" s="1"/>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E52" i="2" s="1"/>
  <c r="AE53" i="2" s="1"/>
  <c r="Y28" i="2"/>
  <c r="J25" i="2"/>
  <c r="I25" i="2"/>
  <c r="H25" i="2"/>
  <c r="AB25" i="2" s="1"/>
  <c r="AB26" i="2" s="1"/>
  <c r="AB27" i="2" s="1"/>
  <c r="G25" i="2"/>
  <c r="F25" i="2"/>
  <c r="AO25" i="2" s="1"/>
  <c r="E25" i="2"/>
  <c r="D25" i="2"/>
  <c r="C25" i="2"/>
  <c r="B25" i="2"/>
  <c r="A25" i="2"/>
  <c r="J24" i="2"/>
  <c r="I24" i="2"/>
  <c r="H24" i="2"/>
  <c r="G24" i="2"/>
  <c r="AA24" i="2" s="1"/>
  <c r="F24" i="2"/>
  <c r="AO24" i="2" s="1"/>
  <c r="E24" i="2"/>
  <c r="D24" i="2"/>
  <c r="C24" i="2"/>
  <c r="B24" i="2"/>
  <c r="A24" i="2"/>
  <c r="F24" i="1"/>
  <c r="F23" i="1"/>
  <c r="O23" i="1"/>
  <c r="N23" i="1"/>
  <c r="B23" i="1"/>
  <c r="O24" i="1"/>
  <c r="N24" i="1"/>
  <c r="F5" i="6" l="1"/>
  <c r="G5" i="6"/>
  <c r="I6" i="3"/>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H11" i="6"/>
  <c r="H9" i="6"/>
  <c r="H18" i="6"/>
  <c r="H10" i="6"/>
  <c r="H8" i="6"/>
  <c r="AF55" i="2"/>
  <c r="AF56" i="2" s="1"/>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F88" i="2" s="1"/>
  <c r="AF89" i="2" s="1"/>
  <c r="H10" i="3"/>
  <c r="AE55" i="2"/>
  <c r="AE56" i="2" s="1"/>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E88" i="2" s="1"/>
  <c r="AE89" i="2" s="1"/>
  <c r="I6" i="6"/>
  <c r="J5" i="6"/>
  <c r="I5" i="3"/>
  <c r="X26" i="2"/>
  <c r="V26" i="2"/>
  <c r="U25" i="2"/>
  <c r="T25" i="2"/>
  <c r="V28" i="2"/>
  <c r="U24" i="2"/>
  <c r="T24" i="2"/>
  <c r="V27" i="2"/>
  <c r="W27" i="2"/>
  <c r="W28" i="2"/>
  <c r="H19" i="3" s="1"/>
  <c r="AT32" i="2"/>
  <c r="W26" i="2"/>
  <c r="AN24" i="2"/>
  <c r="AN25" i="2" s="1"/>
  <c r="Y25" i="2"/>
  <c r="Y26" i="2" s="1"/>
  <c r="AA25" i="2"/>
  <c r="AA26" i="2" s="1"/>
  <c r="AB24" i="2"/>
  <c r="AP25" i="2"/>
  <c r="J23" i="2"/>
  <c r="I23" i="2"/>
  <c r="H23" i="2"/>
  <c r="G23" i="2"/>
  <c r="AP23" i="2" s="1"/>
  <c r="AP24" i="2" s="1"/>
  <c r="F23" i="2"/>
  <c r="AO23" i="2" s="1"/>
  <c r="E23" i="2"/>
  <c r="D23" i="2"/>
  <c r="C23" i="2"/>
  <c r="B23" i="2"/>
  <c r="A23" i="2"/>
  <c r="J22" i="2"/>
  <c r="I22" i="2"/>
  <c r="H22" i="2"/>
  <c r="AQ22" i="2" s="1"/>
  <c r="G22" i="2"/>
  <c r="F22" i="2"/>
  <c r="AO22" i="2" s="1"/>
  <c r="E22" i="2"/>
  <c r="D22" i="2"/>
  <c r="C22" i="2"/>
  <c r="B22" i="2"/>
  <c r="A22" i="2"/>
  <c r="O22" i="1"/>
  <c r="N22" i="1"/>
  <c r="O21" i="1"/>
  <c r="N21" i="1"/>
  <c r="B21" i="1"/>
  <c r="F21" i="1"/>
  <c r="H5" i="3" l="1"/>
  <c r="H5" i="6"/>
  <c r="I5" i="6"/>
  <c r="V24" i="2"/>
  <c r="X24" i="2"/>
  <c r="X25" i="2"/>
  <c r="V25" i="2"/>
  <c r="U23" i="2"/>
  <c r="T23" i="2"/>
  <c r="T22" i="2"/>
  <c r="U22" i="2"/>
  <c r="AT33" i="2"/>
  <c r="AT34" i="2" s="1"/>
  <c r="AT35" i="2" s="1"/>
  <c r="AT36" i="2" s="1"/>
  <c r="AT37" i="2" s="1"/>
  <c r="AT38" i="2" s="1"/>
  <c r="AT39" i="2" s="1"/>
  <c r="AT40" i="2" s="1"/>
  <c r="AT41" i="2" s="1"/>
  <c r="AT42" i="2" s="1"/>
  <c r="AT43" i="2" s="1"/>
  <c r="AT44" i="2" s="1"/>
  <c r="AT45" i="2" s="1"/>
  <c r="AT46" i="2" s="1"/>
  <c r="AT47" i="2" s="1"/>
  <c r="AT48" i="2" s="1"/>
  <c r="AT49" i="2" s="1"/>
  <c r="AT50" i="2" s="1"/>
  <c r="AT51" i="2" s="1"/>
  <c r="AT52" i="2" s="1"/>
  <c r="AT53" i="2" s="1"/>
  <c r="W25" i="2"/>
  <c r="Y22" i="2"/>
  <c r="Y23" i="2" s="1"/>
  <c r="Y24" i="2" s="1"/>
  <c r="W24" i="2"/>
  <c r="AP22" i="2"/>
  <c r="AQ23" i="2"/>
  <c r="AQ24" i="2" s="1"/>
  <c r="AQ25" i="2" s="1"/>
  <c r="AN23" i="2"/>
  <c r="J21" i="2"/>
  <c r="I21" i="2"/>
  <c r="H21" i="2"/>
  <c r="AQ21" i="2" s="1"/>
  <c r="G21" i="2"/>
  <c r="AA21" i="2" s="1"/>
  <c r="AA22" i="2" s="1"/>
  <c r="AA23" i="2" s="1"/>
  <c r="F21" i="2"/>
  <c r="AO21" i="2" s="1"/>
  <c r="E21" i="2"/>
  <c r="D21" i="2"/>
  <c r="C21" i="2"/>
  <c r="B21" i="2"/>
  <c r="A21" i="2"/>
  <c r="O20" i="1"/>
  <c r="N20" i="1"/>
  <c r="F20" i="1"/>
  <c r="AT55" i="2" l="1"/>
  <c r="AT56" i="2" s="1"/>
  <c r="AT57" i="2" s="1"/>
  <c r="AT58" i="2" s="1"/>
  <c r="AT59" i="2" s="1"/>
  <c r="AT60" i="2" s="1"/>
  <c r="AT61" i="2" s="1"/>
  <c r="AT62" i="2" s="1"/>
  <c r="AT63" i="2" s="1"/>
  <c r="AT64" i="2" s="1"/>
  <c r="AT65" i="2" s="1"/>
  <c r="AT66" i="2" s="1"/>
  <c r="AT67" i="2" s="1"/>
  <c r="AT68" i="2" s="1"/>
  <c r="AT69" i="2" s="1"/>
  <c r="AT70" i="2" s="1"/>
  <c r="AT71" i="2" s="1"/>
  <c r="AT72" i="2" s="1"/>
  <c r="AT73" i="2" s="1"/>
  <c r="AT74" i="2" s="1"/>
  <c r="AT75" i="2" s="1"/>
  <c r="AT76" i="2" s="1"/>
  <c r="AT77" i="2" s="1"/>
  <c r="AT78" i="2" s="1"/>
  <c r="AT79" i="2" s="1"/>
  <c r="AT80" i="2" s="1"/>
  <c r="AT81" i="2" s="1"/>
  <c r="AT82" i="2" s="1"/>
  <c r="AT83" i="2" s="1"/>
  <c r="AT84" i="2" s="1"/>
  <c r="AT85" i="2" s="1"/>
  <c r="AT86" i="2" s="1"/>
  <c r="AT87" i="2" s="1"/>
  <c r="AT88" i="2" s="1"/>
  <c r="AT89" i="2" s="1"/>
  <c r="H6" i="3"/>
  <c r="X22" i="2"/>
  <c r="V22" i="2"/>
  <c r="U21" i="2"/>
  <c r="T21" i="2"/>
  <c r="X23" i="2"/>
  <c r="V23" i="2"/>
  <c r="W23" i="2"/>
  <c r="W22" i="2"/>
  <c r="AN21" i="2"/>
  <c r="AN22" i="2" s="1"/>
  <c r="B19" i="1"/>
  <c r="J20" i="2"/>
  <c r="I20" i="2"/>
  <c r="H20" i="2"/>
  <c r="G20" i="2"/>
  <c r="F20" i="2"/>
  <c r="E20" i="2"/>
  <c r="D20" i="2"/>
  <c r="C20" i="2"/>
  <c r="B20" i="2"/>
  <c r="A20" i="2"/>
  <c r="O19" i="1"/>
  <c r="N19" i="1"/>
  <c r="F19" i="1"/>
  <c r="H6" i="6" l="1"/>
  <c r="X21" i="2"/>
  <c r="V21" i="2"/>
  <c r="U20" i="2"/>
  <c r="T20" i="2"/>
  <c r="W21" i="2"/>
  <c r="Y20" i="2"/>
  <c r="Y21" i="2" s="1"/>
  <c r="AP20" i="2"/>
  <c r="AP21" i="2" s="1"/>
  <c r="Z20" i="2"/>
  <c r="Z21" i="2" s="1"/>
  <c r="Z22" i="2" s="1"/>
  <c r="Z23" i="2" s="1"/>
  <c r="Z24" i="2" s="1"/>
  <c r="Z25" i="2" s="1"/>
  <c r="Z26" i="2" s="1"/>
  <c r="AQ20" i="2"/>
  <c r="J19" i="2"/>
  <c r="I19" i="2"/>
  <c r="H19" i="2"/>
  <c r="G19" i="2"/>
  <c r="AP19" i="2" s="1"/>
  <c r="F19" i="2"/>
  <c r="AO19" i="2" s="1"/>
  <c r="AO20" i="2" s="1"/>
  <c r="E19" i="2"/>
  <c r="D19" i="2"/>
  <c r="C19" i="2"/>
  <c r="B19" i="2"/>
  <c r="A19" i="2"/>
  <c r="O18" i="1"/>
  <c r="N18" i="1"/>
  <c r="F18" i="1"/>
  <c r="J18" i="2"/>
  <c r="I18" i="2"/>
  <c r="H18" i="2"/>
  <c r="AB18" i="2" s="1"/>
  <c r="G18" i="2"/>
  <c r="AA18" i="2" s="1"/>
  <c r="F18" i="2"/>
  <c r="Z18" i="2" s="1"/>
  <c r="E18" i="2"/>
  <c r="D18" i="2"/>
  <c r="C18" i="2"/>
  <c r="B18" i="2"/>
  <c r="A18" i="2"/>
  <c r="F17" i="1"/>
  <c r="O17" i="1"/>
  <c r="N17" i="1"/>
  <c r="B17" i="1"/>
  <c r="J17" i="2"/>
  <c r="I17" i="2"/>
  <c r="H17" i="2"/>
  <c r="G17" i="2"/>
  <c r="F17" i="2"/>
  <c r="E17" i="2"/>
  <c r="D17" i="2"/>
  <c r="C17" i="2"/>
  <c r="B17" i="2"/>
  <c r="A17" i="2"/>
  <c r="O16" i="1"/>
  <c r="N16" i="1"/>
  <c r="M16" i="1"/>
  <c r="T18" i="2" l="1"/>
  <c r="U18" i="2"/>
  <c r="U19" i="2"/>
  <c r="T19" i="2"/>
  <c r="V20" i="2"/>
  <c r="X20" i="2"/>
  <c r="U17" i="2"/>
  <c r="T17" i="2"/>
  <c r="AN17" i="2"/>
  <c r="AA19" i="2"/>
  <c r="AA20" i="2" s="1"/>
  <c r="AB19" i="2"/>
  <c r="AB20" i="2" s="1"/>
  <c r="AB21" i="2" s="1"/>
  <c r="AB22" i="2" s="1"/>
  <c r="AB23" i="2" s="1"/>
  <c r="W20" i="2"/>
  <c r="Z19" i="2"/>
  <c r="AQ19" i="2"/>
  <c r="AN19" i="2"/>
  <c r="AN20" i="2" s="1"/>
  <c r="AN18" i="2"/>
  <c r="AP17" i="2"/>
  <c r="AP18" i="2" s="1"/>
  <c r="Z17" i="2"/>
  <c r="J16" i="2"/>
  <c r="I16" i="2"/>
  <c r="H16" i="2"/>
  <c r="G16" i="2"/>
  <c r="F16" i="2"/>
  <c r="AO16" i="2" s="1"/>
  <c r="AO17" i="2" s="1"/>
  <c r="AO18" i="2" s="1"/>
  <c r="E16" i="2"/>
  <c r="D16" i="2"/>
  <c r="C16" i="2"/>
  <c r="B16" i="2"/>
  <c r="A16" i="2"/>
  <c r="O15" i="1"/>
  <c r="N15" i="1"/>
  <c r="F15" i="1"/>
  <c r="B15" i="1"/>
  <c r="U16" i="2" l="1"/>
  <c r="T16" i="2"/>
  <c r="X17" i="2"/>
  <c r="V17" i="2"/>
  <c r="X19" i="2"/>
  <c r="V19" i="2"/>
  <c r="V18" i="2"/>
  <c r="AQ16" i="2"/>
  <c r="AQ17" i="2" s="1"/>
  <c r="AQ18" i="2" s="1"/>
  <c r="W19" i="2"/>
  <c r="W18" i="2"/>
  <c r="W17" i="2"/>
  <c r="AP16" i="2"/>
  <c r="AN16" i="2"/>
  <c r="J15" i="2"/>
  <c r="I15" i="2"/>
  <c r="H15" i="2"/>
  <c r="AQ15" i="2" s="1"/>
  <c r="G15" i="2"/>
  <c r="F15" i="2"/>
  <c r="E15" i="2"/>
  <c r="D15" i="2"/>
  <c r="C15" i="2"/>
  <c r="B15" i="2"/>
  <c r="A15" i="2"/>
  <c r="O14" i="1"/>
  <c r="N14" i="1"/>
  <c r="F14" i="1"/>
  <c r="F13" i="1"/>
  <c r="V16" i="2" l="1"/>
  <c r="X16" i="2"/>
  <c r="T15" i="2"/>
  <c r="U15" i="2"/>
  <c r="Y15" i="2"/>
  <c r="Y16" i="2" s="1"/>
  <c r="Y17" i="2" s="1"/>
  <c r="Y18" i="2" s="1"/>
  <c r="Y19" i="2" s="1"/>
  <c r="AA15" i="2"/>
  <c r="AA16" i="2" s="1"/>
  <c r="AA17" i="2" s="1"/>
  <c r="W16" i="2"/>
  <c r="AO15" i="2"/>
  <c r="J14" i="2"/>
  <c r="AD14" i="2" s="1"/>
  <c r="AD15" i="2" s="1"/>
  <c r="AD16" i="2" s="1"/>
  <c r="AD17" i="2" s="1"/>
  <c r="AD18" i="2" s="1"/>
  <c r="AD19" i="2" s="1"/>
  <c r="AD20" i="2" s="1"/>
  <c r="AD21" i="2" s="1"/>
  <c r="AD22" i="2" s="1"/>
  <c r="AD23" i="2" s="1"/>
  <c r="AD24" i="2" s="1"/>
  <c r="AD25" i="2" s="1"/>
  <c r="AD26" i="2" s="1"/>
  <c r="AD27" i="2" s="1"/>
  <c r="AD28" i="2" s="1"/>
  <c r="I14" i="2"/>
  <c r="H14" i="2"/>
  <c r="AB14" i="2" s="1"/>
  <c r="AB15" i="2" s="1"/>
  <c r="AB16" i="2" s="1"/>
  <c r="AB17" i="2" s="1"/>
  <c r="G14" i="2"/>
  <c r="F14" i="2"/>
  <c r="Z14" i="2" s="1"/>
  <c r="Z15" i="2" s="1"/>
  <c r="Z16" i="2" s="1"/>
  <c r="E14" i="2"/>
  <c r="D14" i="2"/>
  <c r="C14" i="2"/>
  <c r="B14" i="2"/>
  <c r="A14" i="2"/>
  <c r="N13" i="1"/>
  <c r="X15" i="2" l="1"/>
  <c r="V15" i="2"/>
  <c r="T14" i="2"/>
  <c r="U14" i="2"/>
  <c r="AN14" i="2"/>
  <c r="AN15" i="2" s="1"/>
  <c r="AA14" i="2"/>
  <c r="W15" i="2"/>
  <c r="J13" i="2"/>
  <c r="I13" i="2"/>
  <c r="H13" i="2"/>
  <c r="G13" i="2"/>
  <c r="F13" i="2"/>
  <c r="AO13" i="2" s="1"/>
  <c r="AO14" i="2" s="1"/>
  <c r="E13" i="2"/>
  <c r="D13" i="2"/>
  <c r="C13" i="2"/>
  <c r="B13" i="2"/>
  <c r="A13" i="2"/>
  <c r="O12" i="1"/>
  <c r="N12" i="1"/>
  <c r="F12" i="1"/>
  <c r="B12" i="1"/>
  <c r="V14" i="2" l="1"/>
  <c r="U13" i="2"/>
  <c r="T13" i="2"/>
  <c r="AN13" i="2"/>
  <c r="W14" i="2"/>
  <c r="AP13" i="2"/>
  <c r="AP14" i="2" s="1"/>
  <c r="AP15" i="2" s="1"/>
  <c r="AQ13" i="2"/>
  <c r="AQ14" i="2" s="1"/>
  <c r="J12" i="2"/>
  <c r="I12" i="2"/>
  <c r="H12" i="2"/>
  <c r="AB12" i="2" s="1"/>
  <c r="AB13" i="2" s="1"/>
  <c r="G12" i="2"/>
  <c r="F12" i="2"/>
  <c r="AO12" i="2" s="1"/>
  <c r="E12" i="2"/>
  <c r="D12" i="2"/>
  <c r="C12" i="2"/>
  <c r="B12" i="2"/>
  <c r="A12" i="2"/>
  <c r="O11" i="1"/>
  <c r="N11" i="1"/>
  <c r="F11" i="1"/>
  <c r="B11" i="1"/>
  <c r="X13" i="2" l="1"/>
  <c r="V13" i="2"/>
  <c r="U12" i="2"/>
  <c r="T12" i="2"/>
  <c r="AN12" i="2"/>
  <c r="W13" i="2"/>
  <c r="AP12" i="2"/>
  <c r="J11" i="2"/>
  <c r="I11" i="2"/>
  <c r="H11" i="2"/>
  <c r="G11" i="2"/>
  <c r="F11" i="2"/>
  <c r="AO11" i="2" s="1"/>
  <c r="E11" i="2"/>
  <c r="D11" i="2"/>
  <c r="C11" i="2"/>
  <c r="B11" i="2"/>
  <c r="A11" i="2"/>
  <c r="O10" i="1"/>
  <c r="N10" i="1"/>
  <c r="F10" i="1"/>
  <c r="B10" i="1"/>
  <c r="V12" i="2" l="1"/>
  <c r="X12" i="2"/>
  <c r="U11" i="2"/>
  <c r="T11" i="2"/>
  <c r="W12" i="2"/>
  <c r="Y11" i="2"/>
  <c r="Y12" i="2" s="1"/>
  <c r="Y13" i="2" s="1"/>
  <c r="Y14" i="2" s="1"/>
  <c r="AP11" i="2"/>
  <c r="AQ11" i="2"/>
  <c r="AQ12" i="2" s="1"/>
  <c r="F9" i="1"/>
  <c r="J10" i="2"/>
  <c r="I10" i="2"/>
  <c r="H10" i="2"/>
  <c r="G10" i="2"/>
  <c r="AP10" i="2" s="1"/>
  <c r="F10" i="2"/>
  <c r="E10" i="2"/>
  <c r="D10" i="2"/>
  <c r="C10" i="2"/>
  <c r="B10" i="2"/>
  <c r="A10" i="2"/>
  <c r="O9" i="1"/>
  <c r="N9" i="1"/>
  <c r="B9" i="1"/>
  <c r="T10" i="2" l="1"/>
  <c r="U10" i="2"/>
  <c r="X11" i="2"/>
  <c r="V11" i="2"/>
  <c r="W11" i="2"/>
  <c r="AB10" i="2"/>
  <c r="AB11" i="2" s="1"/>
  <c r="AO10" i="2"/>
  <c r="AN10" i="2"/>
  <c r="AN11" i="2" s="1"/>
  <c r="J9" i="2"/>
  <c r="I9" i="2"/>
  <c r="H9" i="2"/>
  <c r="AQ9" i="2" s="1"/>
  <c r="AQ10" i="2" s="1"/>
  <c r="G9" i="2"/>
  <c r="AA9" i="2" s="1"/>
  <c r="AA10" i="2" s="1"/>
  <c r="AA11" i="2" s="1"/>
  <c r="AA12" i="2" s="1"/>
  <c r="AA13" i="2" s="1"/>
  <c r="F9" i="2"/>
  <c r="E9" i="2"/>
  <c r="D9" i="2"/>
  <c r="C9" i="2"/>
  <c r="B9" i="2"/>
  <c r="A9" i="2"/>
  <c r="O8" i="1"/>
  <c r="N8" i="1"/>
  <c r="F8" i="1"/>
  <c r="U9" i="2" l="1"/>
  <c r="T9" i="2"/>
  <c r="X10" i="2"/>
  <c r="V10" i="2"/>
  <c r="W10" i="2"/>
  <c r="Y9" i="2"/>
  <c r="Y10" i="2" s="1"/>
  <c r="Z9" i="2"/>
  <c r="Z10" i="2" s="1"/>
  <c r="Z11" i="2" s="1"/>
  <c r="Z12" i="2" s="1"/>
  <c r="Z13" i="2" s="1"/>
  <c r="D8" i="2"/>
  <c r="D7" i="2"/>
  <c r="D6" i="2"/>
  <c r="D5" i="2"/>
  <c r="D4" i="2"/>
  <c r="D3" i="2"/>
  <c r="D2" i="2"/>
  <c r="M11" i="3" l="1"/>
  <c r="M8" i="3"/>
  <c r="L11" i="3"/>
  <c r="M9" i="3"/>
  <c r="L9" i="3"/>
  <c r="L8" i="3"/>
  <c r="K8" i="3"/>
  <c r="J11" i="3"/>
  <c r="J9" i="3"/>
  <c r="K9" i="3"/>
  <c r="K11" i="3"/>
  <c r="J8" i="3"/>
  <c r="I11" i="3"/>
  <c r="I9" i="3"/>
  <c r="I8" i="3"/>
  <c r="H8" i="3"/>
  <c r="H9" i="3"/>
  <c r="H11" i="3"/>
  <c r="V9" i="2"/>
  <c r="W9" i="2"/>
  <c r="J8" i="2"/>
  <c r="I8" i="2"/>
  <c r="H8" i="2"/>
  <c r="AQ8" i="2" s="1"/>
  <c r="G8" i="2"/>
  <c r="AA8" i="2" s="1"/>
  <c r="F8" i="2"/>
  <c r="Z8" i="2" s="1"/>
  <c r="E8" i="2"/>
  <c r="C8" i="2"/>
  <c r="B8" i="2"/>
  <c r="A8" i="2"/>
  <c r="O7" i="1"/>
  <c r="N7" i="1"/>
  <c r="F7" i="1"/>
  <c r="B7" i="1"/>
  <c r="U8" i="2" l="1"/>
  <c r="T8" i="2"/>
  <c r="AN8" i="2"/>
  <c r="AN9" i="2" s="1"/>
  <c r="J7" i="2"/>
  <c r="I7" i="2"/>
  <c r="H7" i="2"/>
  <c r="AB7" i="2" s="1"/>
  <c r="AB8" i="2" s="1"/>
  <c r="AB9" i="2" s="1"/>
  <c r="G7" i="2"/>
  <c r="AP7" i="2" s="1"/>
  <c r="AP8" i="2" s="1"/>
  <c r="AP9" i="2" s="1"/>
  <c r="F7" i="2"/>
  <c r="AO7" i="2" s="1"/>
  <c r="AO8" i="2" s="1"/>
  <c r="AO9" i="2" s="1"/>
  <c r="E7" i="2"/>
  <c r="C7" i="2"/>
  <c r="B7" i="2"/>
  <c r="A7" i="2"/>
  <c r="F6" i="1"/>
  <c r="O6" i="1"/>
  <c r="N6" i="1"/>
  <c r="U7" i="2" l="1"/>
  <c r="T7" i="2"/>
  <c r="V8" i="2"/>
  <c r="X8" i="2"/>
  <c r="W8" i="2"/>
  <c r="Y7" i="2"/>
  <c r="J6" i="2"/>
  <c r="I6" i="2"/>
  <c r="H6" i="2"/>
  <c r="AQ6" i="2" s="1"/>
  <c r="AQ7" i="2" s="1"/>
  <c r="G6" i="2"/>
  <c r="F6" i="2"/>
  <c r="AO6" i="2" s="1"/>
  <c r="E6" i="2"/>
  <c r="C6" i="2"/>
  <c r="B6" i="2"/>
  <c r="A6" i="2"/>
  <c r="O5" i="1"/>
  <c r="N5" i="1"/>
  <c r="X7" i="2" l="1"/>
  <c r="V7" i="2"/>
  <c r="T6" i="2"/>
  <c r="U6" i="2"/>
  <c r="Y6" i="2"/>
  <c r="W7" i="2"/>
  <c r="Y8" i="2"/>
  <c r="AP6" i="2"/>
  <c r="X6" i="2" l="1"/>
  <c r="V6" i="2"/>
  <c r="W6" i="2"/>
  <c r="F4" i="1"/>
  <c r="J5" i="2"/>
  <c r="I5" i="2"/>
  <c r="H5" i="2"/>
  <c r="G5" i="2"/>
  <c r="F5" i="2"/>
  <c r="AO5" i="2" s="1"/>
  <c r="E5" i="2"/>
  <c r="C5" i="2"/>
  <c r="B5" i="2"/>
  <c r="A5" i="2"/>
  <c r="O4" i="1"/>
  <c r="N4" i="1"/>
  <c r="AQ5" i="2" l="1"/>
  <c r="U5" i="2"/>
  <c r="T5" i="2"/>
  <c r="Y5" i="2"/>
  <c r="AP5" i="2"/>
  <c r="J4" i="2"/>
  <c r="I4" i="2"/>
  <c r="H4" i="2"/>
  <c r="G4" i="2"/>
  <c r="F4" i="2"/>
  <c r="E4" i="2"/>
  <c r="C4" i="2"/>
  <c r="B4" i="2"/>
  <c r="A4" i="2"/>
  <c r="N3" i="1"/>
  <c r="O3" i="1"/>
  <c r="B3" i="1"/>
  <c r="F3" i="1"/>
  <c r="U4" i="2" l="1"/>
  <c r="T4" i="2"/>
  <c r="X5" i="2"/>
  <c r="V5" i="2"/>
  <c r="W5" i="2"/>
  <c r="Z4" i="2"/>
  <c r="AO4" i="2"/>
  <c r="C6" i="3" s="1"/>
  <c r="AS4" i="2"/>
  <c r="AD4" i="2"/>
  <c r="AP4" i="2"/>
  <c r="D6" i="3" s="1"/>
  <c r="AA4" i="2"/>
  <c r="AQ4" i="2"/>
  <c r="E6" i="3" s="1"/>
  <c r="AB4" i="2"/>
  <c r="AN4" i="2"/>
  <c r="Y4" i="2"/>
  <c r="B5" i="3" s="1"/>
  <c r="AR4" i="2"/>
  <c r="AC4" i="2"/>
  <c r="B3" i="2"/>
  <c r="B2" i="2"/>
  <c r="J3" i="2"/>
  <c r="I3" i="2"/>
  <c r="H3" i="2"/>
  <c r="G3" i="2"/>
  <c r="F3" i="2"/>
  <c r="E3" i="2"/>
  <c r="C3" i="2"/>
  <c r="A3" i="2"/>
  <c r="J2" i="2"/>
  <c r="G1" i="6" s="1"/>
  <c r="I2" i="2"/>
  <c r="F1" i="6" s="1"/>
  <c r="H2" i="2"/>
  <c r="G2" i="2"/>
  <c r="X98" i="2" s="1"/>
  <c r="F2" i="2"/>
  <c r="E2" i="2"/>
  <c r="C2" i="2"/>
  <c r="A2" i="2"/>
  <c r="F2" i="1"/>
  <c r="O2" i="1"/>
  <c r="K2" i="1"/>
  <c r="X95" i="2" l="1"/>
  <c r="X94" i="2"/>
  <c r="X87" i="2"/>
  <c r="X28" i="2"/>
  <c r="D1" i="6"/>
  <c r="X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X67" i="2"/>
  <c r="C1" i="6"/>
  <c r="X57" i="2"/>
  <c r="G9" i="6"/>
  <c r="G8" i="6"/>
  <c r="G11" i="6"/>
  <c r="G10" i="6"/>
  <c r="G18" i="6"/>
  <c r="C13" i="3"/>
  <c r="C12" i="3"/>
  <c r="C2" i="3"/>
  <c r="G13" i="3"/>
  <c r="G12" i="3"/>
  <c r="G19" i="3"/>
  <c r="G2" i="3"/>
  <c r="X70" i="2"/>
  <c r="E1" i="6"/>
  <c r="X55" i="2"/>
  <c r="O7" i="6" s="1"/>
  <c r="B1" i="6"/>
  <c r="B8" i="6" s="1"/>
  <c r="X53" i="2"/>
  <c r="F18" i="6"/>
  <c r="F9" i="6"/>
  <c r="F11" i="6"/>
  <c r="F8" i="6"/>
  <c r="F10" i="6"/>
  <c r="B13" i="3"/>
  <c r="B12" i="3"/>
  <c r="B2" i="3"/>
  <c r="F13" i="3"/>
  <c r="F12" i="3"/>
  <c r="F2" i="3"/>
  <c r="X42" i="2"/>
  <c r="X39" i="2"/>
  <c r="X27" i="2"/>
  <c r="X9" i="2"/>
  <c r="X40" i="2"/>
  <c r="X18" i="2"/>
  <c r="X14" i="2"/>
  <c r="U3" i="2"/>
  <c r="T3" i="2"/>
  <c r="V4" i="2"/>
  <c r="X4" i="2"/>
  <c r="W4" i="2"/>
  <c r="C19" i="3" s="1"/>
  <c r="D1" i="3"/>
  <c r="AA2" i="2"/>
  <c r="AP2" i="2" s="1"/>
  <c r="AN5" i="2"/>
  <c r="AN6" i="2" s="1"/>
  <c r="AN7" i="2" s="1"/>
  <c r="Z5" i="2"/>
  <c r="Z6" i="2" s="1"/>
  <c r="Z7" i="2" s="1"/>
  <c r="E1" i="3"/>
  <c r="AB2" i="2"/>
  <c r="AQ2" i="2" s="1"/>
  <c r="AC5" i="2"/>
  <c r="AC6" i="2" s="1"/>
  <c r="AC7" i="2" s="1"/>
  <c r="AC8" i="2" s="1"/>
  <c r="AC9" i="2" s="1"/>
  <c r="AC10" i="2" s="1"/>
  <c r="AC11" i="2" s="1"/>
  <c r="AC12" i="2" s="1"/>
  <c r="AC13" i="2" s="1"/>
  <c r="AC14" i="2" s="1"/>
  <c r="AC15" i="2" s="1"/>
  <c r="AC16" i="2" s="1"/>
  <c r="AC17" i="2" s="1"/>
  <c r="AC18" i="2" s="1"/>
  <c r="AC19" i="2" s="1"/>
  <c r="AC20" i="2" s="1"/>
  <c r="AC21" i="2" s="1"/>
  <c r="AC22" i="2" s="1"/>
  <c r="AC23" i="2" s="1"/>
  <c r="AC24" i="2" s="1"/>
  <c r="AC25" i="2" s="1"/>
  <c r="AC26" i="2" s="1"/>
  <c r="AC27" i="2" s="1"/>
  <c r="AC28" i="2" s="1"/>
  <c r="AB5" i="2"/>
  <c r="AB6" i="2" s="1"/>
  <c r="AD5" i="2"/>
  <c r="AD6" i="2" s="1"/>
  <c r="AD7" i="2" s="1"/>
  <c r="AD8" i="2" s="1"/>
  <c r="AD9" i="2" s="1"/>
  <c r="AD10" i="2" s="1"/>
  <c r="AD11" i="2" s="1"/>
  <c r="AD12" i="2" s="1"/>
  <c r="AD13" i="2" s="1"/>
  <c r="B1" i="3"/>
  <c r="Y2" i="2"/>
  <c r="AN2" i="2" s="1"/>
  <c r="F1" i="3"/>
  <c r="AC2" i="2"/>
  <c r="AR2" i="2" s="1"/>
  <c r="AR5" i="2"/>
  <c r="AR6" i="2" s="1"/>
  <c r="AR7" i="2" s="1"/>
  <c r="AR8" i="2" s="1"/>
  <c r="AR9" i="2" s="1"/>
  <c r="AR10" i="2" s="1"/>
  <c r="AR11" i="2" s="1"/>
  <c r="AR12" i="2" s="1"/>
  <c r="AR13" i="2" s="1"/>
  <c r="AR14" i="2" s="1"/>
  <c r="AR15" i="2" s="1"/>
  <c r="AR16" i="2" s="1"/>
  <c r="AR17" i="2" s="1"/>
  <c r="AR18" i="2" s="1"/>
  <c r="AR19" i="2" s="1"/>
  <c r="AR20" i="2" s="1"/>
  <c r="AR21" i="2" s="1"/>
  <c r="AR22" i="2" s="1"/>
  <c r="AR23" i="2" s="1"/>
  <c r="AR24" i="2" s="1"/>
  <c r="AR25" i="2" s="1"/>
  <c r="AR26" i="2" s="1"/>
  <c r="AR27" i="2" s="1"/>
  <c r="AR28" i="2" s="1"/>
  <c r="AR29" i="2" s="1"/>
  <c r="AR30" i="2" s="1"/>
  <c r="AR31" i="2" s="1"/>
  <c r="AR32" i="2" s="1"/>
  <c r="AR33" i="2" s="1"/>
  <c r="AR34" i="2" s="1"/>
  <c r="AR35" i="2" s="1"/>
  <c r="AR36" i="2" s="1"/>
  <c r="AR37" i="2" s="1"/>
  <c r="AR38" i="2" s="1"/>
  <c r="AR39" i="2" s="1"/>
  <c r="AR40" i="2" s="1"/>
  <c r="AR41" i="2" s="1"/>
  <c r="AR42" i="2" s="1"/>
  <c r="AR43" i="2" s="1"/>
  <c r="AR44" i="2" s="1"/>
  <c r="AR45" i="2" s="1"/>
  <c r="AR46" i="2" s="1"/>
  <c r="AR47" i="2" s="1"/>
  <c r="AS5" i="2"/>
  <c r="AS6" i="2" s="1"/>
  <c r="AS7" i="2" s="1"/>
  <c r="AS8" i="2" s="1"/>
  <c r="AS9" i="2" s="1"/>
  <c r="AS10" i="2" s="1"/>
  <c r="AS11" i="2" s="1"/>
  <c r="AS12" i="2" s="1"/>
  <c r="AS13" i="2" s="1"/>
  <c r="AS14" i="2" s="1"/>
  <c r="AS15" i="2" s="1"/>
  <c r="AS16" i="2" s="1"/>
  <c r="AS17" i="2" s="1"/>
  <c r="AS18" i="2" s="1"/>
  <c r="AS19" i="2" s="1"/>
  <c r="AS20" i="2" s="1"/>
  <c r="AS21" i="2" s="1"/>
  <c r="AS22" i="2" s="1"/>
  <c r="AS23" i="2" s="1"/>
  <c r="AS24" i="2" s="1"/>
  <c r="AS25" i="2" s="1"/>
  <c r="AS26" i="2" s="1"/>
  <c r="AS27" i="2" s="1"/>
  <c r="AS28" i="2" s="1"/>
  <c r="AS29" i="2" s="1"/>
  <c r="AS30" i="2" s="1"/>
  <c r="AS31" i="2" s="1"/>
  <c r="AS32" i="2" s="1"/>
  <c r="AS33" i="2" s="1"/>
  <c r="AS34" i="2" s="1"/>
  <c r="AS35" i="2" s="1"/>
  <c r="AS36" i="2" s="1"/>
  <c r="AS37" i="2" s="1"/>
  <c r="AS38" i="2" s="1"/>
  <c r="AS39" i="2" s="1"/>
  <c r="AS40" i="2" s="1"/>
  <c r="AS41" i="2" s="1"/>
  <c r="AS42" i="2" s="1"/>
  <c r="AS43" i="2" s="1"/>
  <c r="C1" i="3"/>
  <c r="Z2" i="2"/>
  <c r="AO2" i="2" s="1"/>
  <c r="G1" i="3"/>
  <c r="AD2" i="2"/>
  <c r="AS2" i="2" s="1"/>
  <c r="AA5" i="2"/>
  <c r="AA6" i="2" s="1"/>
  <c r="AA7" i="2" s="1"/>
  <c r="P7" i="6" l="1"/>
  <c r="N7" i="6"/>
  <c r="F7" i="6"/>
  <c r="G6" i="3"/>
  <c r="G7" i="6"/>
  <c r="F6" i="3"/>
  <c r="B6" i="3"/>
  <c r="E11" i="3"/>
  <c r="E8" i="3"/>
  <c r="E18" i="3"/>
  <c r="E9" i="3"/>
  <c r="E10" i="3"/>
  <c r="F18" i="3"/>
  <c r="F11" i="3"/>
  <c r="F9" i="3"/>
  <c r="F8" i="3"/>
  <c r="F10" i="3"/>
  <c r="N2" i="3"/>
  <c r="G5" i="3"/>
  <c r="D8" i="6"/>
  <c r="D11" i="6"/>
  <c r="D18" i="6"/>
  <c r="D9" i="6"/>
  <c r="D10" i="6"/>
  <c r="D7" i="6"/>
  <c r="D18" i="3"/>
  <c r="D9" i="3"/>
  <c r="D11" i="3"/>
  <c r="D8" i="3"/>
  <c r="D10" i="3"/>
  <c r="J7" i="6"/>
  <c r="M7" i="6"/>
  <c r="L7" i="6"/>
  <c r="K7" i="6"/>
  <c r="I7" i="6"/>
  <c r="H7" i="6"/>
  <c r="C18" i="3"/>
  <c r="C11" i="3"/>
  <c r="C9" i="3"/>
  <c r="C8" i="3"/>
  <c r="C10" i="3"/>
  <c r="E18" i="6"/>
  <c r="E8" i="6"/>
  <c r="E11" i="6"/>
  <c r="E9" i="6"/>
  <c r="E10" i="6"/>
  <c r="E7" i="6"/>
  <c r="C18" i="6"/>
  <c r="C10" i="6"/>
  <c r="C11" i="6"/>
  <c r="C9" i="6"/>
  <c r="C8" i="6"/>
  <c r="C7" i="6"/>
  <c r="E5" i="3"/>
  <c r="G11" i="3"/>
  <c r="G9" i="3"/>
  <c r="G8" i="3"/>
  <c r="G10" i="3"/>
  <c r="B18" i="3"/>
  <c r="B11" i="3"/>
  <c r="B9" i="3"/>
  <c r="B8" i="3"/>
  <c r="B10" i="3"/>
  <c r="F5" i="3"/>
  <c r="B11" i="6"/>
  <c r="B10" i="6"/>
  <c r="B9" i="6"/>
  <c r="B18" i="6"/>
  <c r="B7" i="6"/>
  <c r="D5" i="3"/>
  <c r="C5" i="3"/>
  <c r="N3" i="3"/>
  <c r="N16" i="3"/>
  <c r="N14" i="3"/>
  <c r="N13" i="3"/>
  <c r="N15" i="3"/>
  <c r="N17" i="3"/>
  <c r="N12" i="3"/>
  <c r="X3" i="2"/>
  <c r="B7" i="3" s="1"/>
  <c r="V3" i="2"/>
  <c r="N18" i="3" s="1"/>
  <c r="W3" i="2"/>
  <c r="Q7" i="6" l="1"/>
  <c r="G18" i="3"/>
  <c r="N9" i="3"/>
  <c r="F7" i="3"/>
  <c r="N19" i="3"/>
  <c r="B19" i="3"/>
  <c r="F19" i="3"/>
  <c r="D19" i="3"/>
  <c r="E19" i="3"/>
  <c r="L7" i="3"/>
  <c r="M7" i="3"/>
  <c r="K7" i="3"/>
  <c r="J7" i="3"/>
  <c r="I7" i="3"/>
  <c r="H7" i="3"/>
  <c r="G7" i="3"/>
  <c r="D7" i="3"/>
  <c r="C7" i="3"/>
  <c r="E7" i="3"/>
  <c r="N5" i="3"/>
  <c r="N8" i="3"/>
  <c r="N10" i="3"/>
  <c r="N6" i="3"/>
  <c r="N11" i="3" l="1"/>
  <c r="Q11" i="6"/>
  <c r="N7" i="3"/>
</calcChain>
</file>

<file path=xl/sharedStrings.xml><?xml version="1.0" encoding="utf-8"?>
<sst xmlns="http://schemas.openxmlformats.org/spreadsheetml/2006/main" count="633" uniqueCount="283">
  <si>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</si>
  <si>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</si>
  <si>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</si>
  <si>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</si>
  <si>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</si>
  <si>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</si>
  <si>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</si>
  <si>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</si>
  <si>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</si>
  <si>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</si>
  <si>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</si>
  <si>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</si>
  <si>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</si>
  <si>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</si>
  <si>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</si>
  <si>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</si>
  <si>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</si>
  <si>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</si>
  <si>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</si>
  <si>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</si>
  <si>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</si>
  <si>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</si>
  <si>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</si>
  <si>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</si>
  <si>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</si>
  <si>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</si>
  <si>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</si>
  <si>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</si>
  <si>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</si>
  <si>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</si>
  <si>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</si>
  <si>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</si>
  <si>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</si>
  <si>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</si>
  <si>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</si>
  <si>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</si>
  <si>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</si>
  <si>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</si>
  <si>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</si>
  <si>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</si>
  <si>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</si>
  <si>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</si>
  <si>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</si>
  <si>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</si>
  <si>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</si>
  <si>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</si>
  <si>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</si>
  <si>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</si>
  <si>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</si>
  <si>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</si>
  <si>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</si>
  <si>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</si>
  <si>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</si>
  <si>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</si>
  <si>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</si>
  <si>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</si>
  <si>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</si>
  <si>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</si>
  <si>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</si>
  <si>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</si>
  <si>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</si>
  <si>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</si>
  <si>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</si>
  <si>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</si>
  <si>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</si>
  <si>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</si>
  <si>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</si>
  <si>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</si>
  <si>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</si>
  <si>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</si>
  <si>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</si>
  <si>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</si>
  <si>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</si>
  <si>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</si>
  <si>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</si>
  <si>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</si>
  <si>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</si>
  <si>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</si>
  <si>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</si>
  <si>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</si>
  <si>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</si>
  <si>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</si>
  <si>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</si>
  <si>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</si>
  <si>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</si>
  <si>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</si>
  <si>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</si>
  <si>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</si>
  <si>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</si>
  <si>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</si>
  <si>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</si>
  <si>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</si>
  <si>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</si>
  <si>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</si>
  <si>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</si>
  <si>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</si>
  <si>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</si>
  <si>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</si>
  <si>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</si>
  <si>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</si>
  <si>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</si>
  <si>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</si>
  <si>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</si>
  <si>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</si>
  <si>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</si>
  <si>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</si>
  <si>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</si>
  <si>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</si>
  <si>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</si>
  <si>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</si>
  <si>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</si>
  <si>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</si>
  <si>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</si>
  <si>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</si>
  <si>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</si>
  <si>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</si>
  <si>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</si>
  <si>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</si>
  <si>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</si>
  <si>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</si>
  <si>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</si>
  <si>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</si>
  <si>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</si>
  <si>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</si>
  <si>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</si>
  <si>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</si>
  <si>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</si>
  <si>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</si>
  <si>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</si>
  <si>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</si>
  <si>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</si>
  <si>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</si>
  <si>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</si>
  <si>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</si>
  <si>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</si>
  <si>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</si>
  <si>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</si>
  <si>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</si>
  <si>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</si>
  <si>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</si>
  <si>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</si>
  <si>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</si>
  <si>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</si>
  <si>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</si>
  <si>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</si>
  <si>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</si>
  <si>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</si>
  <si>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</si>
  <si>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</si>
  <si>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</si>
  <si>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</si>
  <si>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</si>
  <si>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</si>
  <si>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</si>
  <si>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</si>
  <si>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</si>
  <si>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</si>
  <si>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</si>
  <si>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</si>
  <si>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</si>
  <si>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</si>
  <si>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</si>
  <si>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</si>
  <si>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</si>
  <si>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</si>
  <si>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</si>
  <si>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</si>
  <si>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</si>
  <si>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</si>
  <si>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</si>
  <si>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</si>
  <si>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</si>
  <si>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</si>
  <si>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</si>
  <si>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</si>
  <si>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</si>
  <si>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</si>
  <si>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</si>
  <si>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</si>
  <si>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</si>
  <si>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</si>
  <si>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</si>
  <si>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</si>
  <si>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</si>
  <si>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</si>
  <si>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</si>
  <si>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</si>
  <si>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</si>
  <si>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</si>
  <si>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</si>
  <si>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</si>
  <si>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</si>
  <si>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</si>
  <si>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</si>
  <si>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</si>
  <si>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</si>
  <si>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</si>
  <si>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</si>
  <si>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</si>
  <si>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</si>
  <si>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</si>
  <si>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</si>
  <si>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</si>
  <si>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</si>
  <si>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</si>
  <si>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</si>
  <si>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</si>
  <si>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</si>
  <si>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</si>
  <si>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</si>
  <si>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</si>
  <si>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</si>
  <si>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</si>
  <si>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</si>
  <si>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</si>
  <si>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</si>
  <si>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</si>
  <si>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</si>
  <si>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</si>
  <si>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</si>
  <si>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</si>
  <si>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</si>
  <si>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</si>
  <si>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</si>
  <si>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</si>
  <si>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</si>
  <si>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</si>
  <si>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</si>
  <si>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</si>
  <si>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</si>
  <si>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</si>
  <si>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</si>
  <si>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</si>
  <si>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</si>
  <si>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</si>
  <si>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</si>
  <si>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</si>
  <si>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</si>
  <si>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</si>
  <si>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</si>
  <si>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</si>
  <si>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</si>
  <si>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</si>
  <si>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</si>
  <si>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</si>
  <si>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</si>
  <si>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</si>
  <si>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</si>
  <si>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</si>
  <si>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</si>
  <si>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</si>
  <si>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</si>
  <si>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</si>
  <si>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</si>
  <si>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</si>
  <si>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</si>
  <si>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</si>
  <si>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</si>
  <si>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</si>
  <si>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</si>
  <si>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</si>
  <si>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</si>
  <si>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</si>
  <si>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</si>
  <si>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</si>
  <si>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</si>
  <si>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</si>
  <si>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</si>
  <si>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</si>
  <si>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</si>
  <si>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</si>
  <si>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</si>
  <si>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</si>
  <si>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</si>
  <si>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</si>
  <si>
    <t>September 11th</t>
  </si>
  <si>
    <t>Metallurgy</t>
  </si>
  <si>
    <t>England</t>
  </si>
  <si>
    <t>Cambridge</t>
  </si>
  <si>
    <t>Engineering Failures</t>
  </si>
  <si>
    <t>Myths about colonial living</t>
  </si>
  <si>
    <t>Marsh</t>
  </si>
  <si>
    <t>Devon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</si>
</sst>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ser>
        <c:dLbls>
          <c:showLegendKey val="0"/>
          <c:showVal val="0"/>
          <c:showCatName val="0"/>
          <c:showSerName val="0"/>
          <c:showPercent val="0"/>
          <c:showBubbleSize val="0"/>
        </c:dLbls>
        <c:gapWidth val="219"/>
        <c:overlap val="-27"/>
        <c:axId val="102787472"/>
        <c:axId val="102787864"/>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ser>
        <c:dLbls>
          <c:showLegendKey val="0"/>
          <c:showVal val="0"/>
          <c:showCatName val="0"/>
          <c:showSerName val="0"/>
          <c:showPercent val="0"/>
          <c:showBubbleSize val="0"/>
        </c:dLbls>
        <c:gapWidth val="219"/>
        <c:overlap val="-27"/>
        <c:axId val="102789040"/>
        <c:axId val="102788256"/>
      </c:barChart>
      <c:catAx>
        <c:axId val="10278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7864"/>
        <c:crosses val="autoZero"/>
        <c:auto val="1"/>
        <c:lblAlgn val="ctr"/>
        <c:lblOffset val="100"/>
        <c:noMultiLvlLbl val="0"/>
      </c:catAx>
      <c:valAx>
        <c:axId val="102787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7472"/>
        <c:crosses val="autoZero"/>
        <c:crossBetween val="between"/>
      </c:valAx>
      <c:valAx>
        <c:axId val="10278825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9040"/>
        <c:crosses val="max"/>
        <c:crossBetween val="between"/>
      </c:valAx>
      <c:catAx>
        <c:axId val="102789040"/>
        <c:scaling>
          <c:orientation val="minMax"/>
        </c:scaling>
        <c:delete val="1"/>
        <c:axPos val="b"/>
        <c:majorTickMark val="out"/>
        <c:minorTickMark val="none"/>
        <c:tickLblPos val="nextTo"/>
        <c:crossAx val="10278825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ser>
        <c:dLbls>
          <c:showLegendKey val="0"/>
          <c:showVal val="0"/>
          <c:showCatName val="0"/>
          <c:showSerName val="0"/>
          <c:showPercent val="0"/>
          <c:showBubbleSize val="0"/>
        </c:dLbls>
        <c:gapWidth val="219"/>
        <c:overlap val="-27"/>
        <c:axId val="490734496"/>
        <c:axId val="49073488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ser>
        <c:dLbls>
          <c:showLegendKey val="0"/>
          <c:showVal val="0"/>
          <c:showCatName val="0"/>
          <c:showSerName val="0"/>
          <c:showPercent val="0"/>
          <c:showBubbleSize val="0"/>
        </c:dLbls>
        <c:gapWidth val="219"/>
        <c:overlap val="-27"/>
        <c:axId val="498958384"/>
        <c:axId val="490735280"/>
      </c:barChart>
      <c:catAx>
        <c:axId val="49073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34888"/>
        <c:crosses val="autoZero"/>
        <c:auto val="1"/>
        <c:lblAlgn val="ctr"/>
        <c:lblOffset val="100"/>
        <c:noMultiLvlLbl val="0"/>
      </c:catAx>
      <c:valAx>
        <c:axId val="490734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34496"/>
        <c:crosses val="autoZero"/>
        <c:crossBetween val="between"/>
      </c:valAx>
      <c:valAx>
        <c:axId val="490735280"/>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58384"/>
        <c:crosses val="max"/>
        <c:crossBetween val="between"/>
      </c:valAx>
      <c:catAx>
        <c:axId val="498958384"/>
        <c:scaling>
          <c:orientation val="minMax"/>
        </c:scaling>
        <c:delete val="1"/>
        <c:axPos val="b"/>
        <c:majorTickMark val="out"/>
        <c:minorTickMark val="none"/>
        <c:tickLblPos val="nextTo"/>
        <c:crossAx val="4907352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ser>
        <c:dLbls>
          <c:showLegendKey val="0"/>
          <c:showVal val="0"/>
          <c:showCatName val="0"/>
          <c:showSerName val="0"/>
          <c:showPercent val="0"/>
          <c:showBubbleSize val="0"/>
        </c:dLbls>
        <c:gapWidth val="219"/>
        <c:overlap val="-27"/>
        <c:axId val="498959560"/>
        <c:axId val="498959952"/>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ser>
        <c:dLbls>
          <c:showLegendKey val="0"/>
          <c:showVal val="0"/>
          <c:showCatName val="0"/>
          <c:showSerName val="0"/>
          <c:showPercent val="0"/>
          <c:showBubbleSize val="0"/>
        </c:dLbls>
        <c:gapWidth val="219"/>
        <c:overlap val="-27"/>
        <c:axId val="499103624"/>
        <c:axId val="499103232"/>
      </c:barChart>
      <c:catAx>
        <c:axId val="49895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59952"/>
        <c:crosses val="autoZero"/>
        <c:auto val="1"/>
        <c:lblAlgn val="ctr"/>
        <c:lblOffset val="100"/>
        <c:noMultiLvlLbl val="0"/>
      </c:catAx>
      <c:valAx>
        <c:axId val="498959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59560"/>
        <c:crosses val="autoZero"/>
        <c:crossBetween val="between"/>
      </c:valAx>
      <c:valAx>
        <c:axId val="499103232"/>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03624"/>
        <c:crosses val="max"/>
        <c:crossBetween val="between"/>
      </c:valAx>
      <c:catAx>
        <c:axId val="499103624"/>
        <c:scaling>
          <c:orientation val="minMax"/>
        </c:scaling>
        <c:delete val="1"/>
        <c:axPos val="b"/>
        <c:majorTickMark val="out"/>
        <c:minorTickMark val="none"/>
        <c:tickLblPos val="nextTo"/>
        <c:crossAx val="49910323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2018'!$B$2:$N$2</c:f>
              <c:numCache>
                <c:formatCode>0.0%</c:formatCode>
                <c:ptCount val="6"/>
                <c:pt idx="0">
                  <c:v>0.54545454545454541</c:v>
                </c:pt>
                <c:pt idx="1">
                  <c:v>0.625</c:v>
                </c:pt>
                <c:pt idx="2">
                  <c:v>0.61363636363636365</c:v>
                </c:pt>
                <c:pt idx="3">
                  <c:v>0.69767441860465118</c:v>
                </c:pt>
                <c:pt idx="4">
                  <c:v>0</c:v>
                </c:pt>
                <c:pt idx="5">
                  <c:v>0</c:v>
                </c:pt>
              </c:numCache>
            </c:numRef>
          </c:val>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2018'!$B$3:$N$3</c:f>
              <c:numCache>
                <c:formatCode>0.0%</c:formatCode>
                <c:ptCount val="6"/>
                <c:pt idx="0">
                  <c:v>0.35294117647058826</c:v>
                </c:pt>
                <c:pt idx="1">
                  <c:v>0.6470588235294118</c:v>
                </c:pt>
                <c:pt idx="2">
                  <c:v>0.55555555555555558</c:v>
                </c:pt>
                <c:pt idx="3">
                  <c:v>0.58823529411764708</c:v>
                </c:pt>
                <c:pt idx="4">
                  <c:v>0</c:v>
                </c:pt>
                <c:pt idx="5">
                  <c:v>0</c:v>
                </c:pt>
              </c:numCache>
            </c:numRef>
          </c:val>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2018'!$B$4:$N$4</c:f>
              <c:numCache>
                <c:formatCode>0.0%</c:formatCode>
                <c:ptCount val="6"/>
                <c:pt idx="0">
                  <c:v>0.66666666666666663</c:v>
                </c:pt>
                <c:pt idx="1">
                  <c:v>0.60869565217391308</c:v>
                </c:pt>
                <c:pt idx="2">
                  <c:v>0.65384615384615385</c:v>
                </c:pt>
                <c:pt idx="3">
                  <c:v>0.76923076923076927</c:v>
                </c:pt>
                <c:pt idx="4">
                  <c:v>0</c:v>
                </c:pt>
                <c:pt idx="5">
                  <c:v>0</c:v>
                </c:pt>
              </c:numCache>
            </c:numRef>
          </c:val>
        </c:ser>
        <c:dLbls>
          <c:showLegendKey val="0"/>
          <c:showVal val="0"/>
          <c:showCatName val="0"/>
          <c:showSerName val="0"/>
          <c:showPercent val="0"/>
          <c:showBubbleSize val="0"/>
        </c:dLbls>
        <c:gapWidth val="219"/>
        <c:overlap val="-27"/>
        <c:axId val="498975944"/>
        <c:axId val="498976336"/>
        <c:extLst/>
      </c:barChart>
      <c:catAx>
        <c:axId val="4989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76336"/>
        <c:crosses val="autoZero"/>
        <c:auto val="1"/>
        <c:lblAlgn val="ctr"/>
        <c:lblOffset val="100"/>
        <c:noMultiLvlLbl val="0"/>
      </c:catAx>
      <c:valAx>
        <c:axId val="49897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75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strRef>
          </c:cat>
          <c:val>
            <c:numRef>
              <c:f>'Summary 2018'!$B$4:$Q$4</c:f>
              <c:numCache>
                <c:formatCode>0.0%</c:formatCode>
                <c:ptCount val="7"/>
                <c:pt idx="0">
                  <c:v>0.66666666666666663</c:v>
                </c:pt>
                <c:pt idx="1">
                  <c:v>0.60869565217391308</c:v>
                </c:pt>
                <c:pt idx="2">
                  <c:v>0.65384615384615385</c:v>
                </c:pt>
                <c:pt idx="3">
                  <c:v>0.76923076923076927</c:v>
                </c:pt>
                <c:pt idx="4">
                  <c:v>0</c:v>
                </c:pt>
                <c:pt idx="5">
                  <c:v>0</c:v>
                </c:pt>
                <c:pt idx="6">
                  <c:v>0.66990291262135926</c:v>
                </c:pt>
              </c:numCache>
            </c:numRef>
          </c:val>
        </c:ser>
        <c:dLbls>
          <c:showLegendKey val="0"/>
          <c:showVal val="0"/>
          <c:showCatName val="0"/>
          <c:showSerName val="0"/>
          <c:showPercent val="0"/>
          <c:showBubbleSize val="0"/>
        </c:dLbls>
        <c:gapWidth val="219"/>
        <c:axId val="498841800"/>
        <c:axId val="498842192"/>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0.54545454545454541</c:v>
                      </c:pt>
                      <c:pt idx="1">
                        <c:v>0.625</c:v>
                      </c:pt>
                      <c:pt idx="2">
                        <c:v>0.61363636363636365</c:v>
                      </c:pt>
                      <c:pt idx="3">
                        <c:v>0.69767441860465118</c:v>
                      </c:pt>
                      <c:pt idx="4">
                        <c:v>0</c:v>
                      </c:pt>
                      <c:pt idx="5">
                        <c:v>0</c:v>
                      </c:pt>
                      <c:pt idx="6">
                        <c:v>0.60795454545454541</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2018'!$B$3:$Q$3</c15:sqref>
                        </c15:formulaRef>
                      </c:ext>
                    </c:extLst>
                    <c:numCache>
                      <c:formatCode>0.0%</c:formatCode>
                      <c:ptCount val="7"/>
                      <c:pt idx="0">
                        <c:v>0.35294117647058826</c:v>
                      </c:pt>
                      <c:pt idx="1">
                        <c:v>0.6470588235294118</c:v>
                      </c:pt>
                      <c:pt idx="2">
                        <c:v>0.55555555555555558</c:v>
                      </c:pt>
                      <c:pt idx="3">
                        <c:v>0.58823529411764708</c:v>
                      </c:pt>
                      <c:pt idx="4">
                        <c:v>0</c:v>
                      </c:pt>
                      <c:pt idx="5">
                        <c:v>0</c:v>
                      </c:pt>
                      <c:pt idx="6">
                        <c:v>0.52054794520547942</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44</c:v>
                      </c:pt>
                      <c:pt idx="1">
                        <c:v>40</c:v>
                      </c:pt>
                      <c:pt idx="2">
                        <c:v>44</c:v>
                      </c:pt>
                      <c:pt idx="3">
                        <c:v>43</c:v>
                      </c:pt>
                      <c:pt idx="4">
                        <c:v>1</c:v>
                      </c:pt>
                      <c:pt idx="5">
                        <c:v>1</c:v>
                      </c:pt>
                      <c:pt idx="6">
                        <c:v>176</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2018'!$B$15:$Q$15</c15:sqref>
                        </c15:formulaRef>
                      </c:ext>
                    </c:extLst>
                    <c:numCache>
                      <c:formatCode>General</c:formatCode>
                      <c:ptCount val="7"/>
                      <c:pt idx="0">
                        <c:v>17</c:v>
                      </c:pt>
                      <c:pt idx="1">
                        <c:v>17</c:v>
                      </c:pt>
                      <c:pt idx="2">
                        <c:v>18</c:v>
                      </c:pt>
                      <c:pt idx="3">
                        <c:v>17</c:v>
                      </c:pt>
                      <c:pt idx="4">
                        <c:v>1</c:v>
                      </c:pt>
                      <c:pt idx="5">
                        <c:v>1</c:v>
                      </c:pt>
                      <c:pt idx="6">
                        <c:v>73</c:v>
                      </c:pt>
                    </c:numCache>
                  </c:numRef>
                </c:val>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2018'!$B$17:$Q$17</c:f>
              <c:numCache>
                <c:formatCode>General</c:formatCode>
                <c:ptCount val="7"/>
                <c:pt idx="0">
                  <c:v>27</c:v>
                </c:pt>
                <c:pt idx="1">
                  <c:v>23</c:v>
                </c:pt>
                <c:pt idx="2">
                  <c:v>26</c:v>
                </c:pt>
                <c:pt idx="3">
                  <c:v>26</c:v>
                </c:pt>
                <c:pt idx="4">
                  <c:v>0</c:v>
                </c:pt>
                <c:pt idx="5">
                  <c:v>0</c:v>
                </c:pt>
                <c:pt idx="6">
                  <c:v>103</c:v>
                </c:pt>
              </c:numCache>
            </c:numRef>
          </c:val>
        </c:ser>
        <c:dLbls>
          <c:showLegendKey val="0"/>
          <c:showVal val="0"/>
          <c:showCatName val="0"/>
          <c:showSerName val="0"/>
          <c:showPercent val="0"/>
          <c:showBubbleSize val="0"/>
        </c:dLbls>
        <c:gapWidth val="219"/>
        <c:axId val="494104152"/>
        <c:axId val="494103760"/>
      </c:barChart>
      <c:catAx>
        <c:axId val="498841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42192"/>
        <c:crosses val="autoZero"/>
        <c:auto val="1"/>
        <c:lblAlgn val="ctr"/>
        <c:lblOffset val="100"/>
        <c:noMultiLvlLbl val="0"/>
      </c:catAx>
      <c:valAx>
        <c:axId val="498842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41800"/>
        <c:crosses val="autoZero"/>
        <c:crossBetween val="between"/>
      </c:valAx>
      <c:valAx>
        <c:axId val="49410376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104152"/>
        <c:crosses val="max"/>
        <c:crossBetween val="between"/>
      </c:valAx>
      <c:catAx>
        <c:axId val="494104152"/>
        <c:scaling>
          <c:orientation val="minMax"/>
        </c:scaling>
        <c:delete val="1"/>
        <c:axPos val="b"/>
        <c:majorTickMark val="out"/>
        <c:minorTickMark val="none"/>
        <c:tickLblPos val="nextTo"/>
        <c:crossAx val="49410376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2018'!$B$3:$Q$3</c:f>
              <c:numCache>
                <c:formatCode>0.0%</c:formatCode>
                <c:ptCount val="7"/>
                <c:pt idx="0">
                  <c:v>0.35294117647058826</c:v>
                </c:pt>
                <c:pt idx="1">
                  <c:v>0.6470588235294118</c:v>
                </c:pt>
                <c:pt idx="2">
                  <c:v>0.55555555555555558</c:v>
                </c:pt>
                <c:pt idx="3">
                  <c:v>0.58823529411764708</c:v>
                </c:pt>
                <c:pt idx="4">
                  <c:v>0</c:v>
                </c:pt>
                <c:pt idx="5">
                  <c:v>0</c:v>
                </c:pt>
                <c:pt idx="6">
                  <c:v>0.52054794520547942</c:v>
                </c:pt>
              </c:numCache>
              <c:extLst xmlns:c15="http://schemas.microsoft.com/office/drawing/2012/chart"/>
            </c:numRef>
          </c:val>
        </c:ser>
        <c:dLbls>
          <c:showLegendKey val="0"/>
          <c:showVal val="0"/>
          <c:showCatName val="0"/>
          <c:showSerName val="0"/>
          <c:showPercent val="0"/>
          <c:showBubbleSize val="0"/>
        </c:dLbls>
        <c:gapWidth val="219"/>
        <c:axId val="498975552"/>
        <c:axId val="498975160"/>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0.54545454545454541</c:v>
                      </c:pt>
                      <c:pt idx="1">
                        <c:v>0.625</c:v>
                      </c:pt>
                      <c:pt idx="2">
                        <c:v>0.61363636363636365</c:v>
                      </c:pt>
                      <c:pt idx="3">
                        <c:v>0.69767441860465118</c:v>
                      </c:pt>
                      <c:pt idx="4">
                        <c:v>0</c:v>
                      </c:pt>
                      <c:pt idx="5">
                        <c:v>0</c:v>
                      </c:pt>
                      <c:pt idx="6">
                        <c:v>0.60795454545454541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2018'!$B$4:$Q$4</c15:sqref>
                        </c15:formulaRef>
                      </c:ext>
                    </c:extLst>
                    <c:numCache>
                      <c:formatCode>0.0%</c:formatCode>
                      <c:ptCount val="7"/>
                      <c:pt idx="0">
                        <c:v>0.66666666666666663</c:v>
                      </c:pt>
                      <c:pt idx="1">
                        <c:v>0.60869565217391308</c:v>
                      </c:pt>
                      <c:pt idx="2">
                        <c:v>0.65384615384615385</c:v>
                      </c:pt>
                      <c:pt idx="3">
                        <c:v>0.76923076923076927</c:v>
                      </c:pt>
                      <c:pt idx="4">
                        <c:v>0</c:v>
                      </c:pt>
                      <c:pt idx="5">
                        <c:v>0</c:v>
                      </c:pt>
                      <c:pt idx="6">
                        <c:v>0.66990291262135926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44</c:v>
                      </c:pt>
                      <c:pt idx="1">
                        <c:v>40</c:v>
                      </c:pt>
                      <c:pt idx="2">
                        <c:v>44</c:v>
                      </c:pt>
                      <c:pt idx="3">
                        <c:v>43</c:v>
                      </c:pt>
                      <c:pt idx="4">
                        <c:v>1</c:v>
                      </c:pt>
                      <c:pt idx="5">
                        <c:v>1</c:v>
                      </c:pt>
                      <c:pt idx="6">
                        <c:v>176</c:v>
                      </c:pt>
                    </c:numCache>
                  </c:numRef>
                </c:val>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2018'!$B$15:$Q$15</c:f>
              <c:numCache>
                <c:formatCode>General</c:formatCode>
                <c:ptCount val="7"/>
                <c:pt idx="0">
                  <c:v>17</c:v>
                </c:pt>
                <c:pt idx="1">
                  <c:v>17</c:v>
                </c:pt>
                <c:pt idx="2">
                  <c:v>18</c:v>
                </c:pt>
                <c:pt idx="3">
                  <c:v>17</c:v>
                </c:pt>
                <c:pt idx="4">
                  <c:v>1</c:v>
                </c:pt>
                <c:pt idx="5">
                  <c:v>1</c:v>
                </c:pt>
                <c:pt idx="6">
                  <c:v>73</c:v>
                </c:pt>
              </c:numCache>
              <c:extLst xmlns:c15="http://schemas.microsoft.com/office/drawing/2012/chart"/>
            </c:numRef>
          </c:val>
        </c:ser>
        <c:dLbls>
          <c:showLegendKey val="0"/>
          <c:showVal val="0"/>
          <c:showCatName val="0"/>
          <c:showSerName val="0"/>
          <c:showPercent val="0"/>
          <c:showBubbleSize val="0"/>
        </c:dLbls>
        <c:gapWidth val="219"/>
        <c:axId val="494105328"/>
        <c:axId val="498974768"/>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2018'!$B$17:$Q$17</c15:sqref>
                        </c15:formulaRef>
                      </c:ext>
                    </c:extLst>
                    <c:numCache>
                      <c:formatCode>General</c:formatCode>
                      <c:ptCount val="7"/>
                      <c:pt idx="0">
                        <c:v>27</c:v>
                      </c:pt>
                      <c:pt idx="1">
                        <c:v>23</c:v>
                      </c:pt>
                      <c:pt idx="2">
                        <c:v>26</c:v>
                      </c:pt>
                      <c:pt idx="3">
                        <c:v>26</c:v>
                      </c:pt>
                      <c:pt idx="4">
                        <c:v>0</c:v>
                      </c:pt>
                      <c:pt idx="5">
                        <c:v>0</c:v>
                      </c:pt>
                      <c:pt idx="6">
                        <c:v>103</c:v>
                      </c:pt>
                    </c:numCache>
                  </c:numRef>
                </c:val>
              </c15:ser>
            </c15:filteredBarSeries>
          </c:ext>
        </c:extLst>
      </c:barChart>
      <c:catAx>
        <c:axId val="49897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75160"/>
        <c:crosses val="autoZero"/>
        <c:auto val="1"/>
        <c:lblAlgn val="ctr"/>
        <c:lblOffset val="100"/>
        <c:noMultiLvlLbl val="0"/>
      </c:catAx>
      <c:valAx>
        <c:axId val="498975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75552"/>
        <c:crosses val="autoZero"/>
        <c:crossBetween val="between"/>
      </c:valAx>
      <c:valAx>
        <c:axId val="498974768"/>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105328"/>
        <c:crosses val="max"/>
        <c:crossBetween val="between"/>
      </c:valAx>
      <c:catAx>
        <c:axId val="494105328"/>
        <c:scaling>
          <c:orientation val="minMax"/>
        </c:scaling>
        <c:delete val="1"/>
        <c:axPos val="b"/>
        <c:numFmt formatCode="General" sourceLinked="1"/>
        <c:majorTickMark val="out"/>
        <c:minorTickMark val="none"/>
        <c:tickLblPos val="nextTo"/>
        <c:crossAx val="49897476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1"/>
  <sheetViews>
    <sheetView workbookViewId="0">
      <pane ySplit="1" topLeftCell="A2" activePane="bottomLeft" state="frozen"/>
      <selection pane="bottomLeft" activeCell="W54" sqref="W54:X97"/>
    </sheetView>
  </sheetViews>
  <sheetFormatPr defaultRowHeight="15" x14ac:dyDescent="0.25"/>
  <cols>
    <col min="2" max="2" width="11.140625" customWidth="1"/>
    <col min="7" max="7" width="14" customWidth="1"/>
    <col min="9" max="9" width="14.42578125" bestFit="1" customWidth="1"/>
  </cols>
  <sheetData>
    <row r="1" spans="1:24"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c r="W1" s="2" t="s">
        <v>281</v>
      </c>
      <c r="X1" s="2" t="s">
        <v>282</v>
      </c>
    </row>
    <row r="2" spans="1:24"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c r="W2" s="1" t="e">
        <f>NA()</f>
        <v>#N/A</v>
      </c>
      <c r="X2" s="1" t="e">
        <f>NA()</f>
        <v>#N/A</v>
      </c>
    </row>
    <row r="3" spans="1:24"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c r="W3" s="1" t="e">
        <f>NA()</f>
        <v>#N/A</v>
      </c>
      <c r="X3" s="1" t="e">
        <f>NA()</f>
        <v>#N/A</v>
      </c>
    </row>
    <row r="4" spans="1:24"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c r="W4" s="1" t="e">
        <f>NA()</f>
        <v>#N/A</v>
      </c>
      <c r="X4" s="1" t="e">
        <f>NA()</f>
        <v>#N/A</v>
      </c>
    </row>
    <row r="5" spans="1:24"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c r="W5" s="1" t="e">
        <f>NA()</f>
        <v>#N/A</v>
      </c>
      <c r="X5" s="1" t="e">
        <f>NA()</f>
        <v>#N/A</v>
      </c>
    </row>
    <row r="6" spans="1:24"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c r="W6" s="1" t="e">
        <f>NA()</f>
        <v>#N/A</v>
      </c>
      <c r="X6" s="1" t="e">
        <f>NA()</f>
        <v>#N/A</v>
      </c>
    </row>
    <row r="7" spans="1:24"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c r="W7" s="1" t="e">
        <f>NA()</f>
        <v>#N/A</v>
      </c>
      <c r="X7" s="1" t="e">
        <f>NA()</f>
        <v>#N/A</v>
      </c>
    </row>
    <row r="8" spans="1:24"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c r="W8" s="1" t="e">
        <f>NA()</f>
        <v>#N/A</v>
      </c>
      <c r="X8" s="1" t="e">
        <f>NA()</f>
        <v>#N/A</v>
      </c>
    </row>
    <row r="9" spans="1:24"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c r="W9" s="1" t="e">
        <f>NA()</f>
        <v>#N/A</v>
      </c>
      <c r="X9" s="1" t="e">
        <f>NA()</f>
        <v>#N/A</v>
      </c>
    </row>
    <row r="10" spans="1:24"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c r="W10" s="1" t="e">
        <f>NA()</f>
        <v>#N/A</v>
      </c>
      <c r="X10" s="1" t="e">
        <f>NA()</f>
        <v>#N/A</v>
      </c>
    </row>
    <row r="11" spans="1:24"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c r="W11" s="1" t="e">
        <f>NA()</f>
        <v>#N/A</v>
      </c>
      <c r="X11" s="1" t="e">
        <f>NA()</f>
        <v>#N/A</v>
      </c>
    </row>
    <row r="12" spans="1:24"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c r="W12" s="1" t="e">
        <f>NA()</f>
        <v>#N/A</v>
      </c>
      <c r="X12" s="1" t="e">
        <f>NA()</f>
        <v>#N/A</v>
      </c>
    </row>
    <row r="13" spans="1:24"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c r="W13" s="1" t="e">
        <f>NA()</f>
        <v>#N/A</v>
      </c>
      <c r="X13" s="1" t="e">
        <f>NA()</f>
        <v>#N/A</v>
      </c>
    </row>
    <row r="14" spans="1:24"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c r="W14" s="1" t="e">
        <f>NA()</f>
        <v>#N/A</v>
      </c>
      <c r="X14" s="1" t="e">
        <f>NA()</f>
        <v>#N/A</v>
      </c>
    </row>
    <row r="15" spans="1:24"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c r="W15" s="1" t="e">
        <f>NA()</f>
        <v>#N/A</v>
      </c>
      <c r="X15" s="1" t="e">
        <f>NA()</f>
        <v>#N/A</v>
      </c>
    </row>
    <row r="16" spans="1:24"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c r="W16" s="1" t="e">
        <f>NA()</f>
        <v>#N/A</v>
      </c>
      <c r="X16" s="1" t="e">
        <f>NA()</f>
        <v>#N/A</v>
      </c>
    </row>
    <row r="17" spans="1:24"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c r="W17" s="1" t="e">
        <f>NA()</f>
        <v>#N/A</v>
      </c>
      <c r="X17" s="1" t="e">
        <f>NA()</f>
        <v>#N/A</v>
      </c>
    </row>
    <row r="18" spans="1:24"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c r="W18" s="1" t="e">
        <f>NA()</f>
        <v>#N/A</v>
      </c>
      <c r="X18" s="1" t="e">
        <f>NA()</f>
        <v>#N/A</v>
      </c>
    </row>
    <row r="19" spans="1:24"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c r="W19" s="1" t="e">
        <f>NA()</f>
        <v>#N/A</v>
      </c>
      <c r="X19" s="1" t="e">
        <f>NA()</f>
        <v>#N/A</v>
      </c>
    </row>
    <row r="20" spans="1:24"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c r="W20" s="1" t="e">
        <f>NA()</f>
        <v>#N/A</v>
      </c>
      <c r="X20" s="1" t="e">
        <f>NA()</f>
        <v>#N/A</v>
      </c>
    </row>
    <row r="21" spans="1:24"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c r="W21" s="1" t="e">
        <f>NA()</f>
        <v>#N/A</v>
      </c>
      <c r="X21" s="1" t="e">
        <f>NA()</f>
        <v>#N/A</v>
      </c>
    </row>
    <row r="22" spans="1:24"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c r="W22" s="1" t="e">
        <f>NA()</f>
        <v>#N/A</v>
      </c>
      <c r="X22" s="1" t="e">
        <f>NA()</f>
        <v>#N/A</v>
      </c>
    </row>
    <row r="23" spans="1:24"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c r="W23" s="1" t="e">
        <f>NA()</f>
        <v>#N/A</v>
      </c>
      <c r="X23" s="1" t="e">
        <f>NA()</f>
        <v>#N/A</v>
      </c>
    </row>
    <row r="24" spans="1:24"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c r="W24" s="1" t="e">
        <f>NA()</f>
        <v>#N/A</v>
      </c>
      <c r="X24" s="1" t="e">
        <f>NA()</f>
        <v>#N/A</v>
      </c>
    </row>
    <row r="25" spans="1:24"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c r="W25" s="1" t="e">
        <f>NA()</f>
        <v>#N/A</v>
      </c>
      <c r="X25" s="1" t="e">
        <f>NA()</f>
        <v>#N/A</v>
      </c>
    </row>
    <row r="26" spans="1:24"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c r="W26" s="1" t="e">
        <f>NA()</f>
        <v>#N/A</v>
      </c>
      <c r="X26" s="1" t="e">
        <f>NA()</f>
        <v>#N/A</v>
      </c>
    </row>
    <row r="27" spans="1:24"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c r="W27" s="1" t="e">
        <f>NA()</f>
        <v>#N/A</v>
      </c>
      <c r="X27" s="1" t="e">
        <f>NA()</f>
        <v>#N/A</v>
      </c>
    </row>
    <row r="28" spans="1:24"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c r="W28" s="1" t="e">
        <f>NA()</f>
        <v>#N/A</v>
      </c>
      <c r="X28" s="1" t="e">
        <f>NA()</f>
        <v>#N/A</v>
      </c>
    </row>
    <row r="29" spans="1:24"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c r="W29" s="1" t="e">
        <f>NA()</f>
        <v>#N/A</v>
      </c>
      <c r="X29" s="1" t="e">
        <f>NA()</f>
        <v>#N/A</v>
      </c>
    </row>
    <row r="30" spans="1:24"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c r="W30" s="1" t="e">
        <f>NA()</f>
        <v>#N/A</v>
      </c>
      <c r="X30" s="1" t="e">
        <f>NA()</f>
        <v>#N/A</v>
      </c>
    </row>
    <row r="31" spans="1:24"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c r="W31" s="1" t="e">
        <f>NA()</f>
        <v>#N/A</v>
      </c>
      <c r="X31" s="1" t="e">
        <f>NA()</f>
        <v>#N/A</v>
      </c>
    </row>
    <row r="32" spans="1:24"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c r="W32" s="1" t="e">
        <f>NA()</f>
        <v>#N/A</v>
      </c>
      <c r="X32" s="1" t="e">
        <f>NA()</f>
        <v>#N/A</v>
      </c>
    </row>
    <row r="33" spans="1:24"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c r="W33" s="1" t="e">
        <f>NA()</f>
        <v>#N/A</v>
      </c>
      <c r="X33" s="1" t="e">
        <f>NA()</f>
        <v>#N/A</v>
      </c>
    </row>
    <row r="34" spans="1:24"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c r="W34" s="1" t="e">
        <f>NA()</f>
        <v>#N/A</v>
      </c>
      <c r="X34" s="1" t="e">
        <f>NA()</f>
        <v>#N/A</v>
      </c>
    </row>
    <row r="35" spans="1:24"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c r="W35" s="1" t="e">
        <f>NA()</f>
        <v>#N/A</v>
      </c>
      <c r="X35" s="1" t="e">
        <f>NA()</f>
        <v>#N/A</v>
      </c>
    </row>
    <row r="36" spans="1:24"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c r="W36" s="1" t="e">
        <f>NA()</f>
        <v>#N/A</v>
      </c>
      <c r="X36" s="1" t="e">
        <f>NA()</f>
        <v>#N/A</v>
      </c>
    </row>
    <row r="37" spans="1:24"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c r="W37" s="1" t="e">
        <f>NA()</f>
        <v>#N/A</v>
      </c>
      <c r="X37" s="1" t="e">
        <f>NA()</f>
        <v>#N/A</v>
      </c>
    </row>
    <row r="38" spans="1:24"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c r="W38" s="1" t="e">
        <f>NA()</f>
        <v>#N/A</v>
      </c>
      <c r="X38" s="1" t="e">
        <f>NA()</f>
        <v>#N/A</v>
      </c>
    </row>
    <row r="39" spans="1:24"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c r="W39" s="1" t="e">
        <f>NA()</f>
        <v>#N/A</v>
      </c>
      <c r="X39" s="1" t="e">
        <f>NA()</f>
        <v>#N/A</v>
      </c>
    </row>
    <row r="40" spans="1:24"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c r="W40" s="1" t="e">
        <f>NA()</f>
        <v>#N/A</v>
      </c>
      <c r="X40" s="1" t="e">
        <f>NA()</f>
        <v>#N/A</v>
      </c>
    </row>
    <row r="41" spans="1:24"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c r="W41" s="1" t="e">
        <f>NA()</f>
        <v>#N/A</v>
      </c>
      <c r="X41" s="1" t="e">
        <f>NA()</f>
        <v>#N/A</v>
      </c>
    </row>
    <row r="42" spans="1:24"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c r="W42" s="1" t="e">
        <f>NA()</f>
        <v>#N/A</v>
      </c>
      <c r="X42" s="1" t="e">
        <f>NA()</f>
        <v>#N/A</v>
      </c>
    </row>
    <row r="43" spans="1:24"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c r="W43" s="1" t="e">
        <f>NA()</f>
        <v>#N/A</v>
      </c>
      <c r="X43" s="1" t="e">
        <f>NA()</f>
        <v>#N/A</v>
      </c>
    </row>
    <row r="44" spans="1:24"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c r="W44" s="1" t="e">
        <f>NA()</f>
        <v>#N/A</v>
      </c>
      <c r="X44" s="1" t="e">
        <f>NA()</f>
        <v>#N/A</v>
      </c>
    </row>
    <row r="45" spans="1:24"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c r="W45" s="1" t="e">
        <f>NA()</f>
        <v>#N/A</v>
      </c>
      <c r="X45" s="1" t="e">
        <f>NA()</f>
        <v>#N/A</v>
      </c>
    </row>
    <row r="46" spans="1:24"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c r="W46" s="1" t="e">
        <f>NA()</f>
        <v>#N/A</v>
      </c>
      <c r="X46" s="1" t="e">
        <f>NA()</f>
        <v>#N/A</v>
      </c>
    </row>
    <row r="47" spans="1:24"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c r="W47" s="1" t="e">
        <f>NA()</f>
        <v>#N/A</v>
      </c>
      <c r="X47" s="1" t="e">
        <f>NA()</f>
        <v>#N/A</v>
      </c>
    </row>
    <row r="48" spans="1:24"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c r="W48" s="1" t="e">
        <f>NA()</f>
        <v>#N/A</v>
      </c>
      <c r="X48" s="1" t="e">
        <f>NA()</f>
        <v>#N/A</v>
      </c>
    </row>
    <row r="49" spans="1:24"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c r="W49" s="1" t="e">
        <f>NA()</f>
        <v>#N/A</v>
      </c>
      <c r="X49" s="1" t="e">
        <f>NA()</f>
        <v>#N/A</v>
      </c>
    </row>
    <row r="50" spans="1:24"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c r="W50" s="1" t="e">
        <f>NA()</f>
        <v>#N/A</v>
      </c>
      <c r="X50" s="1" t="e">
        <f>NA()</f>
        <v>#N/A</v>
      </c>
    </row>
    <row r="51" spans="1:24" x14ac:dyDescent="0.2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c r="W51" s="1" t="e">
        <f>NA()</f>
        <v>#N/A</v>
      </c>
      <c r="X51" s="1" t="e">
        <f>NA()</f>
        <v>#N/A</v>
      </c>
    </row>
    <row r="52" spans="1:24" x14ac:dyDescent="0.2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c r="W52" s="1" t="e">
        <f>NA()</f>
        <v>#N/A</v>
      </c>
      <c r="X52" s="1" t="e">
        <f>NA()</f>
        <v>#N/A</v>
      </c>
    </row>
    <row r="53" spans="1:24" x14ac:dyDescent="0.25">
      <c r="A53">
        <v>652</v>
      </c>
      <c r="B53" t="e">
        <f>NA()</f>
        <v>#N/A</v>
      </c>
      <c r="C53" t="s">
        <v>230</v>
      </c>
      <c r="D53" t="s">
        <v>231</v>
      </c>
      <c r="E53" t="s">
        <v>232</v>
      </c>
      <c r="F53" t="e">
        <f>NA()</f>
        <v>#N/A</v>
      </c>
      <c r="G53" s="1">
        <v>2</v>
      </c>
      <c r="H53" s="1" t="s">
        <v>12</v>
      </c>
      <c r="I53" s="22" t="str">
        <f t="shared" ref="I53:I60" si="0">INDEX(AnsLkUp2018,MATCH(A53 &amp; "_1",LookupOrder,1),2)</f>
        <v>Cara</v>
      </c>
      <c r="J53" s="22">
        <f t="shared" ref="J53:X68" si="1">INDEX(AnsLkUp2018,MATCH($A53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c r="W53" s="22" t="e">
        <f t="shared" si="1"/>
        <v>#N/A</v>
      </c>
      <c r="X53" s="22" t="e">
        <f t="shared" si="1"/>
        <v>#N/A</v>
      </c>
    </row>
    <row r="54" spans="1:24" x14ac:dyDescent="0.2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c r="W54" s="22" t="e">
        <f t="shared" si="1"/>
        <v>#N/A</v>
      </c>
      <c r="X54" s="22" t="e">
        <f t="shared" si="1"/>
        <v>#N/A</v>
      </c>
    </row>
    <row r="55" spans="1:24" x14ac:dyDescent="0.2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c r="W55" s="22" t="e">
        <f t="shared" si="1"/>
        <v>#N/A</v>
      </c>
      <c r="X55" s="22" t="e">
        <f t="shared" si="1"/>
        <v>#N/A</v>
      </c>
    </row>
    <row r="56" spans="1:24" x14ac:dyDescent="0.2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c r="W56" s="22" t="e">
        <f t="shared" si="1"/>
        <v>#N/A</v>
      </c>
      <c r="X56" s="22" t="e">
        <f t="shared" si="1"/>
        <v>#N/A</v>
      </c>
    </row>
    <row r="57" spans="1:24" x14ac:dyDescent="0.2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c r="W57" s="22" t="e">
        <f t="shared" si="1"/>
        <v>#N/A</v>
      </c>
      <c r="X57" s="22" t="e">
        <f t="shared" si="1"/>
        <v>#N/A</v>
      </c>
    </row>
    <row r="58" spans="1:24" x14ac:dyDescent="0.2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c r="W58" s="22" t="e">
        <f t="shared" si="1"/>
        <v>#N/A</v>
      </c>
      <c r="X58" s="22" t="e">
        <f t="shared" si="1"/>
        <v>#N/A</v>
      </c>
    </row>
    <row r="59" spans="1:24" x14ac:dyDescent="0.2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c r="W59" s="22" t="e">
        <f t="shared" si="1"/>
        <v>#N/A</v>
      </c>
      <c r="X59" s="22" t="e">
        <f t="shared" si="1"/>
        <v>#N/A</v>
      </c>
    </row>
    <row r="60" spans="1:24" x14ac:dyDescent="0.2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c r="W60" s="22" t="e">
        <f t="shared" si="1"/>
        <v>#N/A</v>
      </c>
      <c r="X60" s="22" t="e">
        <f t="shared" si="1"/>
        <v>#N/A</v>
      </c>
    </row>
    <row r="61" spans="1:24" x14ac:dyDescent="0.25">
      <c r="A61">
        <v>660</v>
      </c>
      <c r="B61" t="e">
        <f>NA()</f>
        <v>#N/A</v>
      </c>
      <c r="C61" t="s">
        <v>260</v>
      </c>
      <c r="D61" t="s">
        <v>261</v>
      </c>
      <c r="E61" t="s">
        <v>262</v>
      </c>
      <c r="F61" t="e">
        <f>NA()</f>
        <v>#N/A</v>
      </c>
      <c r="G61" s="1">
        <v>2</v>
      </c>
      <c r="H61" s="1" t="s">
        <v>12</v>
      </c>
      <c r="I61" s="22" t="str">
        <f t="shared" ref="I61:I62" si="2">INDEX(AnsLkUp2018,MATCH(A61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c r="W61" s="22" t="e">
        <f t="shared" si="1"/>
        <v>#N/A</v>
      </c>
      <c r="X61" s="22" t="e">
        <f t="shared" si="1"/>
        <v>#N/A</v>
      </c>
    </row>
    <row r="62" spans="1:24" x14ac:dyDescent="0.25">
      <c r="A62">
        <v>661</v>
      </c>
      <c r="B62" t="e">
        <f>NA()</f>
        <v>#N/A</v>
      </c>
      <c r="C62" t="s">
        <v>263</v>
      </c>
      <c r="D62" t="s">
        <v>264</v>
      </c>
      <c r="E62" t="s">
        <v>265</v>
      </c>
      <c r="F62" t="e">
        <f>NA()</f>
        <v>#N/A</v>
      </c>
      <c r="G62" s="1">
        <v>1</v>
      </c>
      <c r="H62" s="1" t="s">
        <v>12</v>
      </c>
      <c r="I62" s="22" t="str">
        <f t="shared" si="2"/>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c r="W62" s="22" t="e">
        <f t="shared" si="1"/>
        <v>#N/A</v>
      </c>
      <c r="X62" s="22" t="e">
        <f t="shared" si="1"/>
        <v>#N/A</v>
      </c>
    </row>
    <row r="63" spans="1:24" ht="15.75" customHeight="1" x14ac:dyDescent="0.25">
      <c r="A63">
        <v>662</v>
      </c>
      <c r="B63" t="s">
        <v>266</v>
      </c>
      <c r="F63" t="e">
        <f>NA()</f>
        <v>#N/A</v>
      </c>
      <c r="G63" s="1">
        <v>3</v>
      </c>
      <c r="H63" s="1" t="s">
        <v>12</v>
      </c>
      <c r="I63" s="22" t="str">
        <f t="shared" ref="I63" si="3">INDEX(AnsLkUp2018,MATCH(A63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c r="W63" s="22" t="e">
        <f t="shared" si="1"/>
        <v>#N/A</v>
      </c>
      <c r="X63" s="22" t="e">
        <f t="shared" si="1"/>
        <v>#N/A</v>
      </c>
    </row>
    <row r="64" spans="1:24" x14ac:dyDescent="0.25">
      <c r="A64">
        <v>663</v>
      </c>
      <c r="B64" t="e">
        <f>NA()</f>
        <v>#N/A</v>
      </c>
      <c r="G64" s="1">
        <v>1</v>
      </c>
      <c r="H64" s="1" t="s">
        <v>12</v>
      </c>
      <c r="I64" s="22" t="str">
        <f t="shared" ref="I64:I76" si="4">INDEX(AnsLkUp2018,MATCH(A64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c r="W64" s="22" t="e">
        <f t="shared" si="1"/>
        <v>#N/A</v>
      </c>
      <c r="X64" s="22" t="e">
        <f t="shared" si="1"/>
        <v>#N/A</v>
      </c>
    </row>
    <row r="65" spans="1:24" x14ac:dyDescent="0.25">
      <c r="A65">
        <v>664</v>
      </c>
      <c r="B65" t="e">
        <f>NA()</f>
        <v>#N/A</v>
      </c>
      <c r="G65" s="1">
        <v>1</v>
      </c>
      <c r="H65" s="1" t="s">
        <v>12</v>
      </c>
      <c r="I65" s="22" t="str">
        <f t="shared" si="4"/>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c r="W65" s="22" t="e">
        <f t="shared" si="1"/>
        <v>#N/A</v>
      </c>
      <c r="X65" s="22" t="e">
        <f t="shared" si="1"/>
        <v>#N/A</v>
      </c>
    </row>
    <row r="66" spans="1:24" x14ac:dyDescent="0.25">
      <c r="A66">
        <v>665</v>
      </c>
      <c r="B66" t="s">
        <v>267</v>
      </c>
      <c r="G66" s="1">
        <v>3</v>
      </c>
      <c r="H66" s="1" t="s">
        <v>12</v>
      </c>
      <c r="I66" s="22" t="str">
        <f t="shared" si="4"/>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c r="W66" s="22" t="e">
        <f t="shared" si="1"/>
        <v>#N/A</v>
      </c>
      <c r="X66" s="22" t="e">
        <f t="shared" si="1"/>
        <v>#N/A</v>
      </c>
    </row>
    <row r="67" spans="1:24" x14ac:dyDescent="0.25">
      <c r="A67">
        <v>666</v>
      </c>
      <c r="B67" t="s">
        <v>268</v>
      </c>
      <c r="G67" s="1">
        <v>3</v>
      </c>
      <c r="H67" s="1" t="s">
        <v>12</v>
      </c>
      <c r="I67" s="22" t="str">
        <f t="shared" si="4"/>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c r="W67" s="22" t="e">
        <f t="shared" si="1"/>
        <v>#N/A</v>
      </c>
      <c r="X67" s="22" t="e">
        <f t="shared" si="1"/>
        <v>#N/A</v>
      </c>
    </row>
    <row r="68" spans="1:24" x14ac:dyDescent="0.25">
      <c r="A68">
        <v>667</v>
      </c>
      <c r="B68" t="e">
        <f>NA()</f>
        <v>#N/A</v>
      </c>
      <c r="G68" s="1">
        <v>2</v>
      </c>
      <c r="H68" s="1" t="s">
        <v>12</v>
      </c>
      <c r="I68" s="22" t="str">
        <f t="shared" si="4"/>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c r="W68" s="22" t="e">
        <f t="shared" si="1"/>
        <v>#N/A</v>
      </c>
      <c r="X68" s="22" t="e">
        <f t="shared" si="1"/>
        <v>#N/A</v>
      </c>
    </row>
    <row r="69" spans="1:24" x14ac:dyDescent="0.25">
      <c r="A69">
        <v>668</v>
      </c>
      <c r="B69" t="e">
        <f>NA()</f>
        <v>#N/A</v>
      </c>
      <c r="G69" s="1">
        <v>2</v>
      </c>
      <c r="H69" s="1" t="s">
        <v>12</v>
      </c>
      <c r="I69" s="22" t="str">
        <f t="shared" si="4"/>
        <v>Jay</v>
      </c>
      <c r="J69" s="22">
        <f t="shared" ref="J69:X84" si="5">INDEX(AnsLkUp2018,MATCH($A69 &amp; "_"&amp;J$1,LookupName,0),3)</f>
        <v>1</v>
      </c>
      <c r="K69" s="22">
        <f t="shared" si="5"/>
        <v>3</v>
      </c>
      <c r="L69" s="22">
        <f t="shared" si="5"/>
        <v>3</v>
      </c>
      <c r="M69" s="22">
        <f t="shared" si="5"/>
        <v>2</v>
      </c>
      <c r="N69" s="22" t="e">
        <f t="shared" si="5"/>
        <v>#N/A</v>
      </c>
      <c r="O69" s="22" t="e">
        <f t="shared" si="5"/>
        <v>#N/A</v>
      </c>
      <c r="P69" s="22" t="e">
        <f t="shared" si="5"/>
        <v>#N/A</v>
      </c>
      <c r="Q69" s="22" t="e">
        <f t="shared" si="5"/>
        <v>#N/A</v>
      </c>
      <c r="R69" s="22" t="e">
        <f t="shared" si="5"/>
        <v>#N/A</v>
      </c>
      <c r="S69" s="22" t="e">
        <f t="shared" si="5"/>
        <v>#N/A</v>
      </c>
      <c r="T69" s="22" t="e">
        <f t="shared" si="5"/>
        <v>#N/A</v>
      </c>
      <c r="U69" s="22" t="e">
        <f t="shared" si="5"/>
        <v>#N/A</v>
      </c>
      <c r="V69" s="22" t="e">
        <f t="shared" si="5"/>
        <v>#N/A</v>
      </c>
      <c r="W69" s="22" t="e">
        <f t="shared" si="5"/>
        <v>#N/A</v>
      </c>
      <c r="X69" s="22" t="e">
        <f t="shared" si="5"/>
        <v>#N/A</v>
      </c>
    </row>
    <row r="70" spans="1:24" x14ac:dyDescent="0.25">
      <c r="A70">
        <v>669</v>
      </c>
      <c r="B70" t="s">
        <v>269</v>
      </c>
      <c r="G70" s="1">
        <v>1</v>
      </c>
      <c r="H70" s="1" t="s">
        <v>12</v>
      </c>
      <c r="I70" s="22" t="str">
        <f t="shared" si="4"/>
        <v>Evan</v>
      </c>
      <c r="J70" s="22">
        <f t="shared" si="5"/>
        <v>2</v>
      </c>
      <c r="K70" s="22">
        <f t="shared" si="5"/>
        <v>1</v>
      </c>
      <c r="L70" s="22">
        <f t="shared" si="5"/>
        <v>1</v>
      </c>
      <c r="M70" s="22">
        <f t="shared" si="5"/>
        <v>1</v>
      </c>
      <c r="N70" s="22" t="e">
        <f t="shared" si="5"/>
        <v>#N/A</v>
      </c>
      <c r="O70" s="22" t="e">
        <f t="shared" si="5"/>
        <v>#N/A</v>
      </c>
      <c r="P70" s="22" t="e">
        <f t="shared" si="5"/>
        <v>#N/A</v>
      </c>
      <c r="Q70" s="22" t="e">
        <f t="shared" si="5"/>
        <v>#N/A</v>
      </c>
      <c r="R70" s="22" t="e">
        <f t="shared" si="5"/>
        <v>#N/A</v>
      </c>
      <c r="S70" s="22" t="e">
        <f t="shared" si="5"/>
        <v>#N/A</v>
      </c>
      <c r="T70" s="22" t="e">
        <f t="shared" si="5"/>
        <v>#N/A</v>
      </c>
      <c r="U70" s="22" t="e">
        <f t="shared" si="5"/>
        <v>#N/A</v>
      </c>
      <c r="V70" s="22" t="e">
        <f t="shared" si="5"/>
        <v>#N/A</v>
      </c>
      <c r="W70" s="22" t="e">
        <f t="shared" si="5"/>
        <v>#N/A</v>
      </c>
      <c r="X70" s="22" t="e">
        <f t="shared" si="5"/>
        <v>#N/A</v>
      </c>
    </row>
    <row r="71" spans="1:24" x14ac:dyDescent="0.25">
      <c r="A71">
        <v>670</v>
      </c>
      <c r="B71" t="e">
        <f>NA()</f>
        <v>#N/A</v>
      </c>
      <c r="G71" s="1">
        <v>3</v>
      </c>
      <c r="H71" s="1" t="s">
        <v>12</v>
      </c>
      <c r="I71" s="22" t="str">
        <f t="shared" si="4"/>
        <v>Jay</v>
      </c>
      <c r="J71" s="22">
        <f t="shared" si="5"/>
        <v>3</v>
      </c>
      <c r="K71" s="22">
        <f t="shared" si="5"/>
        <v>3</v>
      </c>
      <c r="L71" s="22">
        <f t="shared" si="5"/>
        <v>2</v>
      </c>
      <c r="M71" s="22">
        <f t="shared" si="5"/>
        <v>3</v>
      </c>
      <c r="N71" s="22" t="e">
        <f t="shared" si="5"/>
        <v>#N/A</v>
      </c>
      <c r="O71" s="22" t="e">
        <f t="shared" si="5"/>
        <v>#N/A</v>
      </c>
      <c r="P71" s="22" t="e">
        <f t="shared" si="5"/>
        <v>#N/A</v>
      </c>
      <c r="Q71" s="22" t="e">
        <f t="shared" si="5"/>
        <v>#N/A</v>
      </c>
      <c r="R71" s="22" t="e">
        <f t="shared" si="5"/>
        <v>#N/A</v>
      </c>
      <c r="S71" s="22" t="e">
        <f t="shared" si="5"/>
        <v>#N/A</v>
      </c>
      <c r="T71" s="22" t="e">
        <f t="shared" si="5"/>
        <v>#N/A</v>
      </c>
      <c r="U71" s="22" t="e">
        <f t="shared" si="5"/>
        <v>#N/A</v>
      </c>
      <c r="V71" s="22" t="e">
        <f t="shared" si="5"/>
        <v>#N/A</v>
      </c>
      <c r="W71" s="22" t="e">
        <f t="shared" si="5"/>
        <v>#N/A</v>
      </c>
      <c r="X71" s="22" t="e">
        <f t="shared" si="5"/>
        <v>#N/A</v>
      </c>
    </row>
    <row r="72" spans="1:24" x14ac:dyDescent="0.25">
      <c r="A72">
        <v>671</v>
      </c>
      <c r="B72" t="s">
        <v>270</v>
      </c>
      <c r="G72" s="1">
        <v>2</v>
      </c>
      <c r="H72" s="1" t="s">
        <v>12</v>
      </c>
      <c r="I72" s="22" t="str">
        <f t="shared" si="4"/>
        <v>Bob</v>
      </c>
      <c r="J72" s="22">
        <f t="shared" si="5"/>
        <v>2</v>
      </c>
      <c r="K72" s="22">
        <f t="shared" si="5"/>
        <v>2</v>
      </c>
      <c r="L72" s="22">
        <f t="shared" si="5"/>
        <v>3</v>
      </c>
      <c r="M72" s="22" t="e">
        <f t="shared" si="5"/>
        <v>#N/A</v>
      </c>
      <c r="N72" s="22" t="e">
        <f t="shared" si="5"/>
        <v>#N/A</v>
      </c>
      <c r="O72" s="22" t="e">
        <f t="shared" si="5"/>
        <v>#N/A</v>
      </c>
      <c r="P72" s="22" t="e">
        <f t="shared" si="5"/>
        <v>#N/A</v>
      </c>
      <c r="Q72" s="22" t="e">
        <f t="shared" si="5"/>
        <v>#N/A</v>
      </c>
      <c r="R72" s="22" t="e">
        <f t="shared" si="5"/>
        <v>#N/A</v>
      </c>
      <c r="S72" s="22" t="e">
        <f t="shared" si="5"/>
        <v>#N/A</v>
      </c>
      <c r="T72" s="22" t="e">
        <f t="shared" si="5"/>
        <v>#N/A</v>
      </c>
      <c r="U72" s="22" t="e">
        <f t="shared" si="5"/>
        <v>#N/A</v>
      </c>
      <c r="V72" s="22" t="e">
        <f t="shared" si="5"/>
        <v>#N/A</v>
      </c>
      <c r="W72" s="22" t="e">
        <f t="shared" si="5"/>
        <v>#N/A</v>
      </c>
      <c r="X72" s="22" t="e">
        <f t="shared" si="5"/>
        <v>#N/A</v>
      </c>
    </row>
    <row r="73" spans="1:24" x14ac:dyDescent="0.25">
      <c r="A73">
        <v>672</v>
      </c>
      <c r="B73" t="s">
        <v>271</v>
      </c>
      <c r="G73" s="1">
        <v>1</v>
      </c>
      <c r="H73" s="1" t="s">
        <v>12</v>
      </c>
      <c r="I73" s="22" t="str">
        <f t="shared" si="4"/>
        <v>Evan</v>
      </c>
      <c r="J73" s="22">
        <f t="shared" si="5"/>
        <v>3</v>
      </c>
      <c r="K73" s="22">
        <f t="shared" si="5"/>
        <v>1</v>
      </c>
      <c r="L73" s="22">
        <f t="shared" si="5"/>
        <v>1</v>
      </c>
      <c r="M73" s="22">
        <f t="shared" si="5"/>
        <v>4</v>
      </c>
      <c r="N73" s="22" t="e">
        <f t="shared" si="5"/>
        <v>#N/A</v>
      </c>
      <c r="O73" s="22" t="e">
        <f t="shared" si="5"/>
        <v>#N/A</v>
      </c>
      <c r="P73" s="22" t="e">
        <f t="shared" si="5"/>
        <v>#N/A</v>
      </c>
      <c r="Q73" s="22" t="e">
        <f t="shared" si="5"/>
        <v>#N/A</v>
      </c>
      <c r="R73" s="22" t="e">
        <f t="shared" si="5"/>
        <v>#N/A</v>
      </c>
      <c r="S73" s="22" t="e">
        <f t="shared" si="5"/>
        <v>#N/A</v>
      </c>
      <c r="T73" s="22" t="e">
        <f t="shared" si="5"/>
        <v>#N/A</v>
      </c>
      <c r="U73" s="22" t="e">
        <f t="shared" si="5"/>
        <v>#N/A</v>
      </c>
      <c r="V73" s="22" t="e">
        <f t="shared" si="5"/>
        <v>#N/A</v>
      </c>
      <c r="W73" s="22" t="e">
        <f t="shared" si="5"/>
        <v>#N/A</v>
      </c>
      <c r="X73" s="22" t="e">
        <f t="shared" si="5"/>
        <v>#N/A</v>
      </c>
    </row>
    <row r="74" spans="1:24" x14ac:dyDescent="0.25">
      <c r="A74">
        <v>673</v>
      </c>
      <c r="B74" t="e">
        <f>NA()</f>
        <v>#N/A</v>
      </c>
      <c r="G74" s="1">
        <v>3</v>
      </c>
      <c r="H74" s="1" t="s">
        <v>12</v>
      </c>
      <c r="I74" s="22" t="str">
        <f t="shared" si="4"/>
        <v>Cara</v>
      </c>
      <c r="J74" s="22">
        <f t="shared" si="5"/>
        <v>2</v>
      </c>
      <c r="K74" s="22">
        <f t="shared" si="5"/>
        <v>2</v>
      </c>
      <c r="L74" s="22">
        <f t="shared" si="5"/>
        <v>3</v>
      </c>
      <c r="M74" s="22">
        <f t="shared" si="5"/>
        <v>3</v>
      </c>
      <c r="N74" s="22" t="e">
        <f t="shared" si="5"/>
        <v>#N/A</v>
      </c>
      <c r="O74" s="22" t="e">
        <f t="shared" si="5"/>
        <v>#N/A</v>
      </c>
      <c r="P74" s="22" t="e">
        <f t="shared" si="5"/>
        <v>#N/A</v>
      </c>
      <c r="Q74" s="22" t="e">
        <f t="shared" si="5"/>
        <v>#N/A</v>
      </c>
      <c r="R74" s="22" t="e">
        <f t="shared" si="5"/>
        <v>#N/A</v>
      </c>
      <c r="S74" s="22" t="e">
        <f t="shared" si="5"/>
        <v>#N/A</v>
      </c>
      <c r="T74" s="22" t="e">
        <f t="shared" si="5"/>
        <v>#N/A</v>
      </c>
      <c r="U74" s="22" t="e">
        <f t="shared" si="5"/>
        <v>#N/A</v>
      </c>
      <c r="V74" s="22" t="e">
        <f t="shared" si="5"/>
        <v>#N/A</v>
      </c>
      <c r="W74" s="22" t="e">
        <f t="shared" si="5"/>
        <v>#N/A</v>
      </c>
      <c r="X74" s="22" t="e">
        <f t="shared" si="5"/>
        <v>#N/A</v>
      </c>
    </row>
    <row r="75" spans="1:24" x14ac:dyDescent="0.25">
      <c r="A75">
        <v>674</v>
      </c>
      <c r="B75" t="e">
        <f>NA()</f>
        <v>#N/A</v>
      </c>
      <c r="G75" s="1">
        <v>2</v>
      </c>
      <c r="H75" s="1" t="s">
        <v>12</v>
      </c>
      <c r="I75" s="22" t="str">
        <f t="shared" si="4"/>
        <v>Jay</v>
      </c>
      <c r="J75" s="22">
        <f t="shared" si="5"/>
        <v>1</v>
      </c>
      <c r="K75" s="22">
        <f t="shared" si="5"/>
        <v>2</v>
      </c>
      <c r="L75" s="22">
        <f t="shared" si="5"/>
        <v>3</v>
      </c>
      <c r="M75" s="22">
        <f t="shared" si="5"/>
        <v>2</v>
      </c>
      <c r="N75" s="22" t="e">
        <f t="shared" si="5"/>
        <v>#N/A</v>
      </c>
      <c r="O75" s="22" t="e">
        <f t="shared" si="5"/>
        <v>#N/A</v>
      </c>
      <c r="P75" s="22" t="e">
        <f t="shared" si="5"/>
        <v>#N/A</v>
      </c>
      <c r="Q75" s="22" t="e">
        <f t="shared" si="5"/>
        <v>#N/A</v>
      </c>
      <c r="R75" s="22" t="e">
        <f t="shared" si="5"/>
        <v>#N/A</v>
      </c>
      <c r="S75" s="22" t="e">
        <f t="shared" si="5"/>
        <v>#N/A</v>
      </c>
      <c r="T75" s="22" t="e">
        <f t="shared" si="5"/>
        <v>#N/A</v>
      </c>
      <c r="U75" s="22" t="e">
        <f t="shared" si="5"/>
        <v>#N/A</v>
      </c>
      <c r="V75" s="22" t="e">
        <f t="shared" si="5"/>
        <v>#N/A</v>
      </c>
      <c r="W75" s="22" t="e">
        <f t="shared" si="5"/>
        <v>#N/A</v>
      </c>
      <c r="X75" s="22" t="e">
        <f t="shared" si="5"/>
        <v>#N/A</v>
      </c>
    </row>
    <row r="76" spans="1:24" x14ac:dyDescent="0.25">
      <c r="A76">
        <v>675</v>
      </c>
      <c r="B76" t="e">
        <f>NA()</f>
        <v>#N/A</v>
      </c>
      <c r="G76" s="1">
        <v>3</v>
      </c>
      <c r="H76" s="1" t="s">
        <v>12</v>
      </c>
      <c r="I76" s="22" t="str">
        <f t="shared" si="4"/>
        <v>Evan</v>
      </c>
      <c r="J76" s="22">
        <f t="shared" si="5"/>
        <v>3</v>
      </c>
      <c r="K76" s="22" t="e">
        <f t="shared" si="5"/>
        <v>#N/A</v>
      </c>
      <c r="L76" s="22">
        <f t="shared" si="5"/>
        <v>3</v>
      </c>
      <c r="M76" s="22">
        <f t="shared" si="5"/>
        <v>3</v>
      </c>
      <c r="N76" s="22" t="e">
        <f t="shared" si="5"/>
        <v>#N/A</v>
      </c>
      <c r="O76" s="22" t="e">
        <f t="shared" si="5"/>
        <v>#N/A</v>
      </c>
      <c r="P76" s="22" t="e">
        <f t="shared" si="5"/>
        <v>#N/A</v>
      </c>
      <c r="Q76" s="22" t="e">
        <f t="shared" si="5"/>
        <v>#N/A</v>
      </c>
      <c r="R76" s="22" t="e">
        <f t="shared" si="5"/>
        <v>#N/A</v>
      </c>
      <c r="S76" s="22" t="e">
        <f t="shared" si="5"/>
        <v>#N/A</v>
      </c>
      <c r="T76" s="22" t="e">
        <f t="shared" si="5"/>
        <v>#N/A</v>
      </c>
      <c r="U76" s="22" t="e">
        <f t="shared" si="5"/>
        <v>#N/A</v>
      </c>
      <c r="V76" s="22" t="e">
        <f t="shared" si="5"/>
        <v>#N/A</v>
      </c>
      <c r="W76" s="22" t="e">
        <f t="shared" si="5"/>
        <v>#N/A</v>
      </c>
      <c r="X76" s="22" t="e">
        <f t="shared" si="5"/>
        <v>#N/A</v>
      </c>
    </row>
    <row r="77" spans="1:24" x14ac:dyDescent="0.25">
      <c r="A77">
        <v>676</v>
      </c>
      <c r="B77" t="e">
        <f>NA()</f>
        <v>#N/A</v>
      </c>
      <c r="G77" s="1">
        <v>2</v>
      </c>
      <c r="H77" s="1" t="s">
        <v>12</v>
      </c>
      <c r="I77" s="22" t="str">
        <f t="shared" ref="I77:I87" si="6">INDEX(AnsLkUp2018,MATCH(A77 &amp; "_1",LookupOrder,1),2)</f>
        <v>Cara</v>
      </c>
      <c r="J77" s="22">
        <f t="shared" si="5"/>
        <v>2</v>
      </c>
      <c r="K77" s="22">
        <f t="shared" si="5"/>
        <v>3</v>
      </c>
      <c r="L77" s="22">
        <f t="shared" si="5"/>
        <v>2</v>
      </c>
      <c r="M77" s="22">
        <f t="shared" si="5"/>
        <v>2</v>
      </c>
      <c r="N77" s="22" t="e">
        <f t="shared" si="5"/>
        <v>#N/A</v>
      </c>
      <c r="O77" s="22" t="e">
        <f t="shared" si="5"/>
        <v>#N/A</v>
      </c>
      <c r="P77" s="22" t="e">
        <f t="shared" si="5"/>
        <v>#N/A</v>
      </c>
      <c r="Q77" s="22" t="e">
        <f t="shared" si="5"/>
        <v>#N/A</v>
      </c>
      <c r="R77" s="22" t="e">
        <f t="shared" si="5"/>
        <v>#N/A</v>
      </c>
      <c r="S77" s="22" t="e">
        <f t="shared" si="5"/>
        <v>#N/A</v>
      </c>
      <c r="T77" s="22" t="e">
        <f t="shared" si="5"/>
        <v>#N/A</v>
      </c>
      <c r="U77" s="22" t="e">
        <f t="shared" si="5"/>
        <v>#N/A</v>
      </c>
      <c r="V77" s="22" t="e">
        <f t="shared" si="5"/>
        <v>#N/A</v>
      </c>
      <c r="W77" s="22" t="e">
        <f t="shared" si="5"/>
        <v>#N/A</v>
      </c>
      <c r="X77" s="22" t="e">
        <f t="shared" si="5"/>
        <v>#N/A</v>
      </c>
    </row>
    <row r="78" spans="1:24" x14ac:dyDescent="0.25">
      <c r="A78">
        <v>677</v>
      </c>
      <c r="B78" t="e">
        <f>NA()</f>
        <v>#N/A</v>
      </c>
      <c r="G78" s="1">
        <v>1</v>
      </c>
      <c r="H78" s="1" t="s">
        <v>12</v>
      </c>
      <c r="I78" s="22" t="str">
        <f t="shared" si="6"/>
        <v>Evan</v>
      </c>
      <c r="J78" s="22">
        <f t="shared" si="5"/>
        <v>1</v>
      </c>
      <c r="K78" s="22">
        <f t="shared" si="5"/>
        <v>1</v>
      </c>
      <c r="L78" s="22">
        <f t="shared" si="5"/>
        <v>1</v>
      </c>
      <c r="M78" s="22">
        <f t="shared" si="5"/>
        <v>2</v>
      </c>
      <c r="N78" s="22" t="e">
        <f t="shared" si="5"/>
        <v>#N/A</v>
      </c>
      <c r="O78" s="22" t="e">
        <f t="shared" si="5"/>
        <v>#N/A</v>
      </c>
      <c r="P78" s="22" t="e">
        <f t="shared" si="5"/>
        <v>#N/A</v>
      </c>
      <c r="Q78" s="22" t="e">
        <f t="shared" si="5"/>
        <v>#N/A</v>
      </c>
      <c r="R78" s="22" t="e">
        <f t="shared" si="5"/>
        <v>#N/A</v>
      </c>
      <c r="S78" s="22" t="e">
        <f t="shared" si="5"/>
        <v>#N/A</v>
      </c>
      <c r="T78" s="22" t="e">
        <f t="shared" si="5"/>
        <v>#N/A</v>
      </c>
      <c r="U78" s="22" t="e">
        <f t="shared" si="5"/>
        <v>#N/A</v>
      </c>
      <c r="V78" s="22" t="e">
        <f t="shared" si="5"/>
        <v>#N/A</v>
      </c>
      <c r="W78" s="22" t="e">
        <f t="shared" si="5"/>
        <v>#N/A</v>
      </c>
      <c r="X78" s="22" t="e">
        <f t="shared" si="5"/>
        <v>#N/A</v>
      </c>
    </row>
    <row r="79" spans="1:24" x14ac:dyDescent="0.25">
      <c r="A79">
        <v>678</v>
      </c>
      <c r="B79" t="e">
        <f>NA()</f>
        <v>#N/A</v>
      </c>
      <c r="G79" s="1">
        <v>3</v>
      </c>
      <c r="H79" s="1" t="s">
        <v>12</v>
      </c>
      <c r="I79" s="22" t="str">
        <f t="shared" si="6"/>
        <v>Jay</v>
      </c>
      <c r="J79" s="22">
        <f t="shared" si="5"/>
        <v>1</v>
      </c>
      <c r="K79" s="22">
        <f t="shared" si="5"/>
        <v>3</v>
      </c>
      <c r="L79" s="22">
        <f t="shared" si="5"/>
        <v>3</v>
      </c>
      <c r="M79" s="22">
        <f t="shared" si="5"/>
        <v>3</v>
      </c>
      <c r="N79" s="22" t="e">
        <f t="shared" si="5"/>
        <v>#N/A</v>
      </c>
      <c r="O79" s="22" t="e">
        <f t="shared" si="5"/>
        <v>#N/A</v>
      </c>
      <c r="P79" s="22" t="e">
        <f t="shared" si="5"/>
        <v>#N/A</v>
      </c>
      <c r="Q79" s="22" t="e">
        <f t="shared" si="5"/>
        <v>#N/A</v>
      </c>
      <c r="R79" s="22" t="e">
        <f t="shared" si="5"/>
        <v>#N/A</v>
      </c>
      <c r="S79" s="22" t="e">
        <f t="shared" si="5"/>
        <v>#N/A</v>
      </c>
      <c r="T79" s="22" t="e">
        <f t="shared" si="5"/>
        <v>#N/A</v>
      </c>
      <c r="U79" s="22" t="e">
        <f t="shared" si="5"/>
        <v>#N/A</v>
      </c>
      <c r="V79" s="22" t="e">
        <f t="shared" si="5"/>
        <v>#N/A</v>
      </c>
      <c r="W79" s="22" t="e">
        <f t="shared" si="5"/>
        <v>#N/A</v>
      </c>
      <c r="X79" s="22" t="e">
        <f t="shared" si="5"/>
        <v>#N/A</v>
      </c>
    </row>
    <row r="80" spans="1:24" x14ac:dyDescent="0.25">
      <c r="A80">
        <v>679</v>
      </c>
      <c r="B80" t="e">
        <f>NA()</f>
        <v>#N/A</v>
      </c>
      <c r="G80" s="1">
        <v>1</v>
      </c>
      <c r="H80" s="1" t="s">
        <v>12</v>
      </c>
      <c r="I80" s="22" t="str">
        <f t="shared" si="6"/>
        <v>Evan</v>
      </c>
      <c r="J80" s="22">
        <f t="shared" si="5"/>
        <v>1</v>
      </c>
      <c r="K80" s="22">
        <f t="shared" si="5"/>
        <v>1</v>
      </c>
      <c r="L80" s="22">
        <f t="shared" si="5"/>
        <v>1</v>
      </c>
      <c r="M80" s="22">
        <f t="shared" si="5"/>
        <v>1</v>
      </c>
      <c r="N80" s="22" t="e">
        <f t="shared" si="5"/>
        <v>#N/A</v>
      </c>
      <c r="O80" s="22" t="e">
        <f t="shared" si="5"/>
        <v>#N/A</v>
      </c>
      <c r="P80" s="22" t="e">
        <f t="shared" si="5"/>
        <v>#N/A</v>
      </c>
      <c r="Q80" s="22" t="e">
        <f t="shared" si="5"/>
        <v>#N/A</v>
      </c>
      <c r="R80" s="22" t="e">
        <f t="shared" si="5"/>
        <v>#N/A</v>
      </c>
      <c r="S80" s="22" t="e">
        <f t="shared" si="5"/>
        <v>#N/A</v>
      </c>
      <c r="T80" s="22" t="e">
        <f t="shared" si="5"/>
        <v>#N/A</v>
      </c>
      <c r="U80" s="22" t="e">
        <f t="shared" si="5"/>
        <v>#N/A</v>
      </c>
      <c r="V80" s="22" t="e">
        <f t="shared" si="5"/>
        <v>#N/A</v>
      </c>
      <c r="W80" s="22" t="e">
        <f t="shared" si="5"/>
        <v>#N/A</v>
      </c>
      <c r="X80" s="22" t="e">
        <f t="shared" si="5"/>
        <v>#N/A</v>
      </c>
    </row>
    <row r="81" spans="1:24" x14ac:dyDescent="0.25">
      <c r="A81">
        <v>680</v>
      </c>
      <c r="B81" t="e">
        <f>NA()</f>
        <v>#N/A</v>
      </c>
      <c r="G81" s="1">
        <v>2</v>
      </c>
      <c r="H81" s="1" t="s">
        <v>12</v>
      </c>
      <c r="I81" s="22" t="str">
        <f t="shared" si="6"/>
        <v>Bob</v>
      </c>
      <c r="J81" s="22">
        <f t="shared" si="5"/>
        <v>1</v>
      </c>
      <c r="K81" s="22">
        <f t="shared" si="5"/>
        <v>1</v>
      </c>
      <c r="L81" s="22">
        <f t="shared" si="5"/>
        <v>1</v>
      </c>
      <c r="M81" s="22">
        <f t="shared" si="5"/>
        <v>1</v>
      </c>
      <c r="N81" s="22" t="e">
        <f t="shared" si="5"/>
        <v>#N/A</v>
      </c>
      <c r="O81" s="22" t="e">
        <f t="shared" si="5"/>
        <v>#N/A</v>
      </c>
      <c r="P81" s="22" t="e">
        <f t="shared" si="5"/>
        <v>#N/A</v>
      </c>
      <c r="Q81" s="22" t="e">
        <f t="shared" si="5"/>
        <v>#N/A</v>
      </c>
      <c r="R81" s="22" t="e">
        <f t="shared" si="5"/>
        <v>#N/A</v>
      </c>
      <c r="S81" s="22" t="e">
        <f t="shared" si="5"/>
        <v>#N/A</v>
      </c>
      <c r="T81" s="22" t="e">
        <f t="shared" si="5"/>
        <v>#N/A</v>
      </c>
      <c r="U81" s="22" t="e">
        <f t="shared" si="5"/>
        <v>#N/A</v>
      </c>
      <c r="V81" s="22">
        <f t="shared" si="5"/>
        <v>1</v>
      </c>
      <c r="W81" s="22" t="e">
        <f t="shared" si="5"/>
        <v>#N/A</v>
      </c>
      <c r="X81" s="22" t="e">
        <f t="shared" si="5"/>
        <v>#N/A</v>
      </c>
    </row>
    <row r="82" spans="1:24" x14ac:dyDescent="0.25">
      <c r="A82">
        <v>681</v>
      </c>
      <c r="B82" t="e">
        <f>NA()</f>
        <v>#N/A</v>
      </c>
      <c r="G82" s="1">
        <v>2</v>
      </c>
      <c r="H82" s="1" t="s">
        <v>12</v>
      </c>
      <c r="I82" s="22" t="str">
        <f t="shared" si="6"/>
        <v>Evan</v>
      </c>
      <c r="J82" s="22">
        <f t="shared" si="5"/>
        <v>2</v>
      </c>
      <c r="K82" s="22">
        <f t="shared" si="5"/>
        <v>2</v>
      </c>
      <c r="L82" s="22">
        <f t="shared" si="5"/>
        <v>2</v>
      </c>
      <c r="M82" s="22">
        <f t="shared" si="5"/>
        <v>2</v>
      </c>
      <c r="N82" s="22" t="e">
        <f t="shared" si="5"/>
        <v>#N/A</v>
      </c>
      <c r="O82" s="22" t="e">
        <f t="shared" si="5"/>
        <v>#N/A</v>
      </c>
      <c r="P82" s="22" t="e">
        <f t="shared" si="5"/>
        <v>#N/A</v>
      </c>
      <c r="Q82" s="22" t="e">
        <f t="shared" si="5"/>
        <v>#N/A</v>
      </c>
      <c r="R82" s="22" t="e">
        <f t="shared" si="5"/>
        <v>#N/A</v>
      </c>
      <c r="S82" s="22" t="e">
        <f t="shared" si="5"/>
        <v>#N/A</v>
      </c>
      <c r="T82" s="22" t="e">
        <f t="shared" si="5"/>
        <v>#N/A</v>
      </c>
      <c r="U82" s="22" t="e">
        <f t="shared" si="5"/>
        <v>#N/A</v>
      </c>
      <c r="V82" s="22" t="e">
        <f t="shared" si="5"/>
        <v>#N/A</v>
      </c>
      <c r="W82" s="22" t="e">
        <f t="shared" si="5"/>
        <v>#N/A</v>
      </c>
      <c r="X82" s="22" t="e">
        <f t="shared" si="5"/>
        <v>#N/A</v>
      </c>
    </row>
    <row r="83" spans="1:24" x14ac:dyDescent="0.25">
      <c r="A83">
        <v>682</v>
      </c>
      <c r="B83" t="e">
        <f>NA()</f>
        <v>#N/A</v>
      </c>
      <c r="G83" s="1">
        <v>1</v>
      </c>
      <c r="H83" s="1" t="s">
        <v>12</v>
      </c>
      <c r="I83" s="22" t="str">
        <f t="shared" si="6"/>
        <v>Cara</v>
      </c>
      <c r="J83" s="22">
        <f t="shared" si="5"/>
        <v>1</v>
      </c>
      <c r="K83" s="22">
        <f t="shared" si="5"/>
        <v>3</v>
      </c>
      <c r="L83" s="22">
        <f t="shared" si="5"/>
        <v>1</v>
      </c>
      <c r="M83" s="22">
        <f t="shared" si="5"/>
        <v>1</v>
      </c>
      <c r="N83" s="22" t="e">
        <f t="shared" si="5"/>
        <v>#N/A</v>
      </c>
      <c r="O83" s="22" t="e">
        <f t="shared" si="5"/>
        <v>#N/A</v>
      </c>
      <c r="P83" s="22" t="e">
        <f t="shared" si="5"/>
        <v>#N/A</v>
      </c>
      <c r="Q83" s="22" t="e">
        <f t="shared" si="5"/>
        <v>#N/A</v>
      </c>
      <c r="R83" s="22" t="e">
        <f t="shared" si="5"/>
        <v>#N/A</v>
      </c>
      <c r="S83" s="22" t="e">
        <f t="shared" si="5"/>
        <v>#N/A</v>
      </c>
      <c r="T83" s="22" t="e">
        <f t="shared" si="5"/>
        <v>#N/A</v>
      </c>
      <c r="U83" s="22" t="e">
        <f t="shared" si="5"/>
        <v>#N/A</v>
      </c>
      <c r="V83" s="22" t="e">
        <f t="shared" si="5"/>
        <v>#N/A</v>
      </c>
      <c r="W83" s="22" t="e">
        <f t="shared" si="5"/>
        <v>#N/A</v>
      </c>
      <c r="X83" s="22" t="e">
        <f t="shared" si="5"/>
        <v>#N/A</v>
      </c>
    </row>
    <row r="84" spans="1:24" x14ac:dyDescent="0.25">
      <c r="A84">
        <v>683</v>
      </c>
      <c r="B84" t="e">
        <f>NA()</f>
        <v>#N/A</v>
      </c>
      <c r="G84" s="1">
        <v>1</v>
      </c>
      <c r="H84" s="1" t="s">
        <v>12</v>
      </c>
      <c r="I84" s="22" t="str">
        <f t="shared" si="6"/>
        <v>Bob</v>
      </c>
      <c r="J84" s="22">
        <f t="shared" si="5"/>
        <v>1</v>
      </c>
      <c r="K84" s="22">
        <f t="shared" si="5"/>
        <v>1</v>
      </c>
      <c r="L84" s="22">
        <f t="shared" si="5"/>
        <v>1</v>
      </c>
      <c r="M84" s="22">
        <f t="shared" si="5"/>
        <v>1</v>
      </c>
      <c r="N84" s="22" t="e">
        <f t="shared" si="5"/>
        <v>#N/A</v>
      </c>
      <c r="O84" s="22" t="e">
        <f t="shared" si="5"/>
        <v>#N/A</v>
      </c>
      <c r="P84" s="22" t="e">
        <f t="shared" si="5"/>
        <v>#N/A</v>
      </c>
      <c r="Q84" s="22" t="e">
        <f t="shared" si="5"/>
        <v>#N/A</v>
      </c>
      <c r="R84" s="22" t="e">
        <f t="shared" si="5"/>
        <v>#N/A</v>
      </c>
      <c r="S84" s="22" t="e">
        <f t="shared" si="5"/>
        <v>#N/A</v>
      </c>
      <c r="T84" s="22" t="e">
        <f t="shared" si="5"/>
        <v>#N/A</v>
      </c>
      <c r="U84" s="22" t="e">
        <f t="shared" si="5"/>
        <v>#N/A</v>
      </c>
      <c r="V84" s="22" t="e">
        <f t="shared" si="5"/>
        <v>#N/A</v>
      </c>
      <c r="W84" s="22" t="e">
        <f t="shared" si="5"/>
        <v>#N/A</v>
      </c>
      <c r="X84" s="22" t="e">
        <f t="shared" si="5"/>
        <v>#N/A</v>
      </c>
    </row>
    <row r="85" spans="1:24" x14ac:dyDescent="0.25">
      <c r="A85">
        <v>684</v>
      </c>
      <c r="B85" t="e">
        <f>NA()</f>
        <v>#N/A</v>
      </c>
      <c r="G85" s="1">
        <v>3</v>
      </c>
      <c r="H85" s="1" t="s">
        <v>12</v>
      </c>
      <c r="I85" s="22" t="str">
        <f t="shared" si="6"/>
        <v>Bob</v>
      </c>
      <c r="J85" s="22">
        <f t="shared" ref="J85:X97" si="7">INDEX(AnsLkUp2018,MATCH($A85 &amp; "_"&amp;J$1,LookupName,0),3)</f>
        <v>3</v>
      </c>
      <c r="K85" s="22">
        <f t="shared" si="7"/>
        <v>2</v>
      </c>
      <c r="L85" s="22">
        <f t="shared" si="7"/>
        <v>3</v>
      </c>
      <c r="M85" s="22">
        <f t="shared" si="7"/>
        <v>3</v>
      </c>
      <c r="N85" s="22" t="e">
        <f t="shared" si="7"/>
        <v>#N/A</v>
      </c>
      <c r="O85" s="22" t="e">
        <f t="shared" si="7"/>
        <v>#N/A</v>
      </c>
      <c r="P85" s="22" t="e">
        <f t="shared" si="7"/>
        <v>#N/A</v>
      </c>
      <c r="Q85" s="22" t="e">
        <f t="shared" si="7"/>
        <v>#N/A</v>
      </c>
      <c r="R85" s="22" t="e">
        <f t="shared" si="7"/>
        <v>#N/A</v>
      </c>
      <c r="S85" s="22" t="e">
        <f t="shared" si="7"/>
        <v>#N/A</v>
      </c>
      <c r="T85" s="22" t="e">
        <f t="shared" si="7"/>
        <v>#N/A</v>
      </c>
      <c r="U85" s="22" t="e">
        <f t="shared" si="7"/>
        <v>#N/A</v>
      </c>
      <c r="V85" s="22" t="e">
        <f t="shared" si="7"/>
        <v>#N/A</v>
      </c>
      <c r="W85" s="22" t="e">
        <f t="shared" si="7"/>
        <v>#N/A</v>
      </c>
      <c r="X85" s="22" t="e">
        <f t="shared" si="7"/>
        <v>#N/A</v>
      </c>
    </row>
    <row r="86" spans="1:24" x14ac:dyDescent="0.25">
      <c r="A86">
        <v>685</v>
      </c>
      <c r="B86" t="e">
        <f>NA()</f>
        <v>#N/A</v>
      </c>
      <c r="G86" s="1">
        <v>2</v>
      </c>
      <c r="H86" s="1" t="s">
        <v>12</v>
      </c>
      <c r="I86" s="22" t="str">
        <f t="shared" si="6"/>
        <v>Jay</v>
      </c>
      <c r="J86" s="22">
        <f t="shared" si="7"/>
        <v>3</v>
      </c>
      <c r="K86" s="22">
        <f t="shared" si="7"/>
        <v>3</v>
      </c>
      <c r="L86" s="22">
        <f t="shared" si="7"/>
        <v>3</v>
      </c>
      <c r="M86" s="22">
        <f t="shared" si="7"/>
        <v>2</v>
      </c>
      <c r="N86" s="22" t="e">
        <f t="shared" si="7"/>
        <v>#N/A</v>
      </c>
      <c r="O86" s="22" t="e">
        <f t="shared" si="7"/>
        <v>#N/A</v>
      </c>
      <c r="P86" s="22" t="e">
        <f t="shared" si="7"/>
        <v>#N/A</v>
      </c>
      <c r="Q86" s="22" t="e">
        <f t="shared" si="7"/>
        <v>#N/A</v>
      </c>
      <c r="R86" s="22" t="e">
        <f t="shared" si="7"/>
        <v>#N/A</v>
      </c>
      <c r="S86" s="22" t="e">
        <f t="shared" si="7"/>
        <v>#N/A</v>
      </c>
      <c r="T86" s="22" t="e">
        <f t="shared" si="7"/>
        <v>#N/A</v>
      </c>
      <c r="U86" s="22" t="e">
        <f t="shared" si="7"/>
        <v>#N/A</v>
      </c>
      <c r="V86" s="22" t="e">
        <f t="shared" si="7"/>
        <v>#N/A</v>
      </c>
      <c r="W86" s="22" t="e">
        <f t="shared" si="7"/>
        <v>#N/A</v>
      </c>
      <c r="X86" s="22" t="e">
        <f t="shared" si="7"/>
        <v>#N/A</v>
      </c>
    </row>
    <row r="87" spans="1:24" x14ac:dyDescent="0.25">
      <c r="A87">
        <v>686</v>
      </c>
      <c r="B87" t="s">
        <v>273</v>
      </c>
      <c r="G87" s="1">
        <v>2</v>
      </c>
      <c r="H87" s="1" t="s">
        <v>5</v>
      </c>
      <c r="I87" s="22" t="str">
        <f t="shared" si="6"/>
        <v>George</v>
      </c>
      <c r="J87" s="22" t="e">
        <f t="shared" si="7"/>
        <v>#N/A</v>
      </c>
      <c r="K87" s="22">
        <f t="shared" si="7"/>
        <v>3</v>
      </c>
      <c r="L87" s="22">
        <f t="shared" si="7"/>
        <v>3</v>
      </c>
      <c r="M87" s="22">
        <f t="shared" si="7"/>
        <v>3</v>
      </c>
      <c r="N87" s="22">
        <f t="shared" si="7"/>
        <v>3</v>
      </c>
      <c r="O87" s="22">
        <f t="shared" si="7"/>
        <v>3</v>
      </c>
      <c r="P87" s="22" t="e">
        <f t="shared" si="7"/>
        <v>#N/A</v>
      </c>
      <c r="Q87" s="22" t="e">
        <f t="shared" si="7"/>
        <v>#N/A</v>
      </c>
      <c r="R87" s="22" t="e">
        <f t="shared" si="7"/>
        <v>#N/A</v>
      </c>
      <c r="S87" s="22" t="e">
        <f t="shared" si="7"/>
        <v>#N/A</v>
      </c>
      <c r="T87" s="22" t="e">
        <f t="shared" si="7"/>
        <v>#N/A</v>
      </c>
      <c r="U87" s="22" t="e">
        <f t="shared" si="7"/>
        <v>#N/A</v>
      </c>
      <c r="V87" s="22" t="e">
        <f t="shared" si="7"/>
        <v>#N/A</v>
      </c>
      <c r="W87" s="22" t="e">
        <f t="shared" si="7"/>
        <v>#N/A</v>
      </c>
      <c r="X87" s="22" t="e">
        <f t="shared" si="7"/>
        <v>#N/A</v>
      </c>
    </row>
    <row r="88" spans="1:24" x14ac:dyDescent="0.25">
      <c r="A88">
        <v>687</v>
      </c>
      <c r="B88" t="s">
        <v>274</v>
      </c>
      <c r="G88" s="1">
        <v>1</v>
      </c>
      <c r="H88" s="1" t="s">
        <v>12</v>
      </c>
      <c r="I88" s="22" t="str">
        <f t="shared" ref="I88" si="8">INDEX(AnsLkUp2018,MATCH(A88 &amp; "_1",LookupOrder,1),2)</f>
        <v>Bob</v>
      </c>
      <c r="J88" s="22">
        <f t="shared" si="7"/>
        <v>1</v>
      </c>
      <c r="K88" s="22">
        <f t="shared" si="7"/>
        <v>1</v>
      </c>
      <c r="L88" s="22">
        <f t="shared" si="7"/>
        <v>1</v>
      </c>
      <c r="M88" s="22">
        <f t="shared" si="7"/>
        <v>1</v>
      </c>
      <c r="N88" s="22" t="e">
        <f t="shared" si="7"/>
        <v>#N/A</v>
      </c>
      <c r="O88" s="22" t="e">
        <f t="shared" si="7"/>
        <v>#N/A</v>
      </c>
      <c r="P88" s="22" t="e">
        <f t="shared" si="7"/>
        <v>#N/A</v>
      </c>
      <c r="Q88" s="22" t="e">
        <f t="shared" si="7"/>
        <v>#N/A</v>
      </c>
      <c r="R88" s="22" t="e">
        <f t="shared" si="7"/>
        <v>#N/A</v>
      </c>
      <c r="S88" s="22" t="e">
        <f t="shared" si="7"/>
        <v>#N/A</v>
      </c>
      <c r="T88" s="22" t="e">
        <f t="shared" si="7"/>
        <v>#N/A</v>
      </c>
      <c r="U88" s="22" t="e">
        <f t="shared" si="7"/>
        <v>#N/A</v>
      </c>
      <c r="V88" s="22" t="e">
        <f t="shared" si="7"/>
        <v>#N/A</v>
      </c>
      <c r="W88" s="22" t="e">
        <f t="shared" si="7"/>
        <v>#N/A</v>
      </c>
      <c r="X88" s="22" t="e">
        <f t="shared" si="7"/>
        <v>#N/A</v>
      </c>
    </row>
    <row r="89" spans="1:24" x14ac:dyDescent="0.25">
      <c r="A89">
        <v>688</v>
      </c>
      <c r="B89" t="s">
        <v>275</v>
      </c>
      <c r="G89" s="1">
        <v>1</v>
      </c>
      <c r="H89" s="1" t="s">
        <v>12</v>
      </c>
      <c r="I89" s="22" t="str">
        <f t="shared" ref="I89:I90" si="9">INDEX(AnsLkUp2018,MATCH(A89 &amp; "_1",LookupOrder,1),2)</f>
        <v>Evan</v>
      </c>
      <c r="J89" s="22">
        <f t="shared" si="7"/>
        <v>1</v>
      </c>
      <c r="K89" s="22">
        <f t="shared" si="7"/>
        <v>1</v>
      </c>
      <c r="L89" s="22">
        <f t="shared" si="7"/>
        <v>1</v>
      </c>
      <c r="M89" s="22">
        <f t="shared" si="7"/>
        <v>3</v>
      </c>
      <c r="N89" s="22" t="e">
        <f t="shared" si="7"/>
        <v>#N/A</v>
      </c>
      <c r="O89" s="22" t="e">
        <f t="shared" si="7"/>
        <v>#N/A</v>
      </c>
      <c r="P89" s="22" t="e">
        <f t="shared" si="7"/>
        <v>#N/A</v>
      </c>
      <c r="Q89" s="22" t="e">
        <f t="shared" si="7"/>
        <v>#N/A</v>
      </c>
      <c r="R89" s="22" t="e">
        <f t="shared" si="7"/>
        <v>#N/A</v>
      </c>
      <c r="S89" s="22" t="e">
        <f t="shared" si="7"/>
        <v>#N/A</v>
      </c>
      <c r="T89" s="22" t="e">
        <f t="shared" si="7"/>
        <v>#N/A</v>
      </c>
      <c r="U89" s="22" t="e">
        <f t="shared" si="7"/>
        <v>#N/A</v>
      </c>
      <c r="V89" s="22" t="e">
        <f t="shared" si="7"/>
        <v>#N/A</v>
      </c>
      <c r="W89" s="22" t="e">
        <f t="shared" si="7"/>
        <v>#N/A</v>
      </c>
      <c r="X89" s="22" t="e">
        <f t="shared" si="7"/>
        <v>#N/A</v>
      </c>
    </row>
    <row r="90" spans="1:24" x14ac:dyDescent="0.25">
      <c r="A90">
        <v>689</v>
      </c>
      <c r="B90" t="e">
        <f>NA()</f>
        <v>#N/A</v>
      </c>
      <c r="G90" s="1">
        <v>1</v>
      </c>
      <c r="H90" s="1" t="s">
        <v>12</v>
      </c>
      <c r="I90" s="22" t="str">
        <f t="shared" si="9"/>
        <v>Jay</v>
      </c>
      <c r="J90" s="22">
        <f t="shared" si="7"/>
        <v>2</v>
      </c>
      <c r="K90" s="22">
        <f t="shared" si="7"/>
        <v>1</v>
      </c>
      <c r="L90" s="22">
        <f t="shared" si="7"/>
        <v>1</v>
      </c>
      <c r="M90" s="22">
        <f t="shared" si="7"/>
        <v>1</v>
      </c>
      <c r="N90" s="22" t="e">
        <f t="shared" si="7"/>
        <v>#N/A</v>
      </c>
      <c r="O90" s="22" t="e">
        <f t="shared" si="7"/>
        <v>#N/A</v>
      </c>
      <c r="P90" s="22" t="e">
        <f t="shared" si="7"/>
        <v>#N/A</v>
      </c>
      <c r="Q90" s="22" t="e">
        <f t="shared" si="7"/>
        <v>#N/A</v>
      </c>
      <c r="R90" s="22" t="e">
        <f t="shared" si="7"/>
        <v>#N/A</v>
      </c>
      <c r="S90" s="22" t="e">
        <f t="shared" si="7"/>
        <v>#N/A</v>
      </c>
      <c r="T90" s="22" t="e">
        <f t="shared" si="7"/>
        <v>#N/A</v>
      </c>
      <c r="U90" s="22" t="e">
        <f t="shared" si="7"/>
        <v>#N/A</v>
      </c>
      <c r="V90" s="22" t="e">
        <f t="shared" si="7"/>
        <v>#N/A</v>
      </c>
      <c r="W90" s="22" t="e">
        <f t="shared" si="7"/>
        <v>#N/A</v>
      </c>
      <c r="X90" s="22" t="e">
        <f t="shared" si="7"/>
        <v>#N/A</v>
      </c>
    </row>
    <row r="91" spans="1:24" x14ac:dyDescent="0.25">
      <c r="A91">
        <v>690</v>
      </c>
      <c r="B91" t="e">
        <f>NA()</f>
        <v>#N/A</v>
      </c>
      <c r="G91" s="1">
        <v>3</v>
      </c>
      <c r="H91" s="1" t="s">
        <v>12</v>
      </c>
      <c r="I91" s="22" t="str">
        <f t="shared" ref="I91:I97" si="10">INDEX(AnsLkUp2018,MATCH(A91 &amp; "_1",LookupOrder,1),2)</f>
        <v>Cara</v>
      </c>
      <c r="J91" s="22">
        <f t="shared" si="7"/>
        <v>3</v>
      </c>
      <c r="K91" s="22">
        <f t="shared" si="7"/>
        <v>3</v>
      </c>
      <c r="L91" s="22">
        <f t="shared" si="7"/>
        <v>3</v>
      </c>
      <c r="M91" s="22">
        <f t="shared" si="7"/>
        <v>1</v>
      </c>
      <c r="N91" s="22" t="e">
        <f t="shared" si="7"/>
        <v>#N/A</v>
      </c>
      <c r="O91" s="22" t="e">
        <f t="shared" si="7"/>
        <v>#N/A</v>
      </c>
      <c r="P91" s="22" t="e">
        <f t="shared" si="7"/>
        <v>#N/A</v>
      </c>
      <c r="Q91" s="22" t="e">
        <f t="shared" si="7"/>
        <v>#N/A</v>
      </c>
      <c r="R91" s="22" t="e">
        <f t="shared" si="7"/>
        <v>#N/A</v>
      </c>
      <c r="S91" s="22" t="e">
        <f t="shared" si="7"/>
        <v>#N/A</v>
      </c>
      <c r="T91" s="22" t="e">
        <f t="shared" si="7"/>
        <v>#N/A</v>
      </c>
      <c r="U91" s="22" t="e">
        <f t="shared" si="7"/>
        <v>#N/A</v>
      </c>
      <c r="V91" s="22" t="e">
        <f t="shared" si="7"/>
        <v>#N/A</v>
      </c>
      <c r="W91" s="22" t="e">
        <f t="shared" si="7"/>
        <v>#N/A</v>
      </c>
      <c r="X91" s="22" t="e">
        <f t="shared" si="7"/>
        <v>#N/A</v>
      </c>
    </row>
    <row r="92" spans="1:24" x14ac:dyDescent="0.25">
      <c r="A92">
        <v>691</v>
      </c>
      <c r="B92" t="e">
        <f>NA()</f>
        <v>#N/A</v>
      </c>
      <c r="G92" s="1">
        <v>2</v>
      </c>
      <c r="H92" s="1" t="s">
        <v>12</v>
      </c>
      <c r="I92" s="22" t="str">
        <f t="shared" si="10"/>
        <v>Jay</v>
      </c>
      <c r="J92" s="22">
        <f t="shared" si="7"/>
        <v>2</v>
      </c>
      <c r="K92" s="22" t="e">
        <f t="shared" si="7"/>
        <v>#N/A</v>
      </c>
      <c r="L92" s="22">
        <f t="shared" si="7"/>
        <v>2</v>
      </c>
      <c r="M92" s="22">
        <f t="shared" si="7"/>
        <v>1</v>
      </c>
      <c r="N92" s="22" t="e">
        <f t="shared" si="7"/>
        <v>#N/A</v>
      </c>
      <c r="O92" s="22" t="e">
        <f t="shared" si="7"/>
        <v>#N/A</v>
      </c>
      <c r="P92" s="22" t="e">
        <f t="shared" si="7"/>
        <v>#N/A</v>
      </c>
      <c r="Q92" s="22" t="e">
        <f t="shared" si="7"/>
        <v>#N/A</v>
      </c>
      <c r="R92" s="22" t="e">
        <f t="shared" si="7"/>
        <v>#N/A</v>
      </c>
      <c r="S92" s="22" t="e">
        <f t="shared" si="7"/>
        <v>#N/A</v>
      </c>
      <c r="T92" s="22" t="e">
        <f t="shared" si="7"/>
        <v>#N/A</v>
      </c>
      <c r="U92" s="22" t="e">
        <f t="shared" si="7"/>
        <v>#N/A</v>
      </c>
      <c r="V92" s="22" t="e">
        <f t="shared" si="7"/>
        <v>#N/A</v>
      </c>
      <c r="W92" s="22" t="e">
        <f t="shared" si="7"/>
        <v>#N/A</v>
      </c>
      <c r="X92" s="22" t="e">
        <f t="shared" si="7"/>
        <v>#N/A</v>
      </c>
    </row>
    <row r="93" spans="1:24" x14ac:dyDescent="0.25">
      <c r="A93">
        <v>692</v>
      </c>
      <c r="B93" t="s">
        <v>276</v>
      </c>
      <c r="G93" s="1">
        <v>3</v>
      </c>
      <c r="H93" s="1" t="s">
        <v>12</v>
      </c>
      <c r="I93" s="22" t="str">
        <f t="shared" si="10"/>
        <v>Evan</v>
      </c>
      <c r="J93" s="22">
        <f t="shared" si="7"/>
        <v>1</v>
      </c>
      <c r="K93" s="22">
        <f t="shared" si="7"/>
        <v>1</v>
      </c>
      <c r="L93" s="22">
        <f t="shared" si="7"/>
        <v>2</v>
      </c>
      <c r="M93" s="22">
        <f t="shared" si="7"/>
        <v>3</v>
      </c>
      <c r="N93" s="22" t="e">
        <f t="shared" si="7"/>
        <v>#N/A</v>
      </c>
      <c r="O93" s="22" t="e">
        <f t="shared" si="7"/>
        <v>#N/A</v>
      </c>
      <c r="P93" s="22" t="e">
        <f t="shared" si="7"/>
        <v>#N/A</v>
      </c>
      <c r="Q93" s="22" t="e">
        <f t="shared" si="7"/>
        <v>#N/A</v>
      </c>
      <c r="R93" s="22" t="e">
        <f t="shared" si="7"/>
        <v>#N/A</v>
      </c>
      <c r="S93" s="22" t="e">
        <f t="shared" si="7"/>
        <v>#N/A</v>
      </c>
      <c r="T93" s="22" t="e">
        <f t="shared" si="7"/>
        <v>#N/A</v>
      </c>
      <c r="U93" s="22" t="e">
        <f t="shared" si="7"/>
        <v>#N/A</v>
      </c>
      <c r="V93" s="22" t="e">
        <f t="shared" si="7"/>
        <v>#N/A</v>
      </c>
      <c r="W93" s="22" t="e">
        <f t="shared" si="7"/>
        <v>#N/A</v>
      </c>
      <c r="X93" s="22" t="e">
        <f t="shared" si="7"/>
        <v>#N/A</v>
      </c>
    </row>
    <row r="94" spans="1:24" x14ac:dyDescent="0.25">
      <c r="A94">
        <v>694</v>
      </c>
      <c r="B94" t="s">
        <v>277</v>
      </c>
      <c r="G94" s="1">
        <v>2</v>
      </c>
      <c r="H94" s="1" t="s">
        <v>12</v>
      </c>
      <c r="I94" s="22" t="str">
        <f t="shared" si="10"/>
        <v>Evan</v>
      </c>
      <c r="J94" s="22">
        <f t="shared" si="7"/>
        <v>3</v>
      </c>
      <c r="K94" s="22">
        <f t="shared" si="7"/>
        <v>3</v>
      </c>
      <c r="L94" s="22">
        <f t="shared" si="7"/>
        <v>3</v>
      </c>
      <c r="M94" s="22">
        <f t="shared" si="7"/>
        <v>2</v>
      </c>
      <c r="N94" s="22" t="e">
        <f t="shared" si="7"/>
        <v>#N/A</v>
      </c>
      <c r="O94" s="22" t="e">
        <f t="shared" si="7"/>
        <v>#N/A</v>
      </c>
      <c r="P94" s="22" t="e">
        <f t="shared" si="7"/>
        <v>#N/A</v>
      </c>
      <c r="Q94" s="22" t="e">
        <f t="shared" si="7"/>
        <v>#N/A</v>
      </c>
      <c r="R94" s="22" t="e">
        <f t="shared" si="7"/>
        <v>#N/A</v>
      </c>
      <c r="S94" s="22" t="e">
        <f t="shared" si="7"/>
        <v>#N/A</v>
      </c>
      <c r="T94" s="22" t="e">
        <f t="shared" si="7"/>
        <v>#N/A</v>
      </c>
      <c r="U94" s="22" t="e">
        <f t="shared" si="7"/>
        <v>#N/A</v>
      </c>
      <c r="V94" s="22" t="e">
        <f t="shared" si="7"/>
        <v>#N/A</v>
      </c>
      <c r="W94" s="22">
        <f t="shared" si="7"/>
        <v>2</v>
      </c>
      <c r="X94" s="22" t="e">
        <f t="shared" si="7"/>
        <v>#N/A</v>
      </c>
    </row>
    <row r="95" spans="1:24" x14ac:dyDescent="0.25">
      <c r="A95">
        <v>695</v>
      </c>
      <c r="B95" t="s">
        <v>278</v>
      </c>
      <c r="G95" s="1">
        <v>2</v>
      </c>
      <c r="H95" s="1" t="s">
        <v>12</v>
      </c>
      <c r="I95" s="22" t="str">
        <f t="shared" si="10"/>
        <v>Cara</v>
      </c>
      <c r="J95" s="22">
        <f t="shared" si="7"/>
        <v>3</v>
      </c>
      <c r="K95" s="22">
        <f t="shared" si="7"/>
        <v>2</v>
      </c>
      <c r="L95" s="22">
        <f t="shared" si="7"/>
        <v>3</v>
      </c>
      <c r="M95" s="22">
        <f t="shared" si="7"/>
        <v>2</v>
      </c>
      <c r="N95" s="22" t="e">
        <f t="shared" si="7"/>
        <v>#N/A</v>
      </c>
      <c r="O95" s="22" t="e">
        <f t="shared" si="7"/>
        <v>#N/A</v>
      </c>
      <c r="P95" s="22" t="e">
        <f t="shared" si="7"/>
        <v>#N/A</v>
      </c>
      <c r="Q95" s="22" t="e">
        <f t="shared" si="7"/>
        <v>#N/A</v>
      </c>
      <c r="R95" s="22" t="e">
        <f t="shared" si="7"/>
        <v>#N/A</v>
      </c>
      <c r="S95" s="22" t="e">
        <f t="shared" si="7"/>
        <v>#N/A</v>
      </c>
      <c r="T95" s="22" t="e">
        <f t="shared" si="7"/>
        <v>#N/A</v>
      </c>
      <c r="U95" s="22" t="e">
        <f t="shared" si="7"/>
        <v>#N/A</v>
      </c>
      <c r="V95" s="22" t="e">
        <f t="shared" si="7"/>
        <v>#N/A</v>
      </c>
      <c r="W95" s="22" t="e">
        <f t="shared" si="7"/>
        <v>#N/A</v>
      </c>
      <c r="X95" s="22" t="e">
        <f t="shared" si="7"/>
        <v>#N/A</v>
      </c>
    </row>
    <row r="96" spans="1:24" x14ac:dyDescent="0.25">
      <c r="A96">
        <v>696</v>
      </c>
      <c r="B96" t="s">
        <v>279</v>
      </c>
      <c r="G96" s="1">
        <v>2</v>
      </c>
      <c r="H96" s="1" t="s">
        <v>12</v>
      </c>
      <c r="I96" s="22" t="str">
        <f t="shared" si="10"/>
        <v>Cara</v>
      </c>
      <c r="J96" s="22">
        <f t="shared" si="7"/>
        <v>2</v>
      </c>
      <c r="K96" s="22">
        <f t="shared" si="7"/>
        <v>2</v>
      </c>
      <c r="L96" s="22">
        <f t="shared" si="7"/>
        <v>2</v>
      </c>
      <c r="M96" s="22">
        <f t="shared" si="7"/>
        <v>2</v>
      </c>
      <c r="N96" s="22" t="e">
        <f t="shared" si="7"/>
        <v>#N/A</v>
      </c>
      <c r="O96" s="22" t="e">
        <f t="shared" si="7"/>
        <v>#N/A</v>
      </c>
      <c r="P96" s="22" t="e">
        <f t="shared" si="7"/>
        <v>#N/A</v>
      </c>
      <c r="Q96" s="22" t="e">
        <f t="shared" si="7"/>
        <v>#N/A</v>
      </c>
      <c r="R96" s="22" t="e">
        <f t="shared" si="7"/>
        <v>#N/A</v>
      </c>
      <c r="S96" s="22" t="e">
        <f t="shared" si="7"/>
        <v>#N/A</v>
      </c>
      <c r="T96" s="22" t="e">
        <f t="shared" si="7"/>
        <v>#N/A</v>
      </c>
      <c r="U96" s="22" t="e">
        <f t="shared" si="7"/>
        <v>#N/A</v>
      </c>
      <c r="V96" s="22" t="e">
        <f t="shared" si="7"/>
        <v>#N/A</v>
      </c>
      <c r="W96" s="22" t="e">
        <f t="shared" si="7"/>
        <v>#N/A</v>
      </c>
      <c r="X96" s="22" t="e">
        <f t="shared" si="7"/>
        <v>#N/A</v>
      </c>
    </row>
    <row r="97" spans="1:24" x14ac:dyDescent="0.25">
      <c r="A97">
        <v>697</v>
      </c>
      <c r="B97" t="s">
        <v>280</v>
      </c>
      <c r="G97" s="1">
        <v>3</v>
      </c>
      <c r="H97" s="1" t="s">
        <v>12</v>
      </c>
      <c r="I97" s="22" t="str">
        <f t="shared" si="10"/>
        <v>Devon</v>
      </c>
      <c r="J97" s="22">
        <f t="shared" si="7"/>
        <v>2</v>
      </c>
      <c r="K97" s="22">
        <f t="shared" si="7"/>
        <v>1</v>
      </c>
      <c r="L97" s="22">
        <f t="shared" si="7"/>
        <v>3</v>
      </c>
      <c r="M97" s="22">
        <f t="shared" si="7"/>
        <v>1</v>
      </c>
      <c r="N97" s="22" t="e">
        <f t="shared" si="7"/>
        <v>#N/A</v>
      </c>
      <c r="O97" s="22" t="e">
        <f t="shared" si="7"/>
        <v>#N/A</v>
      </c>
      <c r="P97" s="22" t="e">
        <f t="shared" si="7"/>
        <v>#N/A</v>
      </c>
      <c r="Q97" s="22" t="e">
        <f t="shared" si="7"/>
        <v>#N/A</v>
      </c>
      <c r="R97" s="22" t="e">
        <f t="shared" si="7"/>
        <v>#N/A</v>
      </c>
      <c r="S97" s="22" t="e">
        <f t="shared" si="7"/>
        <v>#N/A</v>
      </c>
      <c r="T97" s="22" t="e">
        <f t="shared" si="7"/>
        <v>#N/A</v>
      </c>
      <c r="U97" s="22" t="e">
        <f t="shared" si="7"/>
        <v>#N/A</v>
      </c>
      <c r="V97" s="22" t="e">
        <f t="shared" si="7"/>
        <v>#N/A</v>
      </c>
      <c r="W97" s="22" t="e">
        <f t="shared" si="7"/>
        <v>#N/A</v>
      </c>
      <c r="X97" s="22">
        <f t="shared" si="7"/>
        <v>2</v>
      </c>
    </row>
    <row r="98" spans="1:24" x14ac:dyDescent="0.25">
      <c r="I98" s="23"/>
      <c r="J98" s="23"/>
      <c r="K98" s="23"/>
      <c r="L98" s="23"/>
      <c r="M98" s="23"/>
      <c r="N98" s="23"/>
      <c r="O98" s="23"/>
      <c r="P98" s="23"/>
      <c r="Q98" s="23"/>
      <c r="R98" s="23"/>
      <c r="S98" s="23"/>
      <c r="T98" s="23"/>
      <c r="U98" s="23"/>
      <c r="V98" s="23"/>
    </row>
    <row r="99" spans="1:24" x14ac:dyDescent="0.25">
      <c r="I99" s="23"/>
      <c r="J99" s="23"/>
      <c r="K99" s="23"/>
      <c r="L99" s="23"/>
      <c r="M99" s="23"/>
      <c r="N99" s="23"/>
      <c r="O99" s="23"/>
      <c r="P99" s="23"/>
      <c r="Q99" s="23"/>
      <c r="R99" s="23"/>
      <c r="S99" s="23"/>
      <c r="T99" s="23"/>
      <c r="U99" s="23"/>
      <c r="V99" s="23"/>
    </row>
    <row r="100" spans="1:24" x14ac:dyDescent="0.25">
      <c r="I100" s="23"/>
      <c r="J100" s="23"/>
      <c r="K100" s="23"/>
      <c r="L100" s="23"/>
      <c r="M100" s="23"/>
      <c r="N100" s="23"/>
      <c r="O100" s="23"/>
      <c r="P100" s="23"/>
      <c r="Q100" s="23"/>
      <c r="R100" s="23"/>
      <c r="S100" s="23"/>
      <c r="T100" s="23"/>
      <c r="U100" s="23"/>
      <c r="V100" s="23"/>
    </row>
    <row r="101" spans="1:24" x14ac:dyDescent="0.25">
      <c r="I101" s="23"/>
      <c r="J101" s="23"/>
      <c r="K101" s="23"/>
      <c r="L101" s="23"/>
      <c r="M101" s="23"/>
      <c r="N101" s="23"/>
      <c r="O101" s="23"/>
      <c r="P101" s="23"/>
      <c r="Q101" s="23"/>
      <c r="R101" s="23"/>
      <c r="S101" s="23"/>
      <c r="T101" s="23"/>
      <c r="U101" s="23"/>
      <c r="V101" s="23"/>
    </row>
  </sheetData>
  <autoFilter ref="A1:U10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tabSelected="1" workbookViewId="0">
      <pane ySplit="1" topLeftCell="A2" activePane="bottomLeft" state="frozen"/>
      <selection pane="bottomLeft" activeCell="C164" sqref="C164"/>
    </sheetView>
  </sheetViews>
  <sheetFormatPr defaultRowHeight="15" x14ac:dyDescent="0.25"/>
  <cols>
    <col min="3" max="3" width="12.85546875" bestFit="1" customWidth="1"/>
    <col min="4" max="4" width="15.7109375" bestFit="1" customWidth="1"/>
    <col min="5" max="5" width="12.5703125" bestFit="1" customWidth="1"/>
    <col min="6" max="6" width="12.7109375" bestFit="1" customWidth="1"/>
  </cols>
  <sheetData>
    <row r="1" spans="1:6" x14ac:dyDescent="0.25">
      <c r="A1" s="2" t="s">
        <v>0</v>
      </c>
      <c r="B1" s="3" t="s">
        <v>227</v>
      </c>
      <c r="C1" s="3" t="s">
        <v>228</v>
      </c>
      <c r="D1" s="3" t="s">
        <v>229</v>
      </c>
      <c r="E1" s="24" t="s">
        <v>233</v>
      </c>
      <c r="F1" s="24" t="s">
        <v>234</v>
      </c>
    </row>
    <row r="2" spans="1:6" x14ac:dyDescent="0.25">
      <c r="A2">
        <v>652</v>
      </c>
      <c r="B2" t="s">
        <v>23</v>
      </c>
      <c r="C2" s="1">
        <v>2</v>
      </c>
      <c r="D2" s="1">
        <v>1</v>
      </c>
      <c r="E2" s="23" t="str">
        <f>A2 &amp; "_" &amp; D2</f>
        <v>652_1</v>
      </c>
      <c r="F2" s="23" t="str">
        <f>A2 &amp; "_" &amp; B2</f>
        <v>652_Cara</v>
      </c>
    </row>
    <row r="3" spans="1:6" x14ac:dyDescent="0.25">
      <c r="A3">
        <v>652</v>
      </c>
      <c r="B3" t="s">
        <v>7</v>
      </c>
      <c r="C3" s="1">
        <v>2</v>
      </c>
      <c r="D3" s="1">
        <v>2</v>
      </c>
      <c r="E3" s="23" t="str">
        <f t="shared" ref="E3:E4" si="0">A3 &amp; "_" &amp; D3</f>
        <v>652_2</v>
      </c>
      <c r="F3" s="23" t="str">
        <f>A3 &amp; "_" &amp; B3</f>
        <v>652_Evan</v>
      </c>
    </row>
    <row r="4" spans="1:6" x14ac:dyDescent="0.25">
      <c r="A4">
        <v>652</v>
      </c>
      <c r="B4" t="s">
        <v>5</v>
      </c>
      <c r="C4" s="1">
        <v>1</v>
      </c>
      <c r="D4" s="1">
        <v>3</v>
      </c>
      <c r="E4" s="23" t="str">
        <f t="shared" si="0"/>
        <v>652_3</v>
      </c>
      <c r="F4" s="23" t="str">
        <f>A4 &amp; "_" &amp; B4</f>
        <v>652_Bob</v>
      </c>
    </row>
    <row r="5" spans="1:6" x14ac:dyDescent="0.25">
      <c r="A5">
        <v>653</v>
      </c>
      <c r="B5" t="s">
        <v>6</v>
      </c>
      <c r="C5" s="1">
        <v>2</v>
      </c>
      <c r="D5" s="1">
        <v>1</v>
      </c>
      <c r="E5" s="23" t="str">
        <f t="shared" ref="E5:E83" si="1">A5 &amp; "_" &amp; D5</f>
        <v>653_1</v>
      </c>
      <c r="F5" s="23" t="str">
        <f t="shared" ref="F5:F70" si="2">A5 &amp; "_" &amp; B5</f>
        <v>653_Jay</v>
      </c>
    </row>
    <row r="6" spans="1:6" x14ac:dyDescent="0.25">
      <c r="A6">
        <v>653</v>
      </c>
      <c r="B6" t="s">
        <v>7</v>
      </c>
      <c r="C6" s="1">
        <v>1</v>
      </c>
      <c r="D6" s="1">
        <v>2</v>
      </c>
      <c r="E6" s="23" t="str">
        <f t="shared" si="1"/>
        <v>653_2</v>
      </c>
      <c r="F6" s="23" t="str">
        <f t="shared" si="2"/>
        <v>653_Evan</v>
      </c>
    </row>
    <row r="7" spans="1:6" x14ac:dyDescent="0.25">
      <c r="A7">
        <v>653</v>
      </c>
      <c r="B7" t="s">
        <v>23</v>
      </c>
      <c r="C7" s="1">
        <v>3</v>
      </c>
      <c r="D7" s="1">
        <v>3</v>
      </c>
      <c r="E7" s="23" t="str">
        <f t="shared" si="1"/>
        <v>653_3</v>
      </c>
      <c r="F7" s="23" t="str">
        <f t="shared" si="2"/>
        <v>653_Cara</v>
      </c>
    </row>
    <row r="8" spans="1:6" x14ac:dyDescent="0.25">
      <c r="A8">
        <v>653</v>
      </c>
      <c r="B8" t="s">
        <v>5</v>
      </c>
      <c r="C8" s="1">
        <v>3</v>
      </c>
      <c r="D8" s="1">
        <v>4</v>
      </c>
      <c r="E8" s="23" t="str">
        <f t="shared" si="1"/>
        <v>653_4</v>
      </c>
      <c r="F8" s="23" t="str">
        <f t="shared" si="2"/>
        <v>653_Bob</v>
      </c>
    </row>
    <row r="9" spans="1:6" x14ac:dyDescent="0.25">
      <c r="A9">
        <v>654</v>
      </c>
      <c r="B9" t="s">
        <v>23</v>
      </c>
      <c r="C9" s="1">
        <v>2</v>
      </c>
      <c r="D9" s="1">
        <v>1</v>
      </c>
      <c r="E9" s="23" t="str">
        <f t="shared" si="1"/>
        <v>654_1</v>
      </c>
      <c r="F9" s="23" t="str">
        <f t="shared" si="2"/>
        <v>654_Cara</v>
      </c>
    </row>
    <row r="10" spans="1:6" x14ac:dyDescent="0.25">
      <c r="A10">
        <v>654</v>
      </c>
      <c r="B10" t="s">
        <v>5</v>
      </c>
      <c r="C10" s="1">
        <v>2</v>
      </c>
      <c r="D10" s="1">
        <v>2</v>
      </c>
      <c r="E10" s="23" t="str">
        <f t="shared" si="1"/>
        <v>654_2</v>
      </c>
      <c r="F10" s="23" t="str">
        <f t="shared" si="2"/>
        <v>654_Bob</v>
      </c>
    </row>
    <row r="11" spans="1:6" x14ac:dyDescent="0.25">
      <c r="A11">
        <v>654</v>
      </c>
      <c r="B11" t="s">
        <v>6</v>
      </c>
      <c r="C11" s="1">
        <v>2</v>
      </c>
      <c r="D11" s="1">
        <v>3</v>
      </c>
      <c r="E11" s="23" t="str">
        <f t="shared" si="1"/>
        <v>654_3</v>
      </c>
      <c r="F11" s="23" t="str">
        <f t="shared" si="2"/>
        <v>654_Jay</v>
      </c>
    </row>
    <row r="12" spans="1:6" x14ac:dyDescent="0.25">
      <c r="A12">
        <v>654</v>
      </c>
      <c r="B12" t="s">
        <v>7</v>
      </c>
      <c r="C12" s="1">
        <v>2</v>
      </c>
      <c r="D12" s="1">
        <v>4</v>
      </c>
      <c r="E12" s="23" t="str">
        <f t="shared" si="1"/>
        <v>654_4</v>
      </c>
      <c r="F12" s="23" t="str">
        <f t="shared" si="2"/>
        <v>654_Evan</v>
      </c>
    </row>
    <row r="13" spans="1:6" x14ac:dyDescent="0.25">
      <c r="A13">
        <v>655</v>
      </c>
      <c r="B13" t="s">
        <v>7</v>
      </c>
      <c r="C13" s="1">
        <v>3</v>
      </c>
      <c r="D13" s="1">
        <v>1</v>
      </c>
      <c r="E13" s="23" t="str">
        <f t="shared" si="1"/>
        <v>655_1</v>
      </c>
      <c r="F13" s="23" t="str">
        <f t="shared" si="2"/>
        <v>655_Evan</v>
      </c>
    </row>
    <row r="14" spans="1:6" x14ac:dyDescent="0.25">
      <c r="A14">
        <v>655</v>
      </c>
      <c r="B14" t="s">
        <v>6</v>
      </c>
      <c r="C14" s="1">
        <v>2</v>
      </c>
      <c r="D14" s="1">
        <v>2</v>
      </c>
      <c r="E14" s="23" t="str">
        <f t="shared" si="1"/>
        <v>655_2</v>
      </c>
      <c r="F14" s="23" t="str">
        <f t="shared" si="2"/>
        <v>655_Jay</v>
      </c>
    </row>
    <row r="15" spans="1:6" x14ac:dyDescent="0.25">
      <c r="A15">
        <v>655</v>
      </c>
      <c r="B15" t="s">
        <v>23</v>
      </c>
      <c r="C15" s="1">
        <v>1</v>
      </c>
      <c r="D15" s="1">
        <v>3</v>
      </c>
      <c r="E15" s="23" t="str">
        <f t="shared" si="1"/>
        <v>655_3</v>
      </c>
      <c r="F15" s="23" t="str">
        <f t="shared" si="2"/>
        <v>655_Cara</v>
      </c>
    </row>
    <row r="16" spans="1:6" x14ac:dyDescent="0.25">
      <c r="A16">
        <v>655</v>
      </c>
      <c r="B16" t="s">
        <v>5</v>
      </c>
      <c r="C16" s="1">
        <v>3</v>
      </c>
      <c r="D16" s="1">
        <v>4</v>
      </c>
      <c r="E16" s="23" t="str">
        <f t="shared" si="1"/>
        <v>655_4</v>
      </c>
      <c r="F16" s="23" t="str">
        <f t="shared" si="2"/>
        <v>655_Bob</v>
      </c>
    </row>
    <row r="17" spans="1:6" x14ac:dyDescent="0.25">
      <c r="A17">
        <v>656</v>
      </c>
      <c r="B17" t="s">
        <v>6</v>
      </c>
      <c r="C17" s="1">
        <v>3</v>
      </c>
      <c r="D17" s="1">
        <v>1</v>
      </c>
      <c r="E17" s="23" t="str">
        <f t="shared" si="1"/>
        <v>656_1</v>
      </c>
      <c r="F17" s="23" t="str">
        <f t="shared" si="2"/>
        <v>656_Jay</v>
      </c>
    </row>
    <row r="18" spans="1:6" x14ac:dyDescent="0.25">
      <c r="A18">
        <v>656</v>
      </c>
      <c r="B18" t="s">
        <v>5</v>
      </c>
      <c r="C18" s="1">
        <v>3</v>
      </c>
      <c r="D18" s="1">
        <v>2</v>
      </c>
      <c r="E18" s="23" t="str">
        <f t="shared" si="1"/>
        <v>656_2</v>
      </c>
      <c r="F18" s="23" t="str">
        <f t="shared" si="2"/>
        <v>656_Bob</v>
      </c>
    </row>
    <row r="19" spans="1:6" x14ac:dyDescent="0.25">
      <c r="A19">
        <v>656</v>
      </c>
      <c r="B19" t="s">
        <v>7</v>
      </c>
      <c r="C19" s="1">
        <v>3</v>
      </c>
      <c r="D19" s="1">
        <v>3</v>
      </c>
      <c r="E19" s="23" t="str">
        <f t="shared" si="1"/>
        <v>656_3</v>
      </c>
      <c r="F19" s="23" t="str">
        <f t="shared" si="2"/>
        <v>656_Evan</v>
      </c>
    </row>
    <row r="20" spans="1:6" x14ac:dyDescent="0.25">
      <c r="A20">
        <v>657</v>
      </c>
      <c r="B20" t="s">
        <v>23</v>
      </c>
      <c r="C20" s="1">
        <v>1</v>
      </c>
      <c r="D20" s="1">
        <v>1</v>
      </c>
      <c r="E20" s="23" t="str">
        <f t="shared" si="1"/>
        <v>657_1</v>
      </c>
      <c r="F20" s="23" t="str">
        <f t="shared" si="2"/>
        <v>657_Cara</v>
      </c>
    </row>
    <row r="21" spans="1:6" x14ac:dyDescent="0.25">
      <c r="A21">
        <v>657</v>
      </c>
      <c r="B21" t="s">
        <v>5</v>
      </c>
      <c r="C21" s="1">
        <v>3</v>
      </c>
      <c r="D21" s="1">
        <v>2</v>
      </c>
      <c r="E21" s="23" t="str">
        <f t="shared" si="1"/>
        <v>657_2</v>
      </c>
      <c r="F21" s="23" t="str">
        <f t="shared" si="2"/>
        <v>657_Bob</v>
      </c>
    </row>
    <row r="22" spans="1:6" x14ac:dyDescent="0.25">
      <c r="A22">
        <v>657</v>
      </c>
      <c r="B22" t="s">
        <v>7</v>
      </c>
      <c r="C22" s="1">
        <v>3</v>
      </c>
      <c r="D22" s="1">
        <v>3</v>
      </c>
      <c r="E22" s="23" t="str">
        <f t="shared" si="1"/>
        <v>657_3</v>
      </c>
      <c r="F22" s="23" t="str">
        <f t="shared" si="2"/>
        <v>657_Evan</v>
      </c>
    </row>
    <row r="23" spans="1:6" x14ac:dyDescent="0.25">
      <c r="A23">
        <v>657</v>
      </c>
      <c r="B23" t="s">
        <v>6</v>
      </c>
      <c r="C23" s="1">
        <v>3</v>
      </c>
      <c r="D23" s="1">
        <v>4</v>
      </c>
      <c r="E23" s="23" t="str">
        <f t="shared" si="1"/>
        <v>657_4</v>
      </c>
      <c r="F23" s="23" t="str">
        <f t="shared" si="2"/>
        <v>657_Jay</v>
      </c>
    </row>
    <row r="24" spans="1:6" x14ac:dyDescent="0.25">
      <c r="A24">
        <v>658</v>
      </c>
      <c r="B24" t="s">
        <v>7</v>
      </c>
      <c r="C24" s="1">
        <v>2</v>
      </c>
      <c r="D24" s="1">
        <v>1</v>
      </c>
      <c r="E24" s="23" t="str">
        <f t="shared" si="1"/>
        <v>658_1</v>
      </c>
      <c r="F24" s="23" t="str">
        <f t="shared" si="2"/>
        <v>658_Evan</v>
      </c>
    </row>
    <row r="25" spans="1:6" x14ac:dyDescent="0.25">
      <c r="A25">
        <v>658</v>
      </c>
      <c r="B25" t="s">
        <v>5</v>
      </c>
      <c r="C25" s="1">
        <v>3</v>
      </c>
      <c r="D25" s="1">
        <v>2</v>
      </c>
      <c r="E25" s="23" t="str">
        <f t="shared" si="1"/>
        <v>658_2</v>
      </c>
      <c r="F25" s="23" t="str">
        <f t="shared" si="2"/>
        <v>658_Bob</v>
      </c>
    </row>
    <row r="26" spans="1:6" x14ac:dyDescent="0.25">
      <c r="A26">
        <v>658</v>
      </c>
      <c r="B26" t="s">
        <v>23</v>
      </c>
      <c r="C26" s="1">
        <v>3</v>
      </c>
      <c r="D26" s="1">
        <v>3</v>
      </c>
      <c r="E26" s="23" t="str">
        <f t="shared" si="1"/>
        <v>658_3</v>
      </c>
      <c r="F26" s="23" t="str">
        <f t="shared" si="2"/>
        <v>658_Cara</v>
      </c>
    </row>
    <row r="27" spans="1:6" x14ac:dyDescent="0.25">
      <c r="A27">
        <v>658</v>
      </c>
      <c r="B27" t="s">
        <v>6</v>
      </c>
      <c r="C27" s="1">
        <v>3</v>
      </c>
      <c r="D27" s="1">
        <v>4</v>
      </c>
      <c r="E27" s="23" t="str">
        <f t="shared" si="1"/>
        <v>658_4</v>
      </c>
      <c r="F27" s="23" t="str">
        <f t="shared" si="2"/>
        <v>658_Jay</v>
      </c>
    </row>
    <row r="28" spans="1:6" x14ac:dyDescent="0.25">
      <c r="A28">
        <v>659</v>
      </c>
      <c r="B28" t="s">
        <v>5</v>
      </c>
      <c r="C28" s="1">
        <v>3</v>
      </c>
      <c r="D28" s="1">
        <v>1</v>
      </c>
      <c r="E28" s="23" t="str">
        <f t="shared" si="1"/>
        <v>659_1</v>
      </c>
      <c r="F28" s="23" t="str">
        <f t="shared" si="2"/>
        <v>659_Bob</v>
      </c>
    </row>
    <row r="29" spans="1:6" x14ac:dyDescent="0.25">
      <c r="A29">
        <v>659</v>
      </c>
      <c r="B29" t="s">
        <v>6</v>
      </c>
      <c r="C29" s="1">
        <v>1</v>
      </c>
      <c r="D29" s="1">
        <v>2</v>
      </c>
      <c r="E29" s="23" t="str">
        <f t="shared" si="1"/>
        <v>659_2</v>
      </c>
      <c r="F29" s="23" t="str">
        <f t="shared" si="2"/>
        <v>659_Jay</v>
      </c>
    </row>
    <row r="30" spans="1:6" x14ac:dyDescent="0.25">
      <c r="A30">
        <v>659</v>
      </c>
      <c r="B30" t="s">
        <v>7</v>
      </c>
      <c r="C30" s="1">
        <v>3</v>
      </c>
      <c r="D30" s="1">
        <v>3</v>
      </c>
      <c r="E30" s="23" t="str">
        <f t="shared" si="1"/>
        <v>659_3</v>
      </c>
      <c r="F30" s="23" t="str">
        <f t="shared" si="2"/>
        <v>659_Evan</v>
      </c>
    </row>
    <row r="31" spans="1:6" x14ac:dyDescent="0.25">
      <c r="A31">
        <v>659</v>
      </c>
      <c r="B31" t="s">
        <v>23</v>
      </c>
      <c r="C31" s="1">
        <v>2</v>
      </c>
      <c r="D31" s="1">
        <v>4</v>
      </c>
      <c r="E31" s="23" t="str">
        <f t="shared" si="1"/>
        <v>659_4</v>
      </c>
      <c r="F31" s="23" t="str">
        <f t="shared" si="2"/>
        <v>659_Cara</v>
      </c>
    </row>
    <row r="32" spans="1:6" x14ac:dyDescent="0.25">
      <c r="A32">
        <v>660</v>
      </c>
      <c r="B32" t="s">
        <v>6</v>
      </c>
      <c r="C32" s="1">
        <v>1</v>
      </c>
      <c r="D32" s="1">
        <v>1</v>
      </c>
      <c r="E32" s="23" t="str">
        <f t="shared" si="1"/>
        <v>660_1</v>
      </c>
      <c r="F32" s="23" t="str">
        <f t="shared" si="2"/>
        <v>660_Jay</v>
      </c>
    </row>
    <row r="33" spans="1:6" x14ac:dyDescent="0.25">
      <c r="A33">
        <v>660</v>
      </c>
      <c r="B33" t="s">
        <v>5</v>
      </c>
      <c r="C33" s="1">
        <v>2</v>
      </c>
      <c r="D33" s="1">
        <v>2</v>
      </c>
      <c r="E33" s="23" t="str">
        <f t="shared" si="1"/>
        <v>660_2</v>
      </c>
      <c r="F33" s="23" t="str">
        <f t="shared" si="2"/>
        <v>660_Bob</v>
      </c>
    </row>
    <row r="34" spans="1:6" x14ac:dyDescent="0.25">
      <c r="A34">
        <v>660</v>
      </c>
      <c r="B34" t="s">
        <v>7</v>
      </c>
      <c r="C34" s="1">
        <v>2</v>
      </c>
      <c r="D34" s="1">
        <v>3</v>
      </c>
      <c r="E34" s="23" t="str">
        <f t="shared" si="1"/>
        <v>660_3</v>
      </c>
      <c r="F34" s="23" t="str">
        <f t="shared" si="2"/>
        <v>660_Evan</v>
      </c>
    </row>
    <row r="35" spans="1:6" x14ac:dyDescent="0.25">
      <c r="A35">
        <v>661</v>
      </c>
      <c r="B35" t="s">
        <v>5</v>
      </c>
      <c r="C35" s="1">
        <v>1</v>
      </c>
      <c r="D35" s="1">
        <v>1</v>
      </c>
      <c r="E35" s="23" t="str">
        <f t="shared" si="1"/>
        <v>661_1</v>
      </c>
      <c r="F35" s="23" t="str">
        <f t="shared" si="2"/>
        <v>661_Bob</v>
      </c>
    </row>
    <row r="36" spans="1:6" x14ac:dyDescent="0.25">
      <c r="A36">
        <v>661</v>
      </c>
      <c r="B36" t="s">
        <v>23</v>
      </c>
      <c r="C36" s="1">
        <v>1</v>
      </c>
      <c r="D36" s="1">
        <v>2</v>
      </c>
      <c r="E36" s="23" t="str">
        <f t="shared" si="1"/>
        <v>661_2</v>
      </c>
      <c r="F36" s="23" t="str">
        <f t="shared" si="2"/>
        <v>661_Cara</v>
      </c>
    </row>
    <row r="37" spans="1:6" x14ac:dyDescent="0.25">
      <c r="A37">
        <v>661</v>
      </c>
      <c r="B37" t="s">
        <v>6</v>
      </c>
      <c r="C37" s="1">
        <v>1</v>
      </c>
      <c r="D37" s="1">
        <v>3</v>
      </c>
      <c r="E37" s="23" t="str">
        <f t="shared" si="1"/>
        <v>661_3</v>
      </c>
      <c r="F37" s="23" t="str">
        <f t="shared" si="2"/>
        <v>661_Jay</v>
      </c>
    </row>
    <row r="38" spans="1:6" x14ac:dyDescent="0.25">
      <c r="A38">
        <v>662</v>
      </c>
      <c r="B38" t="s">
        <v>6</v>
      </c>
      <c r="C38" s="1">
        <v>3</v>
      </c>
      <c r="D38" s="1">
        <v>1</v>
      </c>
      <c r="E38" s="23" t="str">
        <f t="shared" si="1"/>
        <v>662_1</v>
      </c>
      <c r="F38" s="23" t="str">
        <f t="shared" si="2"/>
        <v>662_Jay</v>
      </c>
    </row>
    <row r="39" spans="1:6" x14ac:dyDescent="0.25">
      <c r="A39">
        <v>662</v>
      </c>
      <c r="B39" t="s">
        <v>7</v>
      </c>
      <c r="C39" s="1">
        <v>3</v>
      </c>
      <c r="D39" s="1">
        <v>2</v>
      </c>
      <c r="E39" s="23" t="str">
        <f t="shared" si="1"/>
        <v>662_2</v>
      </c>
      <c r="F39" s="23" t="str">
        <f t="shared" si="2"/>
        <v>662_Evan</v>
      </c>
    </row>
    <row r="40" spans="1:6" x14ac:dyDescent="0.25">
      <c r="A40">
        <v>662</v>
      </c>
      <c r="B40" t="s">
        <v>23</v>
      </c>
      <c r="C40" s="1">
        <v>3</v>
      </c>
      <c r="D40" s="1">
        <v>3</v>
      </c>
      <c r="E40" s="23" t="str">
        <f t="shared" si="1"/>
        <v>662_3</v>
      </c>
      <c r="F40" s="23" t="str">
        <f t="shared" si="2"/>
        <v>662_Cara</v>
      </c>
    </row>
    <row r="41" spans="1:6" x14ac:dyDescent="0.25">
      <c r="A41">
        <v>662</v>
      </c>
      <c r="B41" t="s">
        <v>5</v>
      </c>
      <c r="C41" s="1">
        <v>3</v>
      </c>
      <c r="D41" s="1">
        <v>4</v>
      </c>
      <c r="E41" s="23" t="str">
        <f t="shared" si="1"/>
        <v>662_4</v>
      </c>
      <c r="F41" s="23" t="str">
        <f t="shared" si="2"/>
        <v>662_Bob</v>
      </c>
    </row>
    <row r="42" spans="1:6" x14ac:dyDescent="0.25">
      <c r="A42">
        <v>663</v>
      </c>
      <c r="B42" t="s">
        <v>5</v>
      </c>
      <c r="C42" s="1">
        <v>1</v>
      </c>
      <c r="D42" s="1">
        <v>1</v>
      </c>
      <c r="E42" s="23" t="str">
        <f t="shared" si="1"/>
        <v>663_1</v>
      </c>
      <c r="F42" s="23" t="str">
        <f t="shared" si="2"/>
        <v>663_Bob</v>
      </c>
    </row>
    <row r="43" spans="1:6" x14ac:dyDescent="0.25">
      <c r="A43">
        <v>663</v>
      </c>
      <c r="B43" t="s">
        <v>7</v>
      </c>
      <c r="C43" s="1">
        <v>1</v>
      </c>
      <c r="D43" s="1">
        <v>2</v>
      </c>
      <c r="E43" s="23" t="str">
        <f t="shared" si="1"/>
        <v>663_2</v>
      </c>
      <c r="F43" s="23" t="str">
        <f t="shared" si="2"/>
        <v>663_Evan</v>
      </c>
    </row>
    <row r="44" spans="1:6" x14ac:dyDescent="0.25">
      <c r="A44">
        <v>663</v>
      </c>
      <c r="B44" t="s">
        <v>23</v>
      </c>
      <c r="C44" s="1">
        <v>1</v>
      </c>
      <c r="D44" s="1">
        <v>3</v>
      </c>
      <c r="E44" s="23" t="str">
        <f t="shared" si="1"/>
        <v>663_3</v>
      </c>
      <c r="F44" s="23" t="str">
        <f t="shared" si="2"/>
        <v>663_Cara</v>
      </c>
    </row>
    <row r="45" spans="1:6" x14ac:dyDescent="0.25">
      <c r="A45">
        <v>663</v>
      </c>
      <c r="B45" t="s">
        <v>6</v>
      </c>
      <c r="C45" s="1">
        <v>3</v>
      </c>
      <c r="D45" s="1">
        <v>4</v>
      </c>
      <c r="E45" s="23" t="str">
        <f t="shared" si="1"/>
        <v>663_4</v>
      </c>
      <c r="F45" s="23" t="str">
        <f t="shared" si="2"/>
        <v>663_Jay</v>
      </c>
    </row>
    <row r="46" spans="1:6" x14ac:dyDescent="0.25">
      <c r="A46">
        <v>664</v>
      </c>
      <c r="B46" t="s">
        <v>7</v>
      </c>
      <c r="C46" s="1">
        <v>1</v>
      </c>
      <c r="D46" s="1">
        <v>1</v>
      </c>
      <c r="E46" s="23" t="str">
        <f t="shared" si="1"/>
        <v>664_1</v>
      </c>
      <c r="F46" s="23" t="str">
        <f t="shared" si="2"/>
        <v>664_Evan</v>
      </c>
    </row>
    <row r="47" spans="1:6" x14ac:dyDescent="0.25">
      <c r="A47">
        <v>664</v>
      </c>
      <c r="B47" t="s">
        <v>5</v>
      </c>
      <c r="C47" s="1">
        <v>1</v>
      </c>
      <c r="D47" s="1">
        <v>2</v>
      </c>
      <c r="E47" s="23" t="str">
        <f t="shared" si="1"/>
        <v>664_2</v>
      </c>
      <c r="F47" s="23" t="str">
        <f t="shared" si="2"/>
        <v>664_Bob</v>
      </c>
    </row>
    <row r="48" spans="1:6" x14ac:dyDescent="0.25">
      <c r="A48">
        <v>664</v>
      </c>
      <c r="B48" t="s">
        <v>6</v>
      </c>
      <c r="C48" s="1">
        <v>3</v>
      </c>
      <c r="D48" s="1">
        <v>3</v>
      </c>
      <c r="E48" s="23" t="str">
        <f t="shared" si="1"/>
        <v>664_3</v>
      </c>
      <c r="F48" s="23" t="str">
        <f t="shared" si="2"/>
        <v>664_Jay</v>
      </c>
    </row>
    <row r="49" spans="1:6" x14ac:dyDescent="0.25">
      <c r="A49">
        <v>665</v>
      </c>
      <c r="B49" t="s">
        <v>6</v>
      </c>
      <c r="C49" s="1">
        <v>2</v>
      </c>
      <c r="D49" s="1">
        <v>1</v>
      </c>
      <c r="E49" s="23" t="str">
        <f t="shared" si="1"/>
        <v>665_1</v>
      </c>
      <c r="F49" s="23" t="str">
        <f t="shared" si="2"/>
        <v>665_Jay</v>
      </c>
    </row>
    <row r="50" spans="1:6" x14ac:dyDescent="0.25">
      <c r="A50">
        <v>665</v>
      </c>
      <c r="B50" t="s">
        <v>5</v>
      </c>
      <c r="C50" s="1">
        <v>2</v>
      </c>
      <c r="D50" s="1">
        <v>2</v>
      </c>
      <c r="E50" s="23" t="str">
        <f t="shared" si="1"/>
        <v>665_2</v>
      </c>
      <c r="F50" s="23" t="str">
        <f t="shared" si="2"/>
        <v>665_Bob</v>
      </c>
    </row>
    <row r="51" spans="1:6" x14ac:dyDescent="0.25">
      <c r="A51">
        <v>665</v>
      </c>
      <c r="B51" t="s">
        <v>7</v>
      </c>
      <c r="C51" s="1">
        <v>2</v>
      </c>
      <c r="D51" s="1">
        <v>3</v>
      </c>
      <c r="E51" s="23" t="str">
        <f t="shared" si="1"/>
        <v>665_3</v>
      </c>
      <c r="F51" s="23" t="str">
        <f t="shared" si="2"/>
        <v>665_Evan</v>
      </c>
    </row>
    <row r="52" spans="1:6" x14ac:dyDescent="0.25">
      <c r="A52">
        <v>665</v>
      </c>
      <c r="B52" t="s">
        <v>23</v>
      </c>
      <c r="C52" s="1">
        <v>3</v>
      </c>
      <c r="D52" s="1">
        <v>4</v>
      </c>
      <c r="E52" s="23" t="str">
        <f t="shared" si="1"/>
        <v>665_4</v>
      </c>
      <c r="F52" s="23" t="str">
        <f t="shared" si="2"/>
        <v>665_Cara</v>
      </c>
    </row>
    <row r="53" spans="1:6" x14ac:dyDescent="0.25">
      <c r="A53">
        <v>666</v>
      </c>
      <c r="B53" t="s">
        <v>5</v>
      </c>
      <c r="C53" s="1">
        <v>1</v>
      </c>
      <c r="D53" s="1">
        <v>1</v>
      </c>
      <c r="E53" s="23" t="str">
        <f t="shared" si="1"/>
        <v>666_1</v>
      </c>
      <c r="F53" s="23" t="str">
        <f t="shared" si="2"/>
        <v>666_Bob</v>
      </c>
    </row>
    <row r="54" spans="1:6" x14ac:dyDescent="0.25">
      <c r="A54">
        <v>666</v>
      </c>
      <c r="B54" t="s">
        <v>23</v>
      </c>
      <c r="C54" s="1">
        <v>3</v>
      </c>
      <c r="D54" s="1">
        <v>2</v>
      </c>
      <c r="E54" s="23" t="str">
        <f t="shared" si="1"/>
        <v>666_2</v>
      </c>
      <c r="F54" s="23" t="str">
        <f t="shared" si="2"/>
        <v>666_Cara</v>
      </c>
    </row>
    <row r="55" spans="1:6" x14ac:dyDescent="0.25">
      <c r="A55">
        <v>666</v>
      </c>
      <c r="B55" t="s">
        <v>7</v>
      </c>
      <c r="C55" s="1">
        <v>3</v>
      </c>
      <c r="D55" s="1">
        <v>3</v>
      </c>
      <c r="E55" s="23" t="str">
        <f t="shared" si="1"/>
        <v>666_3</v>
      </c>
      <c r="F55" s="23" t="str">
        <f t="shared" si="2"/>
        <v>666_Evan</v>
      </c>
    </row>
    <row r="56" spans="1:6" x14ac:dyDescent="0.25">
      <c r="A56">
        <v>666</v>
      </c>
      <c r="B56" t="s">
        <v>6</v>
      </c>
      <c r="C56" s="1">
        <v>3</v>
      </c>
      <c r="D56" s="1">
        <v>4</v>
      </c>
      <c r="E56" s="23" t="str">
        <f t="shared" si="1"/>
        <v>666_4</v>
      </c>
      <c r="F56" s="23" t="str">
        <f t="shared" si="2"/>
        <v>666_Jay</v>
      </c>
    </row>
    <row r="57" spans="1:6" x14ac:dyDescent="0.25">
      <c r="A57">
        <v>667</v>
      </c>
      <c r="B57" t="s">
        <v>23</v>
      </c>
      <c r="C57" s="1">
        <v>2</v>
      </c>
      <c r="D57" s="1">
        <v>1</v>
      </c>
      <c r="E57" s="23" t="str">
        <f t="shared" si="1"/>
        <v>667_1</v>
      </c>
      <c r="F57" s="23" t="str">
        <f t="shared" si="2"/>
        <v>667_Cara</v>
      </c>
    </row>
    <row r="58" spans="1:6" x14ac:dyDescent="0.25">
      <c r="A58">
        <v>667</v>
      </c>
      <c r="B58" t="s">
        <v>5</v>
      </c>
      <c r="C58" s="1">
        <v>2</v>
      </c>
      <c r="D58" s="1">
        <v>2</v>
      </c>
      <c r="E58" s="23" t="str">
        <f t="shared" si="1"/>
        <v>667_2</v>
      </c>
      <c r="F58" s="23" t="str">
        <f t="shared" si="2"/>
        <v>667_Bob</v>
      </c>
    </row>
    <row r="59" spans="1:6" x14ac:dyDescent="0.25">
      <c r="A59">
        <v>667</v>
      </c>
      <c r="B59" t="s">
        <v>7</v>
      </c>
      <c r="C59" s="1">
        <v>3</v>
      </c>
      <c r="D59" s="1">
        <v>3</v>
      </c>
      <c r="E59" s="23" t="str">
        <f t="shared" si="1"/>
        <v>667_3</v>
      </c>
      <c r="F59" s="23" t="str">
        <f t="shared" si="2"/>
        <v>667_Evan</v>
      </c>
    </row>
    <row r="60" spans="1:6" x14ac:dyDescent="0.25">
      <c r="A60">
        <v>667</v>
      </c>
      <c r="B60" t="s">
        <v>6</v>
      </c>
      <c r="C60" s="1">
        <v>2</v>
      </c>
      <c r="D60" s="1">
        <v>4</v>
      </c>
      <c r="E60" s="23" t="str">
        <f t="shared" si="1"/>
        <v>667_4</v>
      </c>
      <c r="F60" s="23" t="str">
        <f t="shared" si="2"/>
        <v>667_Jay</v>
      </c>
    </row>
    <row r="61" spans="1:6" x14ac:dyDescent="0.25">
      <c r="A61">
        <v>668</v>
      </c>
      <c r="B61" t="s">
        <v>6</v>
      </c>
      <c r="C61" s="1">
        <v>3</v>
      </c>
      <c r="D61" s="1">
        <v>1</v>
      </c>
      <c r="E61" s="23" t="str">
        <f t="shared" si="1"/>
        <v>668_1</v>
      </c>
      <c r="F61" s="23" t="str">
        <f t="shared" si="2"/>
        <v>668_Jay</v>
      </c>
    </row>
    <row r="62" spans="1:6" x14ac:dyDescent="0.25">
      <c r="A62">
        <v>668</v>
      </c>
      <c r="B62" t="s">
        <v>7</v>
      </c>
      <c r="C62" s="1">
        <v>2</v>
      </c>
      <c r="D62" s="1">
        <v>2</v>
      </c>
      <c r="E62" s="23" t="str">
        <f t="shared" si="1"/>
        <v>668_2</v>
      </c>
      <c r="F62" s="23" t="str">
        <f t="shared" si="2"/>
        <v>668_Evan</v>
      </c>
    </row>
    <row r="63" spans="1:6" x14ac:dyDescent="0.25">
      <c r="A63">
        <v>668</v>
      </c>
      <c r="B63" t="s">
        <v>23</v>
      </c>
      <c r="C63" s="1">
        <v>3</v>
      </c>
      <c r="D63" s="1">
        <v>3</v>
      </c>
      <c r="E63" s="23" t="str">
        <f t="shared" si="1"/>
        <v>668_3</v>
      </c>
      <c r="F63" s="23" t="str">
        <f t="shared" si="2"/>
        <v>668_Cara</v>
      </c>
    </row>
    <row r="64" spans="1:6" x14ac:dyDescent="0.25">
      <c r="A64">
        <v>668</v>
      </c>
      <c r="B64" t="s">
        <v>5</v>
      </c>
      <c r="C64" s="1">
        <v>1</v>
      </c>
      <c r="D64" s="1">
        <v>4</v>
      </c>
      <c r="E64" s="23" t="str">
        <f t="shared" si="1"/>
        <v>668_4</v>
      </c>
      <c r="F64" s="23" t="str">
        <f t="shared" si="2"/>
        <v>668_Bob</v>
      </c>
    </row>
    <row r="65" spans="1:6" x14ac:dyDescent="0.25">
      <c r="A65">
        <v>669</v>
      </c>
      <c r="B65" t="s">
        <v>7</v>
      </c>
      <c r="C65" s="1">
        <v>1</v>
      </c>
      <c r="D65" s="1">
        <v>1</v>
      </c>
      <c r="E65" s="23" t="str">
        <f t="shared" si="1"/>
        <v>669_1</v>
      </c>
      <c r="F65" s="23" t="str">
        <f t="shared" si="2"/>
        <v>669_Evan</v>
      </c>
    </row>
    <row r="66" spans="1:6" x14ac:dyDescent="0.25">
      <c r="A66">
        <v>669</v>
      </c>
      <c r="B66" t="s">
        <v>23</v>
      </c>
      <c r="C66" s="1">
        <v>1</v>
      </c>
      <c r="D66" s="1">
        <v>2</v>
      </c>
      <c r="E66" s="23" t="str">
        <f t="shared" si="1"/>
        <v>669_2</v>
      </c>
      <c r="F66" s="23" t="str">
        <f t="shared" si="2"/>
        <v>669_Cara</v>
      </c>
    </row>
    <row r="67" spans="1:6" x14ac:dyDescent="0.25">
      <c r="A67">
        <v>669</v>
      </c>
      <c r="B67" t="s">
        <v>5</v>
      </c>
      <c r="C67" s="1">
        <v>2</v>
      </c>
      <c r="D67" s="1">
        <v>3</v>
      </c>
      <c r="E67" s="23" t="str">
        <f t="shared" si="1"/>
        <v>669_3</v>
      </c>
      <c r="F67" s="23" t="str">
        <f t="shared" si="2"/>
        <v>669_Bob</v>
      </c>
    </row>
    <row r="68" spans="1:6" x14ac:dyDescent="0.25">
      <c r="A68">
        <v>669</v>
      </c>
      <c r="B68" t="s">
        <v>6</v>
      </c>
      <c r="C68" s="1">
        <v>1</v>
      </c>
      <c r="D68" s="1">
        <v>4</v>
      </c>
      <c r="E68" s="23" t="str">
        <f t="shared" si="1"/>
        <v>669_4</v>
      </c>
      <c r="F68" s="23" t="str">
        <f t="shared" si="2"/>
        <v>669_Jay</v>
      </c>
    </row>
    <row r="69" spans="1:6" x14ac:dyDescent="0.25">
      <c r="A69">
        <v>670</v>
      </c>
      <c r="B69" t="s">
        <v>6</v>
      </c>
      <c r="C69" s="1">
        <v>2</v>
      </c>
      <c r="D69" s="1">
        <v>1</v>
      </c>
      <c r="E69" s="23" t="str">
        <f t="shared" si="1"/>
        <v>670_1</v>
      </c>
      <c r="F69" s="23" t="str">
        <f t="shared" si="2"/>
        <v>670_Jay</v>
      </c>
    </row>
    <row r="70" spans="1:6" x14ac:dyDescent="0.25">
      <c r="A70">
        <v>670</v>
      </c>
      <c r="B70" t="s">
        <v>7</v>
      </c>
      <c r="C70" s="1">
        <v>3</v>
      </c>
      <c r="D70" s="1">
        <v>2</v>
      </c>
      <c r="E70" s="23" t="str">
        <f t="shared" si="1"/>
        <v>670_2</v>
      </c>
      <c r="F70" s="23" t="str">
        <f t="shared" si="2"/>
        <v>670_Evan</v>
      </c>
    </row>
    <row r="71" spans="1:6" x14ac:dyDescent="0.25">
      <c r="A71">
        <v>670</v>
      </c>
      <c r="B71" t="s">
        <v>23</v>
      </c>
      <c r="C71" s="1">
        <v>3</v>
      </c>
      <c r="D71" s="1">
        <v>3</v>
      </c>
      <c r="E71" s="23" t="str">
        <f t="shared" si="1"/>
        <v>670_3</v>
      </c>
      <c r="F71" s="23" t="str">
        <f t="shared" ref="F71:F83" si="3">A71 &amp; "_" &amp; B71</f>
        <v>670_Cara</v>
      </c>
    </row>
    <row r="72" spans="1:6" x14ac:dyDescent="0.25">
      <c r="A72">
        <v>670</v>
      </c>
      <c r="B72" t="s">
        <v>5</v>
      </c>
      <c r="C72" s="1">
        <v>3</v>
      </c>
      <c r="D72" s="1">
        <v>4</v>
      </c>
      <c r="E72" s="23" t="str">
        <f t="shared" si="1"/>
        <v>670_4</v>
      </c>
      <c r="F72" s="23" t="str">
        <f t="shared" si="3"/>
        <v>670_Bob</v>
      </c>
    </row>
    <row r="73" spans="1:6" x14ac:dyDescent="0.25">
      <c r="A73">
        <v>671</v>
      </c>
      <c r="B73" t="s">
        <v>5</v>
      </c>
      <c r="C73" s="1">
        <v>2</v>
      </c>
      <c r="D73" s="1">
        <v>1</v>
      </c>
      <c r="E73" s="23" t="str">
        <f t="shared" si="1"/>
        <v>671_1</v>
      </c>
      <c r="F73" s="23" t="str">
        <f t="shared" si="3"/>
        <v>671_Bob</v>
      </c>
    </row>
    <row r="74" spans="1:6" x14ac:dyDescent="0.25">
      <c r="A74">
        <v>671</v>
      </c>
      <c r="B74" t="s">
        <v>6</v>
      </c>
      <c r="C74" s="1">
        <v>3</v>
      </c>
      <c r="D74" s="1">
        <v>2</v>
      </c>
      <c r="E74" s="23" t="str">
        <f t="shared" si="1"/>
        <v>671_2</v>
      </c>
      <c r="F74" s="23" t="str">
        <f t="shared" si="3"/>
        <v>671_Jay</v>
      </c>
    </row>
    <row r="75" spans="1:6" x14ac:dyDescent="0.25">
      <c r="A75">
        <v>671</v>
      </c>
      <c r="B75" t="s">
        <v>23</v>
      </c>
      <c r="C75" s="1">
        <v>2</v>
      </c>
      <c r="D75" s="1">
        <v>3</v>
      </c>
      <c r="E75" s="23" t="str">
        <f t="shared" si="1"/>
        <v>671_3</v>
      </c>
      <c r="F75" s="23" t="str">
        <f t="shared" si="3"/>
        <v>671_Cara</v>
      </c>
    </row>
    <row r="76" spans="1:6" x14ac:dyDescent="0.25">
      <c r="A76">
        <v>672</v>
      </c>
      <c r="B76" t="s">
        <v>7</v>
      </c>
      <c r="C76" s="1">
        <v>4</v>
      </c>
      <c r="D76" s="1">
        <v>1</v>
      </c>
      <c r="E76" s="23" t="str">
        <f t="shared" si="1"/>
        <v>672_1</v>
      </c>
      <c r="F76" s="23" t="str">
        <f t="shared" si="3"/>
        <v>672_Evan</v>
      </c>
    </row>
    <row r="77" spans="1:6" x14ac:dyDescent="0.25">
      <c r="A77">
        <v>672</v>
      </c>
      <c r="B77" t="s">
        <v>5</v>
      </c>
      <c r="C77" s="1">
        <v>3</v>
      </c>
      <c r="D77" s="1">
        <v>2</v>
      </c>
      <c r="E77" s="23" t="str">
        <f t="shared" si="1"/>
        <v>672_2</v>
      </c>
      <c r="F77" s="23" t="str">
        <f t="shared" si="3"/>
        <v>672_Bob</v>
      </c>
    </row>
    <row r="78" spans="1:6" x14ac:dyDescent="0.25">
      <c r="A78">
        <v>672</v>
      </c>
      <c r="B78" t="s">
        <v>23</v>
      </c>
      <c r="C78" s="1">
        <v>1</v>
      </c>
      <c r="D78" s="1">
        <v>3</v>
      </c>
      <c r="E78" s="23" t="str">
        <f t="shared" si="1"/>
        <v>672_3</v>
      </c>
      <c r="F78" s="23" t="str">
        <f t="shared" si="3"/>
        <v>672_Cara</v>
      </c>
    </row>
    <row r="79" spans="1:6" x14ac:dyDescent="0.25">
      <c r="A79">
        <v>672</v>
      </c>
      <c r="B79" t="s">
        <v>6</v>
      </c>
      <c r="C79" s="1">
        <v>1</v>
      </c>
      <c r="D79" s="1">
        <v>4</v>
      </c>
      <c r="E79" s="23" t="str">
        <f t="shared" si="1"/>
        <v>672_4</v>
      </c>
      <c r="F79" s="23" t="str">
        <f t="shared" si="3"/>
        <v>672_Jay</v>
      </c>
    </row>
    <row r="80" spans="1:6" x14ac:dyDescent="0.25">
      <c r="A80">
        <v>673</v>
      </c>
      <c r="B80" t="s">
        <v>23</v>
      </c>
      <c r="C80" s="1">
        <v>2</v>
      </c>
      <c r="D80" s="1">
        <v>1</v>
      </c>
      <c r="E80" s="23" t="str">
        <f t="shared" si="1"/>
        <v>673_1</v>
      </c>
      <c r="F80" s="23" t="str">
        <f t="shared" si="3"/>
        <v>673_Cara</v>
      </c>
    </row>
    <row r="81" spans="1:6" x14ac:dyDescent="0.25">
      <c r="A81">
        <v>673</v>
      </c>
      <c r="B81" t="s">
        <v>5</v>
      </c>
      <c r="C81" s="1">
        <v>2</v>
      </c>
      <c r="D81" s="1">
        <v>2</v>
      </c>
      <c r="E81" s="23" t="str">
        <f t="shared" si="1"/>
        <v>673_2</v>
      </c>
      <c r="F81" s="23" t="str">
        <f t="shared" si="3"/>
        <v>673_Bob</v>
      </c>
    </row>
    <row r="82" spans="1:6" x14ac:dyDescent="0.25">
      <c r="A82">
        <v>673</v>
      </c>
      <c r="B82" t="s">
        <v>7</v>
      </c>
      <c r="C82" s="1">
        <v>3</v>
      </c>
      <c r="D82" s="1">
        <v>3</v>
      </c>
      <c r="E82" s="23" t="str">
        <f t="shared" si="1"/>
        <v>673_3</v>
      </c>
      <c r="F82" s="23" t="str">
        <f t="shared" si="3"/>
        <v>673_Evan</v>
      </c>
    </row>
    <row r="83" spans="1:6" x14ac:dyDescent="0.25">
      <c r="A83">
        <v>673</v>
      </c>
      <c r="B83" t="s">
        <v>6</v>
      </c>
      <c r="C83" s="1">
        <v>3</v>
      </c>
      <c r="D83" s="1">
        <v>4</v>
      </c>
      <c r="E83" s="23" t="str">
        <f t="shared" si="1"/>
        <v>673_4</v>
      </c>
      <c r="F83" s="23" t="str">
        <f t="shared" si="3"/>
        <v>673_Jay</v>
      </c>
    </row>
    <row r="84" spans="1:6" x14ac:dyDescent="0.25">
      <c r="A84">
        <v>674</v>
      </c>
      <c r="B84" t="s">
        <v>6</v>
      </c>
      <c r="C84" s="1">
        <v>3</v>
      </c>
      <c r="D84" s="1">
        <v>1</v>
      </c>
      <c r="E84" s="23" t="str">
        <f t="shared" ref="E84:E177" si="4">A84 &amp; "_" &amp; D84</f>
        <v>674_1</v>
      </c>
      <c r="F84" s="23" t="str">
        <f t="shared" ref="F84:F177" si="5">A84 &amp; "_" &amp; B84</f>
        <v>674_Jay</v>
      </c>
    </row>
    <row r="85" spans="1:6" x14ac:dyDescent="0.25">
      <c r="A85">
        <v>674</v>
      </c>
      <c r="B85" t="s">
        <v>5</v>
      </c>
      <c r="C85" s="1">
        <v>1</v>
      </c>
      <c r="D85" s="1">
        <v>2</v>
      </c>
      <c r="E85" s="23" t="str">
        <f t="shared" si="4"/>
        <v>674_2</v>
      </c>
      <c r="F85" s="23" t="str">
        <f t="shared" si="5"/>
        <v>674_Bob</v>
      </c>
    </row>
    <row r="86" spans="1:6" x14ac:dyDescent="0.25">
      <c r="A86">
        <v>674</v>
      </c>
      <c r="B86" t="s">
        <v>23</v>
      </c>
      <c r="C86" s="1">
        <v>2</v>
      </c>
      <c r="D86" s="1">
        <v>3</v>
      </c>
      <c r="E86" s="23" t="str">
        <f t="shared" si="4"/>
        <v>674_3</v>
      </c>
      <c r="F86" s="23" t="str">
        <f t="shared" si="5"/>
        <v>674_Cara</v>
      </c>
    </row>
    <row r="87" spans="1:6" x14ac:dyDescent="0.25">
      <c r="A87">
        <v>674</v>
      </c>
      <c r="B87" t="s">
        <v>7</v>
      </c>
      <c r="C87" s="1">
        <v>2</v>
      </c>
      <c r="D87" s="1">
        <v>4</v>
      </c>
      <c r="E87" s="23" t="str">
        <f t="shared" si="4"/>
        <v>674_4</v>
      </c>
      <c r="F87" s="23" t="str">
        <f t="shared" si="5"/>
        <v>674_Evan</v>
      </c>
    </row>
    <row r="88" spans="1:6" x14ac:dyDescent="0.25">
      <c r="A88">
        <v>675</v>
      </c>
      <c r="B88" t="s">
        <v>7</v>
      </c>
      <c r="C88" s="1">
        <v>3</v>
      </c>
      <c r="D88" s="1">
        <v>1</v>
      </c>
      <c r="E88" s="23" t="str">
        <f t="shared" si="4"/>
        <v>675_1</v>
      </c>
      <c r="F88" s="23" t="str">
        <f t="shared" si="5"/>
        <v>675_Evan</v>
      </c>
    </row>
    <row r="89" spans="1:6" x14ac:dyDescent="0.25">
      <c r="A89">
        <v>675</v>
      </c>
      <c r="B89" t="s">
        <v>5</v>
      </c>
      <c r="C89" s="1">
        <v>3</v>
      </c>
      <c r="D89" s="1">
        <v>2</v>
      </c>
      <c r="E89" s="23" t="str">
        <f t="shared" si="4"/>
        <v>675_2</v>
      </c>
      <c r="F89" s="23" t="str">
        <f t="shared" si="5"/>
        <v>675_Bob</v>
      </c>
    </row>
    <row r="90" spans="1:6" x14ac:dyDescent="0.25">
      <c r="A90">
        <v>675</v>
      </c>
      <c r="B90" t="s">
        <v>6</v>
      </c>
      <c r="C90" s="1">
        <v>3</v>
      </c>
      <c r="D90" s="1">
        <v>3</v>
      </c>
      <c r="E90" s="23" t="str">
        <f t="shared" si="4"/>
        <v>675_3</v>
      </c>
      <c r="F90" s="23" t="str">
        <f t="shared" si="5"/>
        <v>675_Jay</v>
      </c>
    </row>
    <row r="91" spans="1:6" x14ac:dyDescent="0.25">
      <c r="A91">
        <v>676</v>
      </c>
      <c r="B91" t="s">
        <v>23</v>
      </c>
      <c r="C91" s="1">
        <v>3</v>
      </c>
      <c r="D91" s="1">
        <v>1</v>
      </c>
      <c r="E91" s="23" t="str">
        <f t="shared" si="4"/>
        <v>676_1</v>
      </c>
      <c r="F91" s="23" t="str">
        <f t="shared" si="5"/>
        <v>676_Cara</v>
      </c>
    </row>
    <row r="92" spans="1:6" x14ac:dyDescent="0.25">
      <c r="A92">
        <v>676</v>
      </c>
      <c r="B92" t="s">
        <v>6</v>
      </c>
      <c r="C92" s="1">
        <v>2</v>
      </c>
      <c r="D92" s="1">
        <v>2</v>
      </c>
      <c r="E92" s="23" t="str">
        <f t="shared" si="4"/>
        <v>676_2</v>
      </c>
      <c r="F92" s="23" t="str">
        <f t="shared" si="5"/>
        <v>676_Jay</v>
      </c>
    </row>
    <row r="93" spans="1:6" x14ac:dyDescent="0.25">
      <c r="A93">
        <v>676</v>
      </c>
      <c r="B93" t="s">
        <v>7</v>
      </c>
      <c r="C93" s="1">
        <v>2</v>
      </c>
      <c r="D93" s="1">
        <v>3</v>
      </c>
      <c r="E93" s="23" t="str">
        <f t="shared" si="4"/>
        <v>676_3</v>
      </c>
      <c r="F93" s="23" t="str">
        <f t="shared" si="5"/>
        <v>676_Evan</v>
      </c>
    </row>
    <row r="94" spans="1:6" x14ac:dyDescent="0.25">
      <c r="A94">
        <v>676</v>
      </c>
      <c r="B94" t="s">
        <v>5</v>
      </c>
      <c r="C94" s="1">
        <v>2</v>
      </c>
      <c r="D94" s="1">
        <v>4</v>
      </c>
      <c r="E94" s="23" t="str">
        <f t="shared" si="4"/>
        <v>676_4</v>
      </c>
      <c r="F94" s="23" t="str">
        <f t="shared" si="5"/>
        <v>676_Bob</v>
      </c>
    </row>
    <row r="95" spans="1:6" x14ac:dyDescent="0.25">
      <c r="A95">
        <v>677</v>
      </c>
      <c r="B95" t="s">
        <v>7</v>
      </c>
      <c r="C95" s="1">
        <v>2</v>
      </c>
      <c r="D95" s="1">
        <v>1</v>
      </c>
      <c r="E95" s="23" t="str">
        <f t="shared" si="4"/>
        <v>677_1</v>
      </c>
      <c r="F95" s="23" t="str">
        <f t="shared" si="5"/>
        <v>677_Evan</v>
      </c>
    </row>
    <row r="96" spans="1:6" x14ac:dyDescent="0.25">
      <c r="A96">
        <v>677</v>
      </c>
      <c r="B96" t="s">
        <v>5</v>
      </c>
      <c r="C96" s="1">
        <v>1</v>
      </c>
      <c r="D96" s="1">
        <v>2</v>
      </c>
      <c r="E96" s="23" t="str">
        <f t="shared" si="4"/>
        <v>677_2</v>
      </c>
      <c r="F96" s="23" t="str">
        <f t="shared" si="5"/>
        <v>677_Bob</v>
      </c>
    </row>
    <row r="97" spans="1:6" x14ac:dyDescent="0.25">
      <c r="A97">
        <v>677</v>
      </c>
      <c r="B97" t="s">
        <v>23</v>
      </c>
      <c r="C97" s="1">
        <v>1</v>
      </c>
      <c r="D97" s="1">
        <v>3</v>
      </c>
      <c r="E97" s="23" t="str">
        <f t="shared" si="4"/>
        <v>677_3</v>
      </c>
      <c r="F97" s="23" t="str">
        <f t="shared" si="5"/>
        <v>677_Cara</v>
      </c>
    </row>
    <row r="98" spans="1:6" x14ac:dyDescent="0.25">
      <c r="A98">
        <v>677</v>
      </c>
      <c r="B98" t="s">
        <v>6</v>
      </c>
      <c r="C98" s="1">
        <v>1</v>
      </c>
      <c r="D98" s="1">
        <v>4</v>
      </c>
      <c r="E98" s="23" t="str">
        <f t="shared" si="4"/>
        <v>677_4</v>
      </c>
      <c r="F98" s="23" t="str">
        <f t="shared" si="5"/>
        <v>677_Jay</v>
      </c>
    </row>
    <row r="99" spans="1:6" x14ac:dyDescent="0.25">
      <c r="A99">
        <v>678</v>
      </c>
      <c r="B99" t="s">
        <v>6</v>
      </c>
      <c r="C99" s="1">
        <v>3</v>
      </c>
      <c r="D99" s="1">
        <v>1</v>
      </c>
      <c r="E99" s="23" t="str">
        <f t="shared" si="4"/>
        <v>678_1</v>
      </c>
      <c r="F99" s="23" t="str">
        <f t="shared" si="5"/>
        <v>678_Jay</v>
      </c>
    </row>
    <row r="100" spans="1:6" x14ac:dyDescent="0.25">
      <c r="A100">
        <v>678</v>
      </c>
      <c r="B100" t="s">
        <v>5</v>
      </c>
      <c r="C100" s="1">
        <v>1</v>
      </c>
      <c r="D100" s="1">
        <v>2</v>
      </c>
      <c r="E100" s="23" t="str">
        <f t="shared" si="4"/>
        <v>678_2</v>
      </c>
      <c r="F100" s="23" t="str">
        <f t="shared" si="5"/>
        <v>678_Bob</v>
      </c>
    </row>
    <row r="101" spans="1:6" x14ac:dyDescent="0.25">
      <c r="A101">
        <v>678</v>
      </c>
      <c r="B101" t="s">
        <v>23</v>
      </c>
      <c r="C101" s="1">
        <v>3</v>
      </c>
      <c r="D101" s="1">
        <v>3</v>
      </c>
      <c r="E101" s="23" t="str">
        <f t="shared" si="4"/>
        <v>678_3</v>
      </c>
      <c r="F101" s="23" t="str">
        <f t="shared" si="5"/>
        <v>678_Cara</v>
      </c>
    </row>
    <row r="102" spans="1:6" x14ac:dyDescent="0.25">
      <c r="A102">
        <v>678</v>
      </c>
      <c r="B102" t="s">
        <v>7</v>
      </c>
      <c r="C102" s="1">
        <v>3</v>
      </c>
      <c r="D102" s="1">
        <v>4</v>
      </c>
      <c r="E102" s="23" t="str">
        <f t="shared" si="4"/>
        <v>678_4</v>
      </c>
      <c r="F102" s="23" t="str">
        <f t="shared" si="5"/>
        <v>678_Evan</v>
      </c>
    </row>
    <row r="103" spans="1:6" x14ac:dyDescent="0.25">
      <c r="A103">
        <v>679</v>
      </c>
      <c r="B103" t="s">
        <v>7</v>
      </c>
      <c r="C103" s="1">
        <v>1</v>
      </c>
      <c r="D103" s="1">
        <v>1</v>
      </c>
      <c r="E103" s="23" t="str">
        <f t="shared" si="4"/>
        <v>679_1</v>
      </c>
      <c r="F103" s="23" t="str">
        <f t="shared" si="5"/>
        <v>679_Evan</v>
      </c>
    </row>
    <row r="104" spans="1:6" x14ac:dyDescent="0.25">
      <c r="A104">
        <v>679</v>
      </c>
      <c r="B104" t="s">
        <v>6</v>
      </c>
      <c r="C104" s="1">
        <v>1</v>
      </c>
      <c r="D104" s="1">
        <v>2</v>
      </c>
      <c r="E104" s="23" t="str">
        <f t="shared" si="4"/>
        <v>679_2</v>
      </c>
      <c r="F104" s="23" t="str">
        <f t="shared" si="5"/>
        <v>679_Jay</v>
      </c>
    </row>
    <row r="105" spans="1:6" x14ac:dyDescent="0.25">
      <c r="A105">
        <v>679</v>
      </c>
      <c r="B105" t="s">
        <v>5</v>
      </c>
      <c r="C105" s="1">
        <v>1</v>
      </c>
      <c r="D105" s="1">
        <v>3</v>
      </c>
      <c r="E105" s="23" t="str">
        <f t="shared" si="4"/>
        <v>679_3</v>
      </c>
      <c r="F105" s="23" t="str">
        <f t="shared" si="5"/>
        <v>679_Bob</v>
      </c>
    </row>
    <row r="106" spans="1:6" x14ac:dyDescent="0.25">
      <c r="A106">
        <v>679</v>
      </c>
      <c r="B106" t="s">
        <v>23</v>
      </c>
      <c r="C106" s="1">
        <v>1</v>
      </c>
      <c r="D106" s="1">
        <v>4</v>
      </c>
      <c r="E106" s="23" t="str">
        <f t="shared" si="4"/>
        <v>679_4</v>
      </c>
      <c r="F106" s="23" t="str">
        <f t="shared" si="5"/>
        <v>679_Cara</v>
      </c>
    </row>
    <row r="107" spans="1:6" x14ac:dyDescent="0.25">
      <c r="A107">
        <v>680</v>
      </c>
      <c r="B107" t="s">
        <v>5</v>
      </c>
      <c r="C107" s="1">
        <v>1</v>
      </c>
      <c r="D107" s="1">
        <v>1</v>
      </c>
      <c r="E107" s="23" t="str">
        <f t="shared" si="4"/>
        <v>680_1</v>
      </c>
      <c r="F107" s="23" t="str">
        <f t="shared" si="5"/>
        <v>680_Bob</v>
      </c>
    </row>
    <row r="108" spans="1:6" x14ac:dyDescent="0.25">
      <c r="A108">
        <v>680</v>
      </c>
      <c r="B108" t="s">
        <v>23</v>
      </c>
      <c r="C108" s="1">
        <v>1</v>
      </c>
      <c r="D108" s="1">
        <v>2</v>
      </c>
      <c r="E108" s="23" t="str">
        <f t="shared" si="4"/>
        <v>680_2</v>
      </c>
      <c r="F108" s="23" t="str">
        <f t="shared" si="5"/>
        <v>680_Cara</v>
      </c>
    </row>
    <row r="109" spans="1:6" x14ac:dyDescent="0.25">
      <c r="A109">
        <v>680</v>
      </c>
      <c r="B109" t="s">
        <v>6</v>
      </c>
      <c r="C109" s="1">
        <v>1</v>
      </c>
      <c r="D109" s="1">
        <v>3</v>
      </c>
      <c r="E109" s="23" t="str">
        <f t="shared" si="4"/>
        <v>680_3</v>
      </c>
      <c r="F109" s="23" t="str">
        <f t="shared" si="5"/>
        <v>680_Jay</v>
      </c>
    </row>
    <row r="110" spans="1:6" x14ac:dyDescent="0.25">
      <c r="A110">
        <v>680</v>
      </c>
      <c r="B110" t="s">
        <v>7</v>
      </c>
      <c r="C110" s="1">
        <v>1</v>
      </c>
      <c r="D110" s="1">
        <v>4</v>
      </c>
      <c r="E110" s="23" t="str">
        <f t="shared" si="4"/>
        <v>680_4</v>
      </c>
      <c r="F110" s="23" t="str">
        <f t="shared" si="5"/>
        <v>680_Evan</v>
      </c>
    </row>
    <row r="111" spans="1:6" x14ac:dyDescent="0.25">
      <c r="A111">
        <v>680</v>
      </c>
      <c r="B111" t="s">
        <v>272</v>
      </c>
      <c r="C111" s="1">
        <v>1</v>
      </c>
      <c r="D111" s="1">
        <v>5</v>
      </c>
      <c r="E111" s="23" t="str">
        <f t="shared" si="4"/>
        <v>680_5</v>
      </c>
      <c r="F111" s="23" t="str">
        <f t="shared" si="5"/>
        <v>680_Bill</v>
      </c>
    </row>
    <row r="112" spans="1:6" x14ac:dyDescent="0.25">
      <c r="A112">
        <v>681</v>
      </c>
      <c r="B112" t="s">
        <v>7</v>
      </c>
      <c r="C112" s="1">
        <v>2</v>
      </c>
      <c r="D112" s="1">
        <v>1</v>
      </c>
      <c r="E112" s="23" t="str">
        <f t="shared" si="4"/>
        <v>681_1</v>
      </c>
      <c r="F112" s="23" t="str">
        <f t="shared" si="5"/>
        <v>681_Evan</v>
      </c>
    </row>
    <row r="113" spans="1:6" x14ac:dyDescent="0.25">
      <c r="A113">
        <v>681</v>
      </c>
      <c r="B113" t="s">
        <v>23</v>
      </c>
      <c r="C113" s="1">
        <v>2</v>
      </c>
      <c r="D113" s="1">
        <v>2</v>
      </c>
      <c r="E113" s="23" t="str">
        <f t="shared" si="4"/>
        <v>681_2</v>
      </c>
      <c r="F113" s="23" t="str">
        <f t="shared" si="5"/>
        <v>681_Cara</v>
      </c>
    </row>
    <row r="114" spans="1:6" x14ac:dyDescent="0.25">
      <c r="A114">
        <v>681</v>
      </c>
      <c r="B114" t="s">
        <v>6</v>
      </c>
      <c r="C114" s="1">
        <v>2</v>
      </c>
      <c r="D114" s="1">
        <v>3</v>
      </c>
      <c r="E114" s="23" t="str">
        <f t="shared" si="4"/>
        <v>681_3</v>
      </c>
      <c r="F114" s="23" t="str">
        <f t="shared" si="5"/>
        <v>681_Jay</v>
      </c>
    </row>
    <row r="115" spans="1:6" x14ac:dyDescent="0.25">
      <c r="A115">
        <v>681</v>
      </c>
      <c r="B115" t="s">
        <v>5</v>
      </c>
      <c r="C115" s="1">
        <v>2</v>
      </c>
      <c r="D115" s="1">
        <v>4</v>
      </c>
      <c r="E115" s="23" t="str">
        <f t="shared" si="4"/>
        <v>681_4</v>
      </c>
      <c r="F115" s="23" t="str">
        <f t="shared" si="5"/>
        <v>681_Bob</v>
      </c>
    </row>
    <row r="116" spans="1:6" x14ac:dyDescent="0.25">
      <c r="A116">
        <v>682</v>
      </c>
      <c r="B116" t="s">
        <v>23</v>
      </c>
      <c r="C116" s="1">
        <v>3</v>
      </c>
      <c r="D116" s="1">
        <v>1</v>
      </c>
      <c r="E116" s="23" t="str">
        <f t="shared" si="4"/>
        <v>682_1</v>
      </c>
      <c r="F116" s="23" t="str">
        <f t="shared" si="5"/>
        <v>682_Cara</v>
      </c>
    </row>
    <row r="117" spans="1:6" x14ac:dyDescent="0.25">
      <c r="A117">
        <v>682</v>
      </c>
      <c r="B117" t="s">
        <v>7</v>
      </c>
      <c r="C117" s="1">
        <v>1</v>
      </c>
      <c r="D117" s="1">
        <v>2</v>
      </c>
      <c r="E117" s="23" t="str">
        <f t="shared" si="4"/>
        <v>682_2</v>
      </c>
      <c r="F117" s="23" t="str">
        <f t="shared" si="5"/>
        <v>682_Evan</v>
      </c>
    </row>
    <row r="118" spans="1:6" x14ac:dyDescent="0.25">
      <c r="A118">
        <v>682</v>
      </c>
      <c r="B118" t="s">
        <v>5</v>
      </c>
      <c r="C118" s="1">
        <v>1</v>
      </c>
      <c r="D118" s="1">
        <v>3</v>
      </c>
      <c r="E118" s="23" t="str">
        <f t="shared" si="4"/>
        <v>682_3</v>
      </c>
      <c r="F118" s="23" t="str">
        <f t="shared" si="5"/>
        <v>682_Bob</v>
      </c>
    </row>
    <row r="119" spans="1:6" x14ac:dyDescent="0.25">
      <c r="A119">
        <v>682</v>
      </c>
      <c r="B119" t="s">
        <v>6</v>
      </c>
      <c r="C119" s="1">
        <v>1</v>
      </c>
      <c r="D119" s="1">
        <v>4</v>
      </c>
      <c r="E119" s="23" t="str">
        <f t="shared" si="4"/>
        <v>682_4</v>
      </c>
      <c r="F119" s="23" t="str">
        <f t="shared" si="5"/>
        <v>682_Jay</v>
      </c>
    </row>
    <row r="120" spans="1:6" x14ac:dyDescent="0.25">
      <c r="A120">
        <v>683</v>
      </c>
      <c r="B120" t="s">
        <v>5</v>
      </c>
      <c r="C120" s="1">
        <v>1</v>
      </c>
      <c r="D120" s="1">
        <v>1</v>
      </c>
      <c r="E120" s="23" t="str">
        <f t="shared" si="4"/>
        <v>683_1</v>
      </c>
      <c r="F120" s="23" t="str">
        <f t="shared" si="5"/>
        <v>683_Bob</v>
      </c>
    </row>
    <row r="121" spans="1:6" x14ac:dyDescent="0.25">
      <c r="A121">
        <v>683</v>
      </c>
      <c r="B121" t="s">
        <v>6</v>
      </c>
      <c r="C121" s="1">
        <v>1</v>
      </c>
      <c r="D121" s="1">
        <v>2</v>
      </c>
      <c r="E121" s="23" t="str">
        <f t="shared" si="4"/>
        <v>683_2</v>
      </c>
      <c r="F121" s="23" t="str">
        <f t="shared" si="5"/>
        <v>683_Jay</v>
      </c>
    </row>
    <row r="122" spans="1:6" x14ac:dyDescent="0.25">
      <c r="A122">
        <v>683</v>
      </c>
      <c r="B122" t="s">
        <v>7</v>
      </c>
      <c r="C122" s="1">
        <v>1</v>
      </c>
      <c r="D122" s="1">
        <v>3</v>
      </c>
      <c r="E122" s="23" t="str">
        <f t="shared" si="4"/>
        <v>683_3</v>
      </c>
      <c r="F122" s="23" t="str">
        <f t="shared" si="5"/>
        <v>683_Evan</v>
      </c>
    </row>
    <row r="123" spans="1:6" x14ac:dyDescent="0.25">
      <c r="A123">
        <v>683</v>
      </c>
      <c r="B123" t="s">
        <v>23</v>
      </c>
      <c r="C123" s="1">
        <v>1</v>
      </c>
      <c r="D123" s="1">
        <v>4</v>
      </c>
      <c r="E123" s="23" t="str">
        <f t="shared" si="4"/>
        <v>683_4</v>
      </c>
      <c r="F123" s="23" t="str">
        <f t="shared" si="5"/>
        <v>683_Cara</v>
      </c>
    </row>
    <row r="124" spans="1:6" x14ac:dyDescent="0.25">
      <c r="A124">
        <v>684</v>
      </c>
      <c r="B124" t="s">
        <v>5</v>
      </c>
      <c r="C124" s="1">
        <v>3</v>
      </c>
      <c r="D124" s="1">
        <v>1</v>
      </c>
      <c r="E124" s="23" t="str">
        <f t="shared" si="4"/>
        <v>684_1</v>
      </c>
      <c r="F124" s="23" t="str">
        <f t="shared" si="5"/>
        <v>684_Bob</v>
      </c>
    </row>
    <row r="125" spans="1:6" x14ac:dyDescent="0.25">
      <c r="A125">
        <v>684</v>
      </c>
      <c r="B125" t="s">
        <v>7</v>
      </c>
      <c r="C125" s="1">
        <v>3</v>
      </c>
      <c r="D125" s="1">
        <v>2</v>
      </c>
      <c r="E125" s="23" t="str">
        <f t="shared" si="4"/>
        <v>684_2</v>
      </c>
      <c r="F125" s="23" t="str">
        <f t="shared" si="5"/>
        <v>684_Evan</v>
      </c>
    </row>
    <row r="126" spans="1:6" x14ac:dyDescent="0.25">
      <c r="A126">
        <v>684</v>
      </c>
      <c r="B126" t="s">
        <v>23</v>
      </c>
      <c r="C126" s="1">
        <v>2</v>
      </c>
      <c r="D126" s="1">
        <v>3</v>
      </c>
      <c r="E126" s="23" t="str">
        <f t="shared" si="4"/>
        <v>684_3</v>
      </c>
      <c r="F126" s="23" t="str">
        <f t="shared" si="5"/>
        <v>684_Cara</v>
      </c>
    </row>
    <row r="127" spans="1:6" x14ac:dyDescent="0.25">
      <c r="A127">
        <v>684</v>
      </c>
      <c r="B127" t="s">
        <v>6</v>
      </c>
      <c r="C127" s="1">
        <v>3</v>
      </c>
      <c r="D127" s="1">
        <v>4</v>
      </c>
      <c r="E127" s="23" t="str">
        <f t="shared" si="4"/>
        <v>684_4</v>
      </c>
      <c r="F127" s="23" t="str">
        <f t="shared" si="5"/>
        <v>684_Jay</v>
      </c>
    </row>
    <row r="128" spans="1:6" x14ac:dyDescent="0.25">
      <c r="A128">
        <v>685</v>
      </c>
      <c r="B128" t="s">
        <v>6</v>
      </c>
      <c r="C128" s="1">
        <v>3</v>
      </c>
      <c r="D128" s="1">
        <v>1</v>
      </c>
      <c r="E128" s="23" t="str">
        <f t="shared" si="4"/>
        <v>685_1</v>
      </c>
      <c r="F128" s="23" t="str">
        <f t="shared" si="5"/>
        <v>685_Jay</v>
      </c>
    </row>
    <row r="129" spans="1:6" x14ac:dyDescent="0.25">
      <c r="A129">
        <v>685</v>
      </c>
      <c r="B129" t="s">
        <v>7</v>
      </c>
      <c r="C129" s="1">
        <v>2</v>
      </c>
      <c r="D129" s="1">
        <v>2</v>
      </c>
      <c r="E129" s="23" t="str">
        <f t="shared" si="4"/>
        <v>685_2</v>
      </c>
      <c r="F129" s="23" t="str">
        <f t="shared" si="5"/>
        <v>685_Evan</v>
      </c>
    </row>
    <row r="130" spans="1:6" x14ac:dyDescent="0.25">
      <c r="A130">
        <v>685</v>
      </c>
      <c r="B130" t="s">
        <v>23</v>
      </c>
      <c r="C130" s="1">
        <v>3</v>
      </c>
      <c r="D130" s="1">
        <v>3</v>
      </c>
      <c r="E130" s="23" t="str">
        <f t="shared" si="4"/>
        <v>685_3</v>
      </c>
      <c r="F130" s="23" t="str">
        <f t="shared" si="5"/>
        <v>685_Cara</v>
      </c>
    </row>
    <row r="131" spans="1:6" x14ac:dyDescent="0.25">
      <c r="A131">
        <v>685</v>
      </c>
      <c r="B131" t="s">
        <v>5</v>
      </c>
      <c r="C131" s="1">
        <v>3</v>
      </c>
      <c r="D131" s="1">
        <v>4</v>
      </c>
      <c r="E131" s="23" t="str">
        <f t="shared" si="4"/>
        <v>685_4</v>
      </c>
      <c r="F131" s="23" t="str">
        <f t="shared" si="5"/>
        <v>685_Bob</v>
      </c>
    </row>
    <row r="132" spans="1:6" x14ac:dyDescent="0.25">
      <c r="A132">
        <v>686</v>
      </c>
      <c r="B132" t="s">
        <v>8</v>
      </c>
      <c r="C132" s="1">
        <v>3</v>
      </c>
      <c r="D132" s="1">
        <v>1</v>
      </c>
      <c r="E132" s="23" t="str">
        <f t="shared" si="4"/>
        <v>686_1</v>
      </c>
      <c r="F132" s="23" t="str">
        <f t="shared" si="5"/>
        <v>686_George</v>
      </c>
    </row>
    <row r="133" spans="1:6" x14ac:dyDescent="0.25">
      <c r="A133">
        <v>686</v>
      </c>
      <c r="B133" t="s">
        <v>6</v>
      </c>
      <c r="C133" s="1">
        <v>3</v>
      </c>
      <c r="D133" s="1">
        <v>2</v>
      </c>
      <c r="E133" s="23" t="str">
        <f t="shared" si="4"/>
        <v>686_2</v>
      </c>
      <c r="F133" s="23" t="str">
        <f t="shared" si="5"/>
        <v>686_Jay</v>
      </c>
    </row>
    <row r="134" spans="1:6" x14ac:dyDescent="0.25">
      <c r="A134">
        <v>686</v>
      </c>
      <c r="B134" t="s">
        <v>12</v>
      </c>
      <c r="C134" s="1">
        <v>3</v>
      </c>
      <c r="D134" s="1">
        <v>3</v>
      </c>
      <c r="E134" s="23" t="str">
        <f t="shared" si="4"/>
        <v>686_3</v>
      </c>
      <c r="F134" s="23" t="str">
        <f t="shared" si="5"/>
        <v>686_Steve</v>
      </c>
    </row>
    <row r="135" spans="1:6" x14ac:dyDescent="0.25">
      <c r="A135">
        <v>686</v>
      </c>
      <c r="B135" t="s">
        <v>23</v>
      </c>
      <c r="C135" s="1">
        <v>3</v>
      </c>
      <c r="D135" s="1">
        <v>4</v>
      </c>
      <c r="E135" s="23" t="str">
        <f t="shared" si="4"/>
        <v>686_4</v>
      </c>
      <c r="F135" s="23" t="str">
        <f t="shared" si="5"/>
        <v>686_Cara</v>
      </c>
    </row>
    <row r="136" spans="1:6" x14ac:dyDescent="0.25">
      <c r="A136">
        <v>686</v>
      </c>
      <c r="B136" t="s">
        <v>7</v>
      </c>
      <c r="C136" s="1">
        <v>3</v>
      </c>
      <c r="D136" s="1">
        <v>5</v>
      </c>
      <c r="E136" s="23" t="str">
        <f t="shared" si="4"/>
        <v>686_5</v>
      </c>
      <c r="F136" s="23" t="str">
        <f t="shared" si="5"/>
        <v>686_Evan</v>
      </c>
    </row>
    <row r="137" spans="1:6" x14ac:dyDescent="0.25">
      <c r="A137">
        <v>687</v>
      </c>
      <c r="B137" t="s">
        <v>5</v>
      </c>
      <c r="C137" s="1">
        <v>1</v>
      </c>
      <c r="D137" s="1">
        <v>1</v>
      </c>
      <c r="E137" s="23" t="str">
        <f t="shared" si="4"/>
        <v>687_1</v>
      </c>
      <c r="F137" s="23" t="str">
        <f t="shared" si="5"/>
        <v>687_Bob</v>
      </c>
    </row>
    <row r="138" spans="1:6" x14ac:dyDescent="0.25">
      <c r="A138">
        <v>687</v>
      </c>
      <c r="B138" t="s">
        <v>23</v>
      </c>
      <c r="C138" s="1">
        <v>1</v>
      </c>
      <c r="D138" s="1">
        <v>2</v>
      </c>
      <c r="E138" s="23" t="str">
        <f t="shared" si="4"/>
        <v>687_2</v>
      </c>
      <c r="F138" s="23" t="str">
        <f t="shared" si="5"/>
        <v>687_Cara</v>
      </c>
    </row>
    <row r="139" spans="1:6" x14ac:dyDescent="0.25">
      <c r="A139">
        <v>687</v>
      </c>
      <c r="B139" t="s">
        <v>6</v>
      </c>
      <c r="C139" s="1">
        <v>1</v>
      </c>
      <c r="D139" s="1">
        <v>3</v>
      </c>
      <c r="E139" s="23" t="str">
        <f t="shared" si="4"/>
        <v>687_3</v>
      </c>
      <c r="F139" s="23" t="str">
        <f t="shared" si="5"/>
        <v>687_Jay</v>
      </c>
    </row>
    <row r="140" spans="1:6" x14ac:dyDescent="0.25">
      <c r="A140">
        <v>687</v>
      </c>
      <c r="B140" t="s">
        <v>7</v>
      </c>
      <c r="C140" s="1">
        <v>1</v>
      </c>
      <c r="D140" s="1">
        <v>4</v>
      </c>
      <c r="E140" s="23" t="str">
        <f t="shared" si="4"/>
        <v>687_4</v>
      </c>
      <c r="F140" s="23" t="str">
        <f t="shared" si="5"/>
        <v>687_Evan</v>
      </c>
    </row>
    <row r="141" spans="1:6" x14ac:dyDescent="0.25">
      <c r="A141">
        <v>688</v>
      </c>
      <c r="B141" t="s">
        <v>7</v>
      </c>
      <c r="C141" s="1">
        <v>3</v>
      </c>
      <c r="D141" s="1">
        <v>1</v>
      </c>
      <c r="E141" s="23" t="str">
        <f t="shared" si="4"/>
        <v>688_1</v>
      </c>
      <c r="F141" s="23" t="str">
        <f t="shared" si="5"/>
        <v>688_Evan</v>
      </c>
    </row>
    <row r="142" spans="1:6" x14ac:dyDescent="0.25">
      <c r="A142">
        <v>688</v>
      </c>
      <c r="B142" t="s">
        <v>23</v>
      </c>
      <c r="C142" s="1">
        <v>1</v>
      </c>
      <c r="D142" s="1">
        <v>2</v>
      </c>
      <c r="E142" s="23" t="str">
        <f t="shared" si="4"/>
        <v>688_2</v>
      </c>
      <c r="F142" s="23" t="str">
        <f t="shared" si="5"/>
        <v>688_Cara</v>
      </c>
    </row>
    <row r="143" spans="1:6" x14ac:dyDescent="0.25">
      <c r="A143">
        <v>688</v>
      </c>
      <c r="B143" t="s">
        <v>6</v>
      </c>
      <c r="C143" s="1">
        <v>1</v>
      </c>
      <c r="D143" s="1">
        <v>3</v>
      </c>
      <c r="E143" s="23" t="str">
        <f t="shared" si="4"/>
        <v>688_3</v>
      </c>
      <c r="F143" s="23" t="str">
        <f t="shared" si="5"/>
        <v>688_Jay</v>
      </c>
    </row>
    <row r="144" spans="1:6" x14ac:dyDescent="0.25">
      <c r="A144">
        <v>688</v>
      </c>
      <c r="B144" t="s">
        <v>5</v>
      </c>
      <c r="C144" s="1">
        <v>1</v>
      </c>
      <c r="D144" s="1">
        <v>4</v>
      </c>
      <c r="E144" s="23" t="str">
        <f t="shared" si="4"/>
        <v>688_4</v>
      </c>
      <c r="F144" s="23" t="str">
        <f t="shared" si="5"/>
        <v>688_Bob</v>
      </c>
    </row>
    <row r="145" spans="1:6" x14ac:dyDescent="0.25">
      <c r="A145">
        <v>689</v>
      </c>
      <c r="B145" t="s">
        <v>6</v>
      </c>
      <c r="C145" s="1">
        <v>1</v>
      </c>
      <c r="D145" s="1">
        <v>1</v>
      </c>
      <c r="E145" s="23" t="str">
        <f t="shared" si="4"/>
        <v>689_1</v>
      </c>
      <c r="F145" s="23" t="str">
        <f t="shared" si="5"/>
        <v>689_Jay</v>
      </c>
    </row>
    <row r="146" spans="1:6" x14ac:dyDescent="0.25">
      <c r="A146">
        <v>689</v>
      </c>
      <c r="B146" t="s">
        <v>5</v>
      </c>
      <c r="C146" s="1">
        <v>2</v>
      </c>
      <c r="D146" s="1">
        <v>2</v>
      </c>
      <c r="E146" s="23" t="str">
        <f t="shared" si="4"/>
        <v>689_2</v>
      </c>
      <c r="F146" s="23" t="str">
        <f t="shared" si="5"/>
        <v>689_Bob</v>
      </c>
    </row>
    <row r="147" spans="1:6" x14ac:dyDescent="0.25">
      <c r="A147">
        <v>689</v>
      </c>
      <c r="B147" t="s">
        <v>23</v>
      </c>
      <c r="C147" s="1">
        <v>1</v>
      </c>
      <c r="D147" s="1">
        <v>3</v>
      </c>
      <c r="E147" s="23" t="str">
        <f t="shared" si="4"/>
        <v>689_3</v>
      </c>
      <c r="F147" s="23" t="str">
        <f t="shared" si="5"/>
        <v>689_Cara</v>
      </c>
    </row>
    <row r="148" spans="1:6" x14ac:dyDescent="0.25">
      <c r="A148">
        <v>689</v>
      </c>
      <c r="B148" t="s">
        <v>7</v>
      </c>
      <c r="C148" s="1">
        <v>1</v>
      </c>
      <c r="D148" s="1">
        <v>4</v>
      </c>
      <c r="E148" s="23" t="str">
        <f t="shared" si="4"/>
        <v>689_4</v>
      </c>
      <c r="F148" s="23" t="str">
        <f t="shared" si="5"/>
        <v>689_Evan</v>
      </c>
    </row>
    <row r="149" spans="1:6" x14ac:dyDescent="0.25">
      <c r="A149">
        <v>690</v>
      </c>
      <c r="B149" t="s">
        <v>23</v>
      </c>
      <c r="C149" s="1">
        <v>3</v>
      </c>
      <c r="D149" s="1">
        <v>1</v>
      </c>
      <c r="E149" s="23" t="str">
        <f t="shared" si="4"/>
        <v>690_1</v>
      </c>
      <c r="F149" s="23" t="str">
        <f t="shared" si="5"/>
        <v>690_Cara</v>
      </c>
    </row>
    <row r="150" spans="1:6" x14ac:dyDescent="0.25">
      <c r="A150">
        <v>690</v>
      </c>
      <c r="B150" t="s">
        <v>6</v>
      </c>
      <c r="C150" s="1">
        <v>3</v>
      </c>
      <c r="D150" s="1">
        <v>2</v>
      </c>
      <c r="E150" s="23" t="str">
        <f t="shared" si="4"/>
        <v>690_2</v>
      </c>
      <c r="F150" s="23" t="str">
        <f t="shared" si="5"/>
        <v>690_Jay</v>
      </c>
    </row>
    <row r="151" spans="1:6" x14ac:dyDescent="0.25">
      <c r="A151">
        <v>690</v>
      </c>
      <c r="B151" t="s">
        <v>7</v>
      </c>
      <c r="C151" s="1">
        <v>1</v>
      </c>
      <c r="D151" s="1">
        <v>3</v>
      </c>
      <c r="E151" s="23" t="str">
        <f t="shared" si="4"/>
        <v>690_3</v>
      </c>
      <c r="F151" s="23" t="str">
        <f t="shared" si="5"/>
        <v>690_Evan</v>
      </c>
    </row>
    <row r="152" spans="1:6" x14ac:dyDescent="0.25">
      <c r="A152">
        <v>690</v>
      </c>
      <c r="B152" t="s">
        <v>5</v>
      </c>
      <c r="C152" s="1">
        <v>3</v>
      </c>
      <c r="D152" s="1">
        <v>4</v>
      </c>
      <c r="E152" s="23" t="str">
        <f t="shared" si="4"/>
        <v>690_4</v>
      </c>
      <c r="F152" s="23" t="str">
        <f t="shared" si="5"/>
        <v>690_Bob</v>
      </c>
    </row>
    <row r="153" spans="1:6" x14ac:dyDescent="0.25">
      <c r="A153">
        <v>691</v>
      </c>
      <c r="B153" t="s">
        <v>6</v>
      </c>
      <c r="C153" s="1">
        <v>2</v>
      </c>
      <c r="D153" s="1">
        <v>1</v>
      </c>
      <c r="E153" s="23" t="str">
        <f t="shared" si="4"/>
        <v>691_1</v>
      </c>
      <c r="F153" s="23" t="str">
        <f t="shared" si="5"/>
        <v>691_Jay</v>
      </c>
    </row>
    <row r="154" spans="1:6" x14ac:dyDescent="0.25">
      <c r="A154">
        <v>691</v>
      </c>
      <c r="B154" t="s">
        <v>7</v>
      </c>
      <c r="C154" s="1">
        <v>1</v>
      </c>
      <c r="D154" s="1">
        <v>2</v>
      </c>
      <c r="E154" s="23" t="str">
        <f t="shared" si="4"/>
        <v>691_2</v>
      </c>
      <c r="F154" s="23" t="str">
        <f t="shared" si="5"/>
        <v>691_Evan</v>
      </c>
    </row>
    <row r="155" spans="1:6" x14ac:dyDescent="0.25">
      <c r="A155">
        <v>691</v>
      </c>
      <c r="B155" t="s">
        <v>5</v>
      </c>
      <c r="C155" s="1">
        <v>2</v>
      </c>
      <c r="D155" s="1">
        <v>3</v>
      </c>
      <c r="E155" s="23" t="str">
        <f t="shared" si="4"/>
        <v>691_3</v>
      </c>
      <c r="F155" s="23" t="str">
        <f t="shared" si="5"/>
        <v>691_Bob</v>
      </c>
    </row>
    <row r="156" spans="1:6" x14ac:dyDescent="0.25">
      <c r="A156">
        <v>692</v>
      </c>
      <c r="B156" t="s">
        <v>7</v>
      </c>
      <c r="C156" s="1">
        <v>3</v>
      </c>
      <c r="D156" s="1">
        <v>1</v>
      </c>
      <c r="E156" s="23" t="str">
        <f t="shared" si="4"/>
        <v>692_1</v>
      </c>
      <c r="F156" s="23" t="str">
        <f t="shared" si="5"/>
        <v>692_Evan</v>
      </c>
    </row>
    <row r="157" spans="1:6" x14ac:dyDescent="0.25">
      <c r="A157">
        <v>692</v>
      </c>
      <c r="B157" t="s">
        <v>5</v>
      </c>
      <c r="C157" s="1">
        <v>1</v>
      </c>
      <c r="D157" s="1">
        <v>2</v>
      </c>
      <c r="E157" s="23" t="str">
        <f t="shared" si="4"/>
        <v>692_2</v>
      </c>
      <c r="F157" s="23" t="str">
        <f t="shared" si="5"/>
        <v>692_Bob</v>
      </c>
    </row>
    <row r="158" spans="1:6" x14ac:dyDescent="0.25">
      <c r="A158">
        <v>692</v>
      </c>
      <c r="B158" t="s">
        <v>23</v>
      </c>
      <c r="C158" s="1">
        <v>1</v>
      </c>
      <c r="D158" s="1">
        <v>3</v>
      </c>
      <c r="E158" s="23" t="str">
        <f t="shared" si="4"/>
        <v>692_3</v>
      </c>
      <c r="F158" s="23" t="str">
        <f t="shared" si="5"/>
        <v>692_Cara</v>
      </c>
    </row>
    <row r="159" spans="1:6" x14ac:dyDescent="0.25">
      <c r="A159">
        <v>692</v>
      </c>
      <c r="B159" t="s">
        <v>6</v>
      </c>
      <c r="C159" s="1">
        <v>2</v>
      </c>
      <c r="D159" s="1">
        <v>4</v>
      </c>
      <c r="E159" s="23" t="str">
        <f t="shared" si="4"/>
        <v>692_4</v>
      </c>
      <c r="F159" s="23" t="str">
        <f t="shared" si="5"/>
        <v>692_Jay</v>
      </c>
    </row>
    <row r="160" spans="1:6" x14ac:dyDescent="0.25">
      <c r="A160">
        <v>694</v>
      </c>
      <c r="B160" t="s">
        <v>7</v>
      </c>
      <c r="C160" s="1">
        <v>2</v>
      </c>
      <c r="D160" s="1">
        <v>1</v>
      </c>
      <c r="E160" s="23" t="str">
        <f t="shared" si="4"/>
        <v>694_1</v>
      </c>
      <c r="F160" s="23" t="str">
        <f t="shared" si="5"/>
        <v>694_Evan</v>
      </c>
    </row>
    <row r="161" spans="1:6" x14ac:dyDescent="0.25">
      <c r="A161">
        <v>694</v>
      </c>
      <c r="B161" t="s">
        <v>6</v>
      </c>
      <c r="C161" s="1">
        <v>3</v>
      </c>
      <c r="D161" s="1">
        <v>2</v>
      </c>
      <c r="E161" s="23" t="str">
        <f t="shared" si="4"/>
        <v>694_2</v>
      </c>
      <c r="F161" s="23" t="str">
        <f t="shared" si="5"/>
        <v>694_Jay</v>
      </c>
    </row>
    <row r="162" spans="1:6" x14ac:dyDescent="0.25">
      <c r="A162">
        <v>694</v>
      </c>
      <c r="B162" t="s">
        <v>23</v>
      </c>
      <c r="C162" s="1">
        <v>3</v>
      </c>
      <c r="D162" s="1">
        <v>3</v>
      </c>
      <c r="E162" s="23" t="str">
        <f t="shared" si="4"/>
        <v>694_3</v>
      </c>
      <c r="F162" s="23" t="str">
        <f t="shared" si="5"/>
        <v>694_Cara</v>
      </c>
    </row>
    <row r="163" spans="1:6" x14ac:dyDescent="0.25">
      <c r="A163">
        <v>694</v>
      </c>
      <c r="B163" t="s">
        <v>5</v>
      </c>
      <c r="C163" s="1">
        <v>3</v>
      </c>
      <c r="D163" s="1">
        <v>4</v>
      </c>
      <c r="E163" s="23" t="str">
        <f t="shared" si="4"/>
        <v>694_4</v>
      </c>
      <c r="F163" s="23" t="str">
        <f t="shared" si="5"/>
        <v>694_Bob</v>
      </c>
    </row>
    <row r="164" spans="1:6" x14ac:dyDescent="0.25">
      <c r="A164">
        <v>694</v>
      </c>
      <c r="B164" t="s">
        <v>281</v>
      </c>
      <c r="C164" s="1">
        <v>2</v>
      </c>
      <c r="D164" s="1">
        <v>5</v>
      </c>
      <c r="E164" s="23" t="str">
        <f t="shared" si="4"/>
        <v>694_5</v>
      </c>
      <c r="F164" s="23" t="str">
        <f t="shared" si="5"/>
        <v>694_Marsh</v>
      </c>
    </row>
    <row r="165" spans="1:6" x14ac:dyDescent="0.25">
      <c r="A165">
        <v>695</v>
      </c>
      <c r="B165" t="s">
        <v>23</v>
      </c>
      <c r="C165" s="1">
        <v>2</v>
      </c>
      <c r="D165" s="1">
        <v>1</v>
      </c>
      <c r="E165" s="23" t="str">
        <f t="shared" si="4"/>
        <v>695_1</v>
      </c>
      <c r="F165" s="23" t="str">
        <f t="shared" si="5"/>
        <v>695_Cara</v>
      </c>
    </row>
    <row r="166" spans="1:6" x14ac:dyDescent="0.25">
      <c r="A166">
        <v>695</v>
      </c>
      <c r="B166" t="s">
        <v>7</v>
      </c>
      <c r="C166" s="1">
        <v>2</v>
      </c>
      <c r="D166" s="1">
        <v>2</v>
      </c>
      <c r="E166" s="23" t="str">
        <f t="shared" si="4"/>
        <v>695_2</v>
      </c>
      <c r="F166" s="23" t="str">
        <f t="shared" si="5"/>
        <v>695_Evan</v>
      </c>
    </row>
    <row r="167" spans="1:6" x14ac:dyDescent="0.25">
      <c r="A167">
        <v>695</v>
      </c>
      <c r="B167" t="s">
        <v>5</v>
      </c>
      <c r="C167" s="1">
        <v>3</v>
      </c>
      <c r="D167" s="1">
        <v>3</v>
      </c>
      <c r="E167" s="23" t="str">
        <f t="shared" si="4"/>
        <v>695_3</v>
      </c>
      <c r="F167" s="23" t="str">
        <f t="shared" si="5"/>
        <v>695_Bob</v>
      </c>
    </row>
    <row r="168" spans="1:6" x14ac:dyDescent="0.25">
      <c r="A168">
        <v>695</v>
      </c>
      <c r="B168" t="s">
        <v>6</v>
      </c>
      <c r="C168" s="1">
        <v>3</v>
      </c>
      <c r="D168" s="1">
        <v>4</v>
      </c>
      <c r="E168" s="23" t="str">
        <f t="shared" si="4"/>
        <v>695_4</v>
      </c>
      <c r="F168" s="23" t="str">
        <f t="shared" si="5"/>
        <v>695_Jay</v>
      </c>
    </row>
    <row r="169" spans="1:6" x14ac:dyDescent="0.25">
      <c r="A169">
        <v>696</v>
      </c>
      <c r="B169" t="s">
        <v>23</v>
      </c>
      <c r="C169" s="1">
        <v>2</v>
      </c>
      <c r="D169" s="1">
        <v>1</v>
      </c>
      <c r="E169" s="23" t="str">
        <f t="shared" si="4"/>
        <v>696_1</v>
      </c>
      <c r="F169" s="23" t="str">
        <f t="shared" si="5"/>
        <v>696_Cara</v>
      </c>
    </row>
    <row r="170" spans="1:6" x14ac:dyDescent="0.25">
      <c r="A170">
        <v>696</v>
      </c>
      <c r="B170" t="s">
        <v>6</v>
      </c>
      <c r="C170" s="1">
        <v>2</v>
      </c>
      <c r="D170" s="1">
        <v>2</v>
      </c>
      <c r="E170" s="23" t="str">
        <f t="shared" si="4"/>
        <v>696_2</v>
      </c>
      <c r="F170" s="23" t="str">
        <f t="shared" si="5"/>
        <v>696_Jay</v>
      </c>
    </row>
    <row r="171" spans="1:6" x14ac:dyDescent="0.25">
      <c r="A171">
        <v>696</v>
      </c>
      <c r="B171" t="s">
        <v>7</v>
      </c>
      <c r="C171" s="1">
        <v>2</v>
      </c>
      <c r="D171" s="1">
        <v>3</v>
      </c>
      <c r="E171" s="23" t="str">
        <f t="shared" si="4"/>
        <v>696_3</v>
      </c>
      <c r="F171" s="23" t="str">
        <f t="shared" si="5"/>
        <v>696_Evan</v>
      </c>
    </row>
    <row r="172" spans="1:6" x14ac:dyDescent="0.25">
      <c r="A172">
        <v>696</v>
      </c>
      <c r="B172" t="s">
        <v>5</v>
      </c>
      <c r="C172" s="1">
        <v>2</v>
      </c>
      <c r="D172" s="1">
        <v>4</v>
      </c>
      <c r="E172" s="23" t="str">
        <f t="shared" si="4"/>
        <v>696_4</v>
      </c>
      <c r="F172" s="23" t="str">
        <f t="shared" si="5"/>
        <v>696_Bob</v>
      </c>
    </row>
    <row r="173" spans="1:6" x14ac:dyDescent="0.25">
      <c r="A173">
        <v>697</v>
      </c>
      <c r="B173" t="s">
        <v>282</v>
      </c>
      <c r="C173" s="1">
        <v>2</v>
      </c>
      <c r="D173" s="1">
        <v>1</v>
      </c>
      <c r="E173" s="23" t="str">
        <f t="shared" si="4"/>
        <v>697_1</v>
      </c>
      <c r="F173" s="23" t="str">
        <f t="shared" si="5"/>
        <v>697_Devon</v>
      </c>
    </row>
    <row r="174" spans="1:6" x14ac:dyDescent="0.25">
      <c r="A174">
        <v>697</v>
      </c>
      <c r="B174" t="s">
        <v>5</v>
      </c>
      <c r="C174" s="1">
        <v>2</v>
      </c>
      <c r="D174" s="1">
        <v>2</v>
      </c>
      <c r="E174" s="23" t="str">
        <f t="shared" si="4"/>
        <v>697_2</v>
      </c>
      <c r="F174" s="23" t="str">
        <f t="shared" si="5"/>
        <v>697_Bob</v>
      </c>
    </row>
    <row r="175" spans="1:6" x14ac:dyDescent="0.25">
      <c r="A175">
        <v>697</v>
      </c>
      <c r="B175" t="s">
        <v>23</v>
      </c>
      <c r="C175" s="1">
        <v>1</v>
      </c>
      <c r="D175" s="1">
        <v>3</v>
      </c>
      <c r="E175" s="23" t="str">
        <f t="shared" si="4"/>
        <v>697_3</v>
      </c>
      <c r="F175" s="23" t="str">
        <f t="shared" si="5"/>
        <v>697_Cara</v>
      </c>
    </row>
    <row r="176" spans="1:6" x14ac:dyDescent="0.25">
      <c r="A176">
        <v>697</v>
      </c>
      <c r="B176" t="s">
        <v>7</v>
      </c>
      <c r="C176" s="1">
        <v>1</v>
      </c>
      <c r="D176" s="1">
        <v>4</v>
      </c>
      <c r="E176" s="23" t="str">
        <f t="shared" si="4"/>
        <v>697_4</v>
      </c>
      <c r="F176" s="23" t="str">
        <f t="shared" si="5"/>
        <v>697_Evan</v>
      </c>
    </row>
    <row r="177" spans="1:6" x14ac:dyDescent="0.25">
      <c r="A177">
        <v>697</v>
      </c>
      <c r="B177" t="s">
        <v>6</v>
      </c>
      <c r="C177" s="1">
        <v>3</v>
      </c>
      <c r="D177" s="1">
        <v>5</v>
      </c>
      <c r="E177" s="23" t="str">
        <f t="shared" si="4"/>
        <v>697_5</v>
      </c>
      <c r="F177" s="23" t="str">
        <f t="shared" si="5"/>
        <v>697_Jay</v>
      </c>
    </row>
    <row r="178" spans="1:6" x14ac:dyDescent="0.25">
      <c r="C178" s="1"/>
      <c r="D178" s="1"/>
      <c r="E178" s="23"/>
      <c r="F178" s="23"/>
    </row>
    <row r="179" spans="1:6" x14ac:dyDescent="0.25">
      <c r="C179" s="1"/>
      <c r="D179" s="1"/>
      <c r="E179" s="23"/>
      <c r="F179" s="23"/>
    </row>
    <row r="180" spans="1:6" x14ac:dyDescent="0.25">
      <c r="C180" s="1"/>
      <c r="D180" s="1"/>
      <c r="E180" s="23"/>
      <c r="F180" s="23"/>
    </row>
    <row r="181" spans="1:6" x14ac:dyDescent="0.25">
      <c r="C181" s="1"/>
      <c r="D181" s="1"/>
      <c r="E181" s="23"/>
      <c r="F181" s="23"/>
    </row>
    <row r="182" spans="1:6" x14ac:dyDescent="0.25">
      <c r="C182" s="1"/>
      <c r="D182" s="1"/>
      <c r="E182" s="23"/>
      <c r="F182" s="23"/>
    </row>
    <row r="183" spans="1:6" x14ac:dyDescent="0.25">
      <c r="C183" s="1"/>
      <c r="D183" s="1"/>
      <c r="E183" s="23"/>
      <c r="F183" s="23"/>
    </row>
    <row r="184" spans="1:6" x14ac:dyDescent="0.25">
      <c r="C184" s="1"/>
      <c r="D184" s="1"/>
      <c r="E184" s="23"/>
      <c r="F184" s="23"/>
    </row>
    <row r="185" spans="1:6" x14ac:dyDescent="0.25">
      <c r="C185" s="1"/>
      <c r="D185" s="1"/>
      <c r="E185" s="23"/>
      <c r="F185" s="23"/>
    </row>
    <row r="186" spans="1:6" x14ac:dyDescent="0.25">
      <c r="C186" s="1"/>
      <c r="D186" s="1"/>
      <c r="E186" s="23"/>
      <c r="F186" s="23"/>
    </row>
    <row r="187" spans="1:6" x14ac:dyDescent="0.25">
      <c r="C187" s="1"/>
      <c r="D187" s="1"/>
      <c r="E187" s="23"/>
      <c r="F187" s="23"/>
    </row>
    <row r="188" spans="1:6" x14ac:dyDescent="0.25">
      <c r="C188" s="1"/>
      <c r="D188" s="1"/>
      <c r="E188" s="23"/>
      <c r="F188" s="23"/>
    </row>
    <row r="189" spans="1:6" x14ac:dyDescent="0.25">
      <c r="C189" s="1"/>
      <c r="D189" s="1"/>
      <c r="E189" s="23"/>
      <c r="F189" s="23"/>
    </row>
    <row r="190" spans="1:6" x14ac:dyDescent="0.25">
      <c r="C190" s="1"/>
      <c r="D190" s="1"/>
      <c r="E190" s="23"/>
      <c r="F190" s="23"/>
    </row>
    <row r="191" spans="1:6" x14ac:dyDescent="0.25">
      <c r="C191" s="1"/>
      <c r="D191" s="1"/>
      <c r="E191" s="23"/>
      <c r="F191" s="23"/>
    </row>
    <row r="192" spans="1:6" x14ac:dyDescent="0.25">
      <c r="C192" s="1"/>
      <c r="D192" s="1"/>
      <c r="E192" s="23"/>
      <c r="F192" s="23"/>
    </row>
    <row r="193" spans="3:6" x14ac:dyDescent="0.25">
      <c r="C193" s="1"/>
      <c r="D193" s="1"/>
      <c r="E193" s="23"/>
      <c r="F193" s="23"/>
    </row>
    <row r="194" spans="3:6" x14ac:dyDescent="0.25">
      <c r="C194" s="1"/>
      <c r="D194" s="1"/>
      <c r="E194" s="23"/>
      <c r="F194" s="23"/>
    </row>
    <row r="195" spans="3:6" x14ac:dyDescent="0.25">
      <c r="C195" s="1"/>
      <c r="D195" s="1"/>
      <c r="E195" s="23"/>
      <c r="F195" s="23"/>
    </row>
    <row r="196" spans="3:6" x14ac:dyDescent="0.25">
      <c r="C196" s="1"/>
      <c r="D196" s="1"/>
      <c r="E196" s="23"/>
      <c r="F196" s="23"/>
    </row>
    <row r="197" spans="3:6" x14ac:dyDescent="0.25">
      <c r="C197" s="1"/>
      <c r="D197" s="1"/>
      <c r="E197" s="23"/>
      <c r="F197" s="23"/>
    </row>
    <row r="198" spans="3:6" x14ac:dyDescent="0.25">
      <c r="C198" s="1"/>
      <c r="D198" s="1"/>
      <c r="E198" s="23"/>
      <c r="F198" s="23"/>
    </row>
    <row r="199" spans="3:6" x14ac:dyDescent="0.25">
      <c r="C199" s="1"/>
      <c r="D199" s="1"/>
      <c r="E199" s="23"/>
      <c r="F199" s="23"/>
    </row>
    <row r="200" spans="3:6" x14ac:dyDescent="0.25">
      <c r="C200" s="1"/>
      <c r="D200" s="1"/>
      <c r="E200" s="23"/>
      <c r="F200" s="23"/>
    </row>
  </sheetData>
  <autoFilter ref="A1:F14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2"/>
  <sheetViews>
    <sheetView workbookViewId="0">
      <pane xSplit="1" ySplit="2" topLeftCell="B85" activePane="bottomRight" state="frozen"/>
      <selection pane="topRight" activeCell="B1" sqref="B1"/>
      <selection pane="bottomLeft" activeCell="A3" sqref="A3"/>
      <selection pane="bottomRight" activeCell="T55" sqref="T55:T98"/>
    </sheetView>
  </sheetViews>
  <sheetFormatPr defaultRowHeight="15" x14ac:dyDescent="0.25"/>
  <cols>
    <col min="2" max="2" width="16.42578125" customWidth="1"/>
    <col min="4" max="4" width="14.42578125" bestFit="1" customWidth="1"/>
    <col min="21" max="21" width="15.140625" bestFit="1" customWidth="1"/>
    <col min="22" max="22" width="11" bestFit="1" customWidth="1"/>
    <col min="23" max="23" width="11" customWidth="1"/>
    <col min="24" max="24" width="10" customWidth="1"/>
  </cols>
  <sheetData>
    <row r="1" spans="1:54" x14ac:dyDescent="0.25">
      <c r="A1" s="23"/>
      <c r="B1" s="23"/>
      <c r="C1" s="23"/>
      <c r="D1" s="23"/>
      <c r="E1" s="23"/>
      <c r="F1" s="23"/>
      <c r="G1" s="23"/>
      <c r="H1" s="23"/>
      <c r="I1" s="23"/>
      <c r="J1" s="23"/>
      <c r="K1" s="23"/>
      <c r="L1" s="23"/>
      <c r="M1" s="23"/>
      <c r="N1" s="23"/>
      <c r="O1" s="23"/>
      <c r="P1" s="23"/>
      <c r="Q1" s="23"/>
      <c r="R1" s="23"/>
      <c r="S1" s="23"/>
      <c r="T1" s="23"/>
      <c r="U1" s="23"/>
      <c r="V1" s="23"/>
      <c r="W1" s="23"/>
      <c r="X1" s="23"/>
      <c r="Y1" s="33" t="s">
        <v>30</v>
      </c>
      <c r="Z1" s="33"/>
      <c r="AA1" s="33"/>
      <c r="AB1" s="33"/>
      <c r="AC1" s="33"/>
      <c r="AD1" s="33"/>
      <c r="AE1" s="33"/>
      <c r="AF1" s="33"/>
      <c r="AG1" s="33"/>
      <c r="AH1" s="33"/>
      <c r="AI1" s="33"/>
      <c r="AJ1" s="33"/>
      <c r="AK1" s="29"/>
      <c r="AL1" s="31"/>
      <c r="AM1" s="31"/>
      <c r="AN1" s="34" t="s">
        <v>31</v>
      </c>
      <c r="AO1" s="34"/>
      <c r="AP1" s="34"/>
      <c r="AQ1" s="34"/>
      <c r="AR1" s="34"/>
      <c r="AS1" s="34"/>
      <c r="AT1" s="34"/>
      <c r="AU1" s="34"/>
      <c r="AV1" s="34"/>
      <c r="AW1" s="34"/>
      <c r="AX1" s="34"/>
      <c r="AY1" s="34"/>
      <c r="AZ1" s="34"/>
      <c r="BA1" s="34"/>
      <c r="BB1" s="34"/>
    </row>
    <row r="2" spans="1:54" x14ac:dyDescent="0.2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281</v>
      </c>
      <c r="S2" s="25" t="s">
        <v>282</v>
      </c>
      <c r="T2" s="25" t="s">
        <v>32</v>
      </c>
      <c r="U2" s="25" t="s">
        <v>29</v>
      </c>
      <c r="V2" s="25" t="s">
        <v>72</v>
      </c>
      <c r="W2" s="25" t="s">
        <v>73</v>
      </c>
      <c r="X2" s="25" t="s">
        <v>52</v>
      </c>
      <c r="Y2" s="8" t="str">
        <f>E2</f>
        <v>Bob</v>
      </c>
      <c r="Z2" s="8" t="str">
        <f>F2</f>
        <v>Cara</v>
      </c>
      <c r="AA2" s="8" t="str">
        <f>G2</f>
        <v>Jay</v>
      </c>
      <c r="AB2" s="8" t="str">
        <f>H2</f>
        <v>Evan</v>
      </c>
      <c r="AC2" s="8" t="str">
        <f>I2</f>
        <v>George</v>
      </c>
      <c r="AD2" s="8" t="str">
        <f>J2</f>
        <v>Steve</v>
      </c>
      <c r="AE2" s="10" t="str">
        <f>K2</f>
        <v>Kavin</v>
      </c>
      <c r="AF2" s="11" t="str">
        <f>L2</f>
        <v>Richard</v>
      </c>
      <c r="AG2" s="12" t="str">
        <f>M2</f>
        <v>Eran</v>
      </c>
      <c r="AH2" s="14" t="str">
        <f>N2</f>
        <v>Brian</v>
      </c>
      <c r="AI2" s="16" t="str">
        <f t="shared" ref="AI2" si="0">O2</f>
        <v>Pamela</v>
      </c>
      <c r="AJ2" s="16" t="str">
        <f>P2</f>
        <v>Rachael</v>
      </c>
      <c r="AK2" s="29" t="str">
        <f>Q2</f>
        <v>Bill</v>
      </c>
      <c r="AL2" s="31" t="s">
        <v>281</v>
      </c>
      <c r="AM2" s="31" t="s">
        <v>282</v>
      </c>
      <c r="AN2" s="13" t="str">
        <f>Y2</f>
        <v>Bob</v>
      </c>
      <c r="AO2" s="13" t="str">
        <f>Z2</f>
        <v>Cara</v>
      </c>
      <c r="AP2" s="13" t="str">
        <f>AA2</f>
        <v>Jay</v>
      </c>
      <c r="AQ2" s="13" t="str">
        <f>AB2</f>
        <v>Evan</v>
      </c>
      <c r="AR2" s="13" t="str">
        <f>AC2</f>
        <v>George</v>
      </c>
      <c r="AS2" s="13" t="str">
        <f>AD2</f>
        <v>Steve</v>
      </c>
      <c r="AT2" s="13" t="str">
        <f>AE2</f>
        <v>Kavin</v>
      </c>
      <c r="AU2" s="13" t="str">
        <f>AF2</f>
        <v>Richard</v>
      </c>
      <c r="AV2" s="13" t="str">
        <f>AG2</f>
        <v>Eran</v>
      </c>
      <c r="AW2" s="15" t="str">
        <f>AH2</f>
        <v>Brian</v>
      </c>
      <c r="AX2" s="17" t="str">
        <f>AI2</f>
        <v>Pamela</v>
      </c>
      <c r="AY2" s="17" t="str">
        <f>AJ2</f>
        <v>Rachael</v>
      </c>
      <c r="AZ2" s="30" t="str">
        <f>AK2</f>
        <v>Bill</v>
      </c>
      <c r="BA2" s="32" t="s">
        <v>281</v>
      </c>
      <c r="BB2" s="32" t="s">
        <v>282</v>
      </c>
    </row>
    <row r="3" spans="1:54" x14ac:dyDescent="0.2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t="e">
        <f>IF(Data!W2=Data!$G2,1,0)</f>
        <v>#N/A</v>
      </c>
      <c r="S3" s="22" t="e">
        <f>IF(Data!X2=Data!$G2,1,0)</f>
        <v>#N/A</v>
      </c>
      <c r="T3" s="22">
        <f>COUNTIF(E3:P3,"&lt;&gt;#N/A")</f>
        <v>4</v>
      </c>
      <c r="U3" s="22">
        <f>SUMIF(E3:P3,"&lt;&gt;#N/A")</f>
        <v>0</v>
      </c>
      <c r="V3" s="22">
        <f>IF(U3=0,1,0)</f>
        <v>1</v>
      </c>
      <c r="W3" s="22">
        <f>IF(T3=U3,1,0)</f>
        <v>0</v>
      </c>
      <c r="X3" s="22" t="e">
        <f>IF(U3=1,INDEX($E$2:$P$2,1,MATCH(1,E3:P3,0)),NA())</f>
        <v>#N/A</v>
      </c>
      <c r="Y3" s="7">
        <v>0</v>
      </c>
      <c r="Z3" s="7">
        <v>0</v>
      </c>
      <c r="AA3" s="7">
        <v>0</v>
      </c>
      <c r="AB3" s="7">
        <v>0</v>
      </c>
      <c r="AC3" s="7">
        <v>0</v>
      </c>
      <c r="AD3" s="7">
        <v>0</v>
      </c>
      <c r="AE3" s="7">
        <v>0</v>
      </c>
      <c r="AF3" s="7">
        <v>0</v>
      </c>
      <c r="AG3" s="7">
        <v>0</v>
      </c>
      <c r="AH3" s="7">
        <v>0</v>
      </c>
      <c r="AI3" s="7">
        <v>0</v>
      </c>
      <c r="AJ3" s="7">
        <v>0</v>
      </c>
      <c r="AK3" s="7">
        <v>0</v>
      </c>
      <c r="AL3" s="7">
        <v>0</v>
      </c>
      <c r="AM3" s="7">
        <v>0</v>
      </c>
      <c r="AN3" s="9">
        <v>1</v>
      </c>
      <c r="AO3" s="9">
        <v>0</v>
      </c>
      <c r="AP3" s="9">
        <v>1</v>
      </c>
      <c r="AQ3" s="9">
        <v>1</v>
      </c>
      <c r="AR3" s="9">
        <v>1</v>
      </c>
      <c r="AS3" s="9">
        <v>0</v>
      </c>
      <c r="AT3" s="9">
        <v>0</v>
      </c>
      <c r="AU3" s="9">
        <v>0</v>
      </c>
      <c r="AV3" s="9">
        <v>0</v>
      </c>
      <c r="AW3" s="9">
        <v>0</v>
      </c>
      <c r="AX3" s="9">
        <v>0</v>
      </c>
      <c r="AY3" s="9">
        <v>0</v>
      </c>
      <c r="AZ3" s="9">
        <v>0</v>
      </c>
      <c r="BA3" s="9">
        <v>0</v>
      </c>
      <c r="BB3" s="9">
        <v>0</v>
      </c>
    </row>
    <row r="4" spans="1:54" x14ac:dyDescent="0.2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t="e">
        <f>IF(Data!W3=Data!$G3,1,0)</f>
        <v>#N/A</v>
      </c>
      <c r="S4" s="22" t="e">
        <f>IF(Data!X3=Data!$G3,1,0)</f>
        <v>#N/A</v>
      </c>
      <c r="T4" s="22">
        <f t="shared" ref="T4:T43" si="1">COUNTIF(E4:P4,"&lt;&gt;#N/A")</f>
        <v>4</v>
      </c>
      <c r="U4" s="22">
        <f t="shared" ref="U4:U43" si="2">SUMIF(E4:P4,"&lt;&gt;#N/A")</f>
        <v>3</v>
      </c>
      <c r="V4" s="22">
        <f t="shared" ref="V4:V43" si="3">IF(U4=0,1,0)</f>
        <v>0</v>
      </c>
      <c r="W4" s="22">
        <f t="shared" ref="W4:W13" si="4">IF(T4=U4,1,0)</f>
        <v>0</v>
      </c>
      <c r="X4" s="22" t="e">
        <f t="shared" ref="X4:X43" si="5">IF(U4=1,INDEX($E$2:$P$2,1,MATCH(1,E4:P4,0)),NA())</f>
        <v>#N/A</v>
      </c>
      <c r="Y4" s="7">
        <f t="shared" ref="Y4:Y25" si="6">IF(ISNA(E4),Y3,IF(E4=1,Y3+1,0))</f>
        <v>1</v>
      </c>
      <c r="Z4" s="7">
        <f t="shared" ref="Z4:Z25" si="7">IF(ISNA(F4),Z3,IF(F4=1,Z3+1,0))</f>
        <v>0</v>
      </c>
      <c r="AA4" s="7">
        <f t="shared" ref="AA4:AA25" si="8">IF(ISNA(G4),AA3,IF(G4=1,AA3+1,0))</f>
        <v>1</v>
      </c>
      <c r="AB4" s="7">
        <f t="shared" ref="AB4:AB25" si="9">IF(ISNA(H4),AB3,IF(H4=1,AB3+1,0))</f>
        <v>1</v>
      </c>
      <c r="AC4" s="7">
        <f t="shared" ref="AC4:AC25" si="10">IF(ISNA(I4),AC3,IF(I4=1,AC3+1,0))</f>
        <v>0</v>
      </c>
      <c r="AD4" s="7">
        <f t="shared" ref="AD4:AD25" si="11">IF(ISNA(J4),AD3,IF(J4=1,AD3+1,0))</f>
        <v>0</v>
      </c>
      <c r="AE4" s="7">
        <f t="shared" ref="AE4:AE25" si="12">IF(ISNA(K4),AE3,IF(K4=1,AE3+1,0))</f>
        <v>0</v>
      </c>
      <c r="AF4" s="7">
        <f t="shared" ref="AF4:AF32" si="13">IF(ISNA(L4),AF3,IF(L4=1,AF3+1,0))</f>
        <v>0</v>
      </c>
      <c r="AG4" s="7">
        <f t="shared" ref="AG4:AG32" si="14">IF(ISNA(M4),AG3,IF(M4=1,AG3+1,0))</f>
        <v>0</v>
      </c>
      <c r="AH4" s="7">
        <f t="shared" ref="AH4:AH32" si="15">IF(ISNA(N4),AH3,IF(N4=1,AH3+1,0))</f>
        <v>0</v>
      </c>
      <c r="AI4" s="7">
        <f t="shared" ref="AI4:AI39" si="16">IF(ISNA(O4),AI3,IF(O4=1,AI3+1,0))</f>
        <v>0</v>
      </c>
      <c r="AJ4" s="7">
        <f>IF(ISNA(P4),AJ3,IF(P4=1,AJ3+1,0))</f>
        <v>0</v>
      </c>
      <c r="AK4" s="7">
        <f>IF(ISNA(Q4),AK3,IF(Q4=1,AK3+1,0))</f>
        <v>0</v>
      </c>
      <c r="AL4" s="7">
        <f t="shared" ref="AL4:AM4" si="17">IF(ISNA(R4),AL3,IF(R4=1,AL3+1,0))</f>
        <v>0</v>
      </c>
      <c r="AM4" s="7">
        <f t="shared" si="17"/>
        <v>0</v>
      </c>
      <c r="AN4" s="9">
        <f t="shared" ref="AN4:AN39" si="18">IF(ISNA(E4),AN3,IF(E4=0,AN3+1,0))</f>
        <v>0</v>
      </c>
      <c r="AO4" s="9">
        <f t="shared" ref="AO4:AO39" si="19">IF(ISNA(F4),AO3,IF(F4=0,AO3+1,0))</f>
        <v>1</v>
      </c>
      <c r="AP4" s="9">
        <f t="shared" ref="AP4:AP39" si="20">IF(ISNA(G4),AP3,IF(G4=0,AP3+1,0))</f>
        <v>0</v>
      </c>
      <c r="AQ4" s="9">
        <f t="shared" ref="AQ4:AQ39" si="21">IF(ISNA(H4),AQ3,IF(H4=0,AQ3+1,0))</f>
        <v>0</v>
      </c>
      <c r="AR4" s="9">
        <f t="shared" ref="AR4:AR39" si="22">IF(ISNA(I4),AR3,IF(I4=0,AR3+1,0))</f>
        <v>1</v>
      </c>
      <c r="AS4" s="9">
        <f t="shared" ref="AS4:AS39" si="23">IF(ISNA(J4),AS3,IF(J4=0,AS3+1,0))</f>
        <v>0</v>
      </c>
      <c r="AT4" s="9">
        <f t="shared" ref="AT4:AT39" si="24">IF(ISNA(K4),AT3,IF(K4=0,AT3+1,0))</f>
        <v>0</v>
      </c>
      <c r="AU4" s="9">
        <f t="shared" ref="AU4:AU39" si="25">IF(ISNA(L4),AU3,IF(L4=0,AU3+1,0))</f>
        <v>0</v>
      </c>
      <c r="AV4" s="9">
        <f t="shared" ref="AV4:AV39" si="26">IF(ISNA(M4),AV3,IF(M4=0,AV3+1,0))</f>
        <v>0</v>
      </c>
      <c r="AW4" s="9">
        <f t="shared" ref="AW4:AW39" si="27">IF(ISNA(N4),AW3,IF(N4=0,AW3+1,0))</f>
        <v>0</v>
      </c>
      <c r="AX4" s="9">
        <f t="shared" ref="AX4:AX39" si="28">IF(ISNA(O4),AX3,IF(O4=0,AX3+1,0))</f>
        <v>0</v>
      </c>
      <c r="AY4" s="9">
        <f t="shared" ref="AY4:AY39" si="29">IF(ISNA(P4),AY3,IF(P4=0,AY3+1,0))</f>
        <v>0</v>
      </c>
      <c r="AZ4" s="9">
        <f t="shared" ref="AZ4:AZ39" si="30">IF(ISNA(Q4),AZ3,IF(Q4=0,AZ3+1,0))</f>
        <v>0</v>
      </c>
      <c r="BA4" s="9">
        <f t="shared" ref="BA4" si="31">IF(ISNA(R4),BA3,IF(R4=0,BA3+1,0))</f>
        <v>0</v>
      </c>
      <c r="BB4" s="9">
        <f t="shared" ref="BB4" si="32">IF(ISNA(S4),BB3,IF(S4=0,BB3+1,0))</f>
        <v>0</v>
      </c>
    </row>
    <row r="5" spans="1:54" x14ac:dyDescent="0.2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t="e">
        <f>IF(Data!W4=Data!$G4,1,0)</f>
        <v>#N/A</v>
      </c>
      <c r="S5" s="22" t="e">
        <f>IF(Data!X4=Data!$G4,1,0)</f>
        <v>#N/A</v>
      </c>
      <c r="T5" s="22">
        <f t="shared" si="1"/>
        <v>4</v>
      </c>
      <c r="U5" s="22">
        <f t="shared" si="2"/>
        <v>3</v>
      </c>
      <c r="V5" s="22">
        <f t="shared" si="3"/>
        <v>0</v>
      </c>
      <c r="W5" s="22">
        <f t="shared" si="4"/>
        <v>0</v>
      </c>
      <c r="X5" s="22" t="e">
        <f t="shared" si="5"/>
        <v>#N/A</v>
      </c>
      <c r="Y5" s="7">
        <f t="shared" si="6"/>
        <v>0</v>
      </c>
      <c r="Z5" s="7">
        <f t="shared" si="7"/>
        <v>1</v>
      </c>
      <c r="AA5" s="7">
        <f t="shared" si="8"/>
        <v>2</v>
      </c>
      <c r="AB5" s="7">
        <f t="shared" si="9"/>
        <v>2</v>
      </c>
      <c r="AC5" s="7">
        <f t="shared" si="10"/>
        <v>0</v>
      </c>
      <c r="AD5" s="7">
        <f t="shared" si="11"/>
        <v>0</v>
      </c>
      <c r="AE5" s="7">
        <f t="shared" si="12"/>
        <v>0</v>
      </c>
      <c r="AF5" s="7">
        <f t="shared" si="13"/>
        <v>0</v>
      </c>
      <c r="AG5" s="7">
        <f t="shared" si="14"/>
        <v>0</v>
      </c>
      <c r="AH5" s="7">
        <f t="shared" si="15"/>
        <v>0</v>
      </c>
      <c r="AI5" s="7">
        <f t="shared" si="16"/>
        <v>0</v>
      </c>
      <c r="AJ5" s="7">
        <f>IF(ISNA(P5),AJ4,IF(P5=1,AJ4+1,0))</f>
        <v>0</v>
      </c>
      <c r="AK5" s="7">
        <f>IF(ISNA(Q5),AK4,IF(Q5=1,AK4+1,0))</f>
        <v>0</v>
      </c>
      <c r="AL5" s="7">
        <f t="shared" ref="AL5:AL68" si="33">IF(ISNA(R5),AL4,IF(R5=1,AL4+1,0))</f>
        <v>0</v>
      </c>
      <c r="AM5" s="7">
        <f t="shared" ref="AM5:AM68" si="34">IF(ISNA(S5),AM4,IF(S5=1,AM4+1,0))</f>
        <v>0</v>
      </c>
      <c r="AN5" s="9">
        <f t="shared" si="18"/>
        <v>1</v>
      </c>
      <c r="AO5" s="9">
        <f t="shared" si="19"/>
        <v>0</v>
      </c>
      <c r="AP5" s="9">
        <f t="shared" si="20"/>
        <v>0</v>
      </c>
      <c r="AQ5" s="9">
        <f t="shared" si="21"/>
        <v>0</v>
      </c>
      <c r="AR5" s="9">
        <f t="shared" si="22"/>
        <v>1</v>
      </c>
      <c r="AS5" s="9">
        <f t="shared" si="23"/>
        <v>0</v>
      </c>
      <c r="AT5" s="9">
        <f t="shared" si="24"/>
        <v>0</v>
      </c>
      <c r="AU5" s="9">
        <f t="shared" si="25"/>
        <v>0</v>
      </c>
      <c r="AV5" s="9">
        <f t="shared" si="26"/>
        <v>0</v>
      </c>
      <c r="AW5" s="9">
        <f t="shared" si="27"/>
        <v>0</v>
      </c>
      <c r="AX5" s="9">
        <f t="shared" si="28"/>
        <v>0</v>
      </c>
      <c r="AY5" s="9">
        <f t="shared" si="29"/>
        <v>0</v>
      </c>
      <c r="AZ5" s="9">
        <f t="shared" si="30"/>
        <v>0</v>
      </c>
      <c r="BA5" s="9">
        <f t="shared" ref="BA5:BA68" si="35">IF(ISNA(R5),BA4,IF(R5=0,BA4+1,0))</f>
        <v>0</v>
      </c>
      <c r="BB5" s="9">
        <f t="shared" ref="BB5:BB68" si="36">IF(ISNA(S5),BB4,IF(S5=0,BB4+1,0))</f>
        <v>0</v>
      </c>
    </row>
    <row r="6" spans="1:54" x14ac:dyDescent="0.2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t="e">
        <f>IF(Data!W5=Data!$G5,1,0)</f>
        <v>#N/A</v>
      </c>
      <c r="S6" s="22" t="e">
        <f>IF(Data!X5=Data!$G5,1,0)</f>
        <v>#N/A</v>
      </c>
      <c r="T6" s="22">
        <f t="shared" si="1"/>
        <v>4</v>
      </c>
      <c r="U6" s="22">
        <f t="shared" si="2"/>
        <v>3</v>
      </c>
      <c r="V6" s="22">
        <f t="shared" si="3"/>
        <v>0</v>
      </c>
      <c r="W6" s="22">
        <f t="shared" si="4"/>
        <v>0</v>
      </c>
      <c r="X6" s="22" t="e">
        <f t="shared" si="5"/>
        <v>#N/A</v>
      </c>
      <c r="Y6" s="7">
        <f t="shared" si="6"/>
        <v>0</v>
      </c>
      <c r="Z6" s="7">
        <f t="shared" si="7"/>
        <v>2</v>
      </c>
      <c r="AA6" s="7">
        <f t="shared" si="8"/>
        <v>3</v>
      </c>
      <c r="AB6" s="7">
        <f t="shared" si="9"/>
        <v>3</v>
      </c>
      <c r="AC6" s="7">
        <f t="shared" si="10"/>
        <v>0</v>
      </c>
      <c r="AD6" s="7">
        <f t="shared" si="11"/>
        <v>0</v>
      </c>
      <c r="AE6" s="7">
        <f t="shared" si="12"/>
        <v>0</v>
      </c>
      <c r="AF6" s="7">
        <f t="shared" si="13"/>
        <v>0</v>
      </c>
      <c r="AG6" s="7">
        <f t="shared" si="14"/>
        <v>0</v>
      </c>
      <c r="AH6" s="7">
        <f t="shared" si="15"/>
        <v>0</v>
      </c>
      <c r="AI6" s="7">
        <f t="shared" si="16"/>
        <v>0</v>
      </c>
      <c r="AJ6" s="7">
        <f>IF(ISNA(P6),AJ5,IF(P6=1,AJ5+1,0))</f>
        <v>0</v>
      </c>
      <c r="AK6" s="7">
        <f>IF(ISNA(Q6),AK5,IF(Q6=1,AK5+1,0))</f>
        <v>0</v>
      </c>
      <c r="AL6" s="7">
        <f t="shared" si="33"/>
        <v>0</v>
      </c>
      <c r="AM6" s="7">
        <f t="shared" si="34"/>
        <v>0</v>
      </c>
      <c r="AN6" s="9">
        <f t="shared" si="18"/>
        <v>2</v>
      </c>
      <c r="AO6" s="9">
        <f t="shared" si="19"/>
        <v>0</v>
      </c>
      <c r="AP6" s="9">
        <f t="shared" si="20"/>
        <v>0</v>
      </c>
      <c r="AQ6" s="9">
        <f t="shared" si="21"/>
        <v>0</v>
      </c>
      <c r="AR6" s="9">
        <f t="shared" si="22"/>
        <v>1</v>
      </c>
      <c r="AS6" s="9">
        <f t="shared" si="23"/>
        <v>0</v>
      </c>
      <c r="AT6" s="9">
        <f t="shared" si="24"/>
        <v>0</v>
      </c>
      <c r="AU6" s="9">
        <f t="shared" si="25"/>
        <v>0</v>
      </c>
      <c r="AV6" s="9">
        <f t="shared" si="26"/>
        <v>0</v>
      </c>
      <c r="AW6" s="9">
        <f t="shared" si="27"/>
        <v>0</v>
      </c>
      <c r="AX6" s="9">
        <f t="shared" si="28"/>
        <v>0</v>
      </c>
      <c r="AY6" s="9">
        <f t="shared" si="29"/>
        <v>0</v>
      </c>
      <c r="AZ6" s="9">
        <f t="shared" si="30"/>
        <v>0</v>
      </c>
      <c r="BA6" s="9">
        <f t="shared" si="35"/>
        <v>0</v>
      </c>
      <c r="BB6" s="9">
        <f t="shared" si="36"/>
        <v>0</v>
      </c>
    </row>
    <row r="7" spans="1:54" x14ac:dyDescent="0.2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t="e">
        <f>IF(Data!W6=Data!$G6,1,0)</f>
        <v>#N/A</v>
      </c>
      <c r="S7" s="22" t="e">
        <f>IF(Data!X6=Data!$G6,1,0)</f>
        <v>#N/A</v>
      </c>
      <c r="T7" s="22">
        <f t="shared" si="1"/>
        <v>4</v>
      </c>
      <c r="U7" s="22">
        <f t="shared" si="2"/>
        <v>2</v>
      </c>
      <c r="V7" s="22">
        <f t="shared" si="3"/>
        <v>0</v>
      </c>
      <c r="W7" s="22">
        <f t="shared" si="4"/>
        <v>0</v>
      </c>
      <c r="X7" s="22" t="e">
        <f t="shared" si="5"/>
        <v>#N/A</v>
      </c>
      <c r="Y7" s="7">
        <f t="shared" si="6"/>
        <v>0</v>
      </c>
      <c r="Z7" s="7">
        <f t="shared" si="7"/>
        <v>3</v>
      </c>
      <c r="AA7" s="7">
        <f t="shared" si="8"/>
        <v>4</v>
      </c>
      <c r="AB7" s="7">
        <f t="shared" si="9"/>
        <v>0</v>
      </c>
      <c r="AC7" s="7">
        <f t="shared" si="10"/>
        <v>0</v>
      </c>
      <c r="AD7" s="7">
        <f t="shared" si="11"/>
        <v>0</v>
      </c>
      <c r="AE7" s="7">
        <f t="shared" si="12"/>
        <v>0</v>
      </c>
      <c r="AF7" s="7">
        <f t="shared" si="13"/>
        <v>0</v>
      </c>
      <c r="AG7" s="7">
        <f t="shared" si="14"/>
        <v>0</v>
      </c>
      <c r="AH7" s="7">
        <f t="shared" si="15"/>
        <v>0</v>
      </c>
      <c r="AI7" s="7">
        <f t="shared" si="16"/>
        <v>0</v>
      </c>
      <c r="AJ7" s="7">
        <f>IF(ISNA(P7),AJ6,IF(P7=1,AJ6+1,0))</f>
        <v>0</v>
      </c>
      <c r="AK7" s="7">
        <f>IF(ISNA(Q7),AK6,IF(Q7=1,AK6+1,0))</f>
        <v>0</v>
      </c>
      <c r="AL7" s="7">
        <f t="shared" si="33"/>
        <v>0</v>
      </c>
      <c r="AM7" s="7">
        <f t="shared" si="34"/>
        <v>0</v>
      </c>
      <c r="AN7" s="9">
        <f t="shared" si="18"/>
        <v>3</v>
      </c>
      <c r="AO7" s="9">
        <f t="shared" si="19"/>
        <v>0</v>
      </c>
      <c r="AP7" s="9">
        <f t="shared" si="20"/>
        <v>0</v>
      </c>
      <c r="AQ7" s="9">
        <f t="shared" si="21"/>
        <v>1</v>
      </c>
      <c r="AR7" s="9">
        <f t="shared" si="22"/>
        <v>1</v>
      </c>
      <c r="AS7" s="9">
        <f t="shared" si="23"/>
        <v>0</v>
      </c>
      <c r="AT7" s="9">
        <f t="shared" si="24"/>
        <v>0</v>
      </c>
      <c r="AU7" s="9">
        <f t="shared" si="25"/>
        <v>0</v>
      </c>
      <c r="AV7" s="9">
        <f t="shared" si="26"/>
        <v>0</v>
      </c>
      <c r="AW7" s="9">
        <f t="shared" si="27"/>
        <v>0</v>
      </c>
      <c r="AX7" s="9">
        <f t="shared" si="28"/>
        <v>0</v>
      </c>
      <c r="AY7" s="9">
        <f t="shared" si="29"/>
        <v>0</v>
      </c>
      <c r="AZ7" s="9">
        <f t="shared" si="30"/>
        <v>0</v>
      </c>
      <c r="BA7" s="9">
        <f t="shared" si="35"/>
        <v>0</v>
      </c>
      <c r="BB7" s="9">
        <f t="shared" si="36"/>
        <v>0</v>
      </c>
    </row>
    <row r="8" spans="1:54" x14ac:dyDescent="0.2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t="e">
        <f>IF(Data!W7=Data!$G7,1,0)</f>
        <v>#N/A</v>
      </c>
      <c r="S8" s="22" t="e">
        <f>IF(Data!X7=Data!$G7,1,0)</f>
        <v>#N/A</v>
      </c>
      <c r="T8" s="22">
        <f t="shared" si="1"/>
        <v>4</v>
      </c>
      <c r="U8" s="22">
        <f t="shared" si="2"/>
        <v>2</v>
      </c>
      <c r="V8" s="22">
        <f t="shared" si="3"/>
        <v>0</v>
      </c>
      <c r="W8" s="22">
        <f t="shared" si="4"/>
        <v>0</v>
      </c>
      <c r="X8" s="22" t="e">
        <f t="shared" si="5"/>
        <v>#N/A</v>
      </c>
      <c r="Y8" s="7">
        <f t="shared" si="6"/>
        <v>1</v>
      </c>
      <c r="Z8" s="7">
        <f t="shared" si="7"/>
        <v>0</v>
      </c>
      <c r="AA8" s="7">
        <f t="shared" si="8"/>
        <v>0</v>
      </c>
      <c r="AB8" s="7">
        <f t="shared" si="9"/>
        <v>1</v>
      </c>
      <c r="AC8" s="7">
        <f t="shared" si="10"/>
        <v>0</v>
      </c>
      <c r="AD8" s="7">
        <f t="shared" si="11"/>
        <v>0</v>
      </c>
      <c r="AE8" s="7">
        <f t="shared" si="12"/>
        <v>0</v>
      </c>
      <c r="AF8" s="7">
        <f t="shared" si="13"/>
        <v>0</v>
      </c>
      <c r="AG8" s="7">
        <f t="shared" si="14"/>
        <v>0</v>
      </c>
      <c r="AH8" s="7">
        <f t="shared" si="15"/>
        <v>0</v>
      </c>
      <c r="AI8" s="7">
        <f t="shared" si="16"/>
        <v>0</v>
      </c>
      <c r="AJ8" s="7">
        <f>IF(ISNA(P8),AJ7,IF(P8=1,AJ7+1,0))</f>
        <v>0</v>
      </c>
      <c r="AK8" s="7">
        <f>IF(ISNA(Q8),AK7,IF(Q8=1,AK7+1,0))</f>
        <v>0</v>
      </c>
      <c r="AL8" s="7">
        <f t="shared" si="33"/>
        <v>0</v>
      </c>
      <c r="AM8" s="7">
        <f t="shared" si="34"/>
        <v>0</v>
      </c>
      <c r="AN8" s="9">
        <f t="shared" si="18"/>
        <v>0</v>
      </c>
      <c r="AO8" s="9">
        <f t="shared" si="19"/>
        <v>1</v>
      </c>
      <c r="AP8" s="9">
        <f t="shared" si="20"/>
        <v>1</v>
      </c>
      <c r="AQ8" s="9">
        <f t="shared" si="21"/>
        <v>0</v>
      </c>
      <c r="AR8" s="9">
        <f t="shared" si="22"/>
        <v>1</v>
      </c>
      <c r="AS8" s="9">
        <f t="shared" si="23"/>
        <v>0</v>
      </c>
      <c r="AT8" s="9">
        <f t="shared" si="24"/>
        <v>0</v>
      </c>
      <c r="AU8" s="9">
        <f t="shared" si="25"/>
        <v>0</v>
      </c>
      <c r="AV8" s="9">
        <f t="shared" si="26"/>
        <v>0</v>
      </c>
      <c r="AW8" s="9">
        <f t="shared" si="27"/>
        <v>0</v>
      </c>
      <c r="AX8" s="9">
        <f t="shared" si="28"/>
        <v>0</v>
      </c>
      <c r="AY8" s="9">
        <f t="shared" si="29"/>
        <v>0</v>
      </c>
      <c r="AZ8" s="9">
        <f t="shared" si="30"/>
        <v>0</v>
      </c>
      <c r="BA8" s="9">
        <f t="shared" si="35"/>
        <v>0</v>
      </c>
      <c r="BB8" s="9">
        <f t="shared" si="36"/>
        <v>0</v>
      </c>
    </row>
    <row r="9" spans="1:54" x14ac:dyDescent="0.2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t="e">
        <f>IF(Data!W8=Data!$G8,1,0)</f>
        <v>#N/A</v>
      </c>
      <c r="S9" s="22" t="e">
        <f>IF(Data!X8=Data!$G8,1,0)</f>
        <v>#N/A</v>
      </c>
      <c r="T9" s="22">
        <f t="shared" si="1"/>
        <v>4</v>
      </c>
      <c r="U9" s="22">
        <f t="shared" si="2"/>
        <v>1</v>
      </c>
      <c r="V9" s="22">
        <f t="shared" si="3"/>
        <v>0</v>
      </c>
      <c r="W9" s="22">
        <f t="shared" si="4"/>
        <v>0</v>
      </c>
      <c r="X9" s="22" t="str">
        <f t="shared" si="5"/>
        <v>Evan</v>
      </c>
      <c r="Y9" s="7">
        <f t="shared" si="6"/>
        <v>0</v>
      </c>
      <c r="Z9" s="7">
        <f t="shared" si="7"/>
        <v>0</v>
      </c>
      <c r="AA9" s="7">
        <f t="shared" si="8"/>
        <v>0</v>
      </c>
      <c r="AB9" s="7">
        <f t="shared" si="9"/>
        <v>2</v>
      </c>
      <c r="AC9" s="7">
        <f t="shared" si="10"/>
        <v>0</v>
      </c>
      <c r="AD9" s="7">
        <f t="shared" si="11"/>
        <v>0</v>
      </c>
      <c r="AE9" s="7">
        <f t="shared" si="12"/>
        <v>0</v>
      </c>
      <c r="AF9" s="7">
        <f t="shared" si="13"/>
        <v>0</v>
      </c>
      <c r="AG9" s="7">
        <f t="shared" si="14"/>
        <v>0</v>
      </c>
      <c r="AH9" s="7">
        <f t="shared" si="15"/>
        <v>0</v>
      </c>
      <c r="AI9" s="7">
        <f t="shared" si="16"/>
        <v>0</v>
      </c>
      <c r="AJ9" s="7">
        <f>IF(ISNA(P9),AJ8,IF(P9=1,AJ8+1,0))</f>
        <v>0</v>
      </c>
      <c r="AK9" s="7">
        <f>IF(ISNA(Q9),AK8,IF(Q9=1,AK8+1,0))</f>
        <v>0</v>
      </c>
      <c r="AL9" s="7">
        <f t="shared" si="33"/>
        <v>0</v>
      </c>
      <c r="AM9" s="7">
        <f t="shared" si="34"/>
        <v>0</v>
      </c>
      <c r="AN9" s="9">
        <f t="shared" si="18"/>
        <v>1</v>
      </c>
      <c r="AO9" s="9">
        <f t="shared" si="19"/>
        <v>2</v>
      </c>
      <c r="AP9" s="9">
        <f t="shared" si="20"/>
        <v>2</v>
      </c>
      <c r="AQ9" s="9">
        <f t="shared" si="21"/>
        <v>0</v>
      </c>
      <c r="AR9" s="9">
        <f t="shared" si="22"/>
        <v>1</v>
      </c>
      <c r="AS9" s="9">
        <f t="shared" si="23"/>
        <v>0</v>
      </c>
      <c r="AT9" s="9">
        <f t="shared" si="24"/>
        <v>0</v>
      </c>
      <c r="AU9" s="9">
        <f t="shared" si="25"/>
        <v>0</v>
      </c>
      <c r="AV9" s="9">
        <f t="shared" si="26"/>
        <v>0</v>
      </c>
      <c r="AW9" s="9">
        <f t="shared" si="27"/>
        <v>0</v>
      </c>
      <c r="AX9" s="9">
        <f t="shared" si="28"/>
        <v>0</v>
      </c>
      <c r="AY9" s="9">
        <f t="shared" si="29"/>
        <v>0</v>
      </c>
      <c r="AZ9" s="9">
        <f t="shared" si="30"/>
        <v>0</v>
      </c>
      <c r="BA9" s="9">
        <f t="shared" si="35"/>
        <v>0</v>
      </c>
      <c r="BB9" s="9">
        <f t="shared" si="36"/>
        <v>0</v>
      </c>
    </row>
    <row r="10" spans="1:54" x14ac:dyDescent="0.2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t="e">
        <f>IF(Data!W9=Data!$G9,1,0)</f>
        <v>#N/A</v>
      </c>
      <c r="S10" s="22" t="e">
        <f>IF(Data!X9=Data!$G9,1,0)</f>
        <v>#N/A</v>
      </c>
      <c r="T10" s="22">
        <f t="shared" si="1"/>
        <v>4</v>
      </c>
      <c r="U10" s="22">
        <f t="shared" si="2"/>
        <v>3</v>
      </c>
      <c r="V10" s="22">
        <f t="shared" si="3"/>
        <v>0</v>
      </c>
      <c r="W10" s="22">
        <f t="shared" si="4"/>
        <v>0</v>
      </c>
      <c r="X10" s="22" t="e">
        <f t="shared" si="5"/>
        <v>#N/A</v>
      </c>
      <c r="Y10" s="7">
        <f t="shared" si="6"/>
        <v>1</v>
      </c>
      <c r="Z10" s="7">
        <f t="shared" si="7"/>
        <v>1</v>
      </c>
      <c r="AA10" s="7">
        <f t="shared" si="8"/>
        <v>1</v>
      </c>
      <c r="AB10" s="7">
        <f t="shared" si="9"/>
        <v>0</v>
      </c>
      <c r="AC10" s="7">
        <f t="shared" si="10"/>
        <v>0</v>
      </c>
      <c r="AD10" s="7">
        <f t="shared" si="11"/>
        <v>0</v>
      </c>
      <c r="AE10" s="7">
        <f t="shared" si="12"/>
        <v>0</v>
      </c>
      <c r="AF10" s="7">
        <f t="shared" si="13"/>
        <v>0</v>
      </c>
      <c r="AG10" s="7">
        <f t="shared" si="14"/>
        <v>0</v>
      </c>
      <c r="AH10" s="7">
        <f t="shared" si="15"/>
        <v>0</v>
      </c>
      <c r="AI10" s="7">
        <f t="shared" si="16"/>
        <v>0</v>
      </c>
      <c r="AJ10" s="7">
        <f>IF(ISNA(P10),AJ9,IF(P10=1,AJ9+1,0))</f>
        <v>0</v>
      </c>
      <c r="AK10" s="7">
        <f>IF(ISNA(Q10),AK9,IF(Q10=1,AK9+1,0))</f>
        <v>0</v>
      </c>
      <c r="AL10" s="7">
        <f t="shared" si="33"/>
        <v>0</v>
      </c>
      <c r="AM10" s="7">
        <f t="shared" si="34"/>
        <v>0</v>
      </c>
      <c r="AN10" s="9">
        <f t="shared" si="18"/>
        <v>0</v>
      </c>
      <c r="AO10" s="9">
        <f t="shared" si="19"/>
        <v>0</v>
      </c>
      <c r="AP10" s="9">
        <f t="shared" si="20"/>
        <v>0</v>
      </c>
      <c r="AQ10" s="9">
        <f t="shared" si="21"/>
        <v>1</v>
      </c>
      <c r="AR10" s="9">
        <f t="shared" si="22"/>
        <v>1</v>
      </c>
      <c r="AS10" s="9">
        <f t="shared" si="23"/>
        <v>0</v>
      </c>
      <c r="AT10" s="9">
        <f t="shared" si="24"/>
        <v>0</v>
      </c>
      <c r="AU10" s="9">
        <f t="shared" si="25"/>
        <v>0</v>
      </c>
      <c r="AV10" s="9">
        <f t="shared" si="26"/>
        <v>0</v>
      </c>
      <c r="AW10" s="9">
        <f t="shared" si="27"/>
        <v>0</v>
      </c>
      <c r="AX10" s="9">
        <f t="shared" si="28"/>
        <v>0</v>
      </c>
      <c r="AY10" s="9">
        <f t="shared" si="29"/>
        <v>0</v>
      </c>
      <c r="AZ10" s="9">
        <f t="shared" si="30"/>
        <v>0</v>
      </c>
      <c r="BA10" s="9">
        <f t="shared" si="35"/>
        <v>0</v>
      </c>
      <c r="BB10" s="9">
        <f t="shared" si="36"/>
        <v>0</v>
      </c>
    </row>
    <row r="11" spans="1:54" x14ac:dyDescent="0.2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t="e">
        <f>IF(Data!W10=Data!$G10,1,0)</f>
        <v>#N/A</v>
      </c>
      <c r="S11" s="22" t="e">
        <f>IF(Data!X10=Data!$G10,1,0)</f>
        <v>#N/A</v>
      </c>
      <c r="T11" s="22">
        <f t="shared" si="1"/>
        <v>4</v>
      </c>
      <c r="U11" s="22">
        <f t="shared" si="2"/>
        <v>3</v>
      </c>
      <c r="V11" s="22">
        <f t="shared" si="3"/>
        <v>0</v>
      </c>
      <c r="W11" s="22">
        <f t="shared" si="4"/>
        <v>0</v>
      </c>
      <c r="X11" s="22" t="e">
        <f t="shared" si="5"/>
        <v>#N/A</v>
      </c>
      <c r="Y11" s="7">
        <f t="shared" si="6"/>
        <v>0</v>
      </c>
      <c r="Z11" s="7">
        <f t="shared" si="7"/>
        <v>2</v>
      </c>
      <c r="AA11" s="7">
        <f t="shared" si="8"/>
        <v>2</v>
      </c>
      <c r="AB11" s="7">
        <f t="shared" si="9"/>
        <v>1</v>
      </c>
      <c r="AC11" s="7">
        <f t="shared" si="10"/>
        <v>0</v>
      </c>
      <c r="AD11" s="7">
        <f t="shared" si="11"/>
        <v>0</v>
      </c>
      <c r="AE11" s="7">
        <f t="shared" si="12"/>
        <v>0</v>
      </c>
      <c r="AF11" s="7">
        <f t="shared" si="13"/>
        <v>0</v>
      </c>
      <c r="AG11" s="7">
        <f t="shared" si="14"/>
        <v>0</v>
      </c>
      <c r="AH11" s="7">
        <f t="shared" si="15"/>
        <v>0</v>
      </c>
      <c r="AI11" s="7">
        <f t="shared" si="16"/>
        <v>0</v>
      </c>
      <c r="AJ11" s="7">
        <f>IF(ISNA(P11),AJ10,IF(P11=1,AJ10+1,0))</f>
        <v>0</v>
      </c>
      <c r="AK11" s="7">
        <f>IF(ISNA(Q11),AK10,IF(Q11=1,AK10+1,0))</f>
        <v>0</v>
      </c>
      <c r="AL11" s="7">
        <f t="shared" si="33"/>
        <v>0</v>
      </c>
      <c r="AM11" s="7">
        <f t="shared" si="34"/>
        <v>0</v>
      </c>
      <c r="AN11" s="9">
        <f t="shared" si="18"/>
        <v>1</v>
      </c>
      <c r="AO11" s="9">
        <f t="shared" si="19"/>
        <v>0</v>
      </c>
      <c r="AP11" s="9">
        <f t="shared" si="20"/>
        <v>0</v>
      </c>
      <c r="AQ11" s="9">
        <f t="shared" si="21"/>
        <v>0</v>
      </c>
      <c r="AR11" s="9">
        <f t="shared" si="22"/>
        <v>1</v>
      </c>
      <c r="AS11" s="9">
        <f t="shared" si="23"/>
        <v>0</v>
      </c>
      <c r="AT11" s="9">
        <f t="shared" si="24"/>
        <v>0</v>
      </c>
      <c r="AU11" s="9">
        <f t="shared" si="25"/>
        <v>0</v>
      </c>
      <c r="AV11" s="9">
        <f t="shared" si="26"/>
        <v>0</v>
      </c>
      <c r="AW11" s="9">
        <f t="shared" si="27"/>
        <v>0</v>
      </c>
      <c r="AX11" s="9">
        <f t="shared" si="28"/>
        <v>0</v>
      </c>
      <c r="AY11" s="9">
        <f t="shared" si="29"/>
        <v>0</v>
      </c>
      <c r="AZ11" s="9">
        <f t="shared" si="30"/>
        <v>0</v>
      </c>
      <c r="BA11" s="9">
        <f t="shared" si="35"/>
        <v>0</v>
      </c>
      <c r="BB11" s="9">
        <f t="shared" si="36"/>
        <v>0</v>
      </c>
    </row>
    <row r="12" spans="1:54" x14ac:dyDescent="0.2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t="e">
        <f>IF(Data!W11=Data!$G11,1,0)</f>
        <v>#N/A</v>
      </c>
      <c r="S12" s="22" t="e">
        <f>IF(Data!X11=Data!$G11,1,0)</f>
        <v>#N/A</v>
      </c>
      <c r="T12" s="22">
        <f t="shared" si="1"/>
        <v>4</v>
      </c>
      <c r="U12" s="22">
        <f t="shared" si="2"/>
        <v>3</v>
      </c>
      <c r="V12" s="22">
        <f t="shared" si="3"/>
        <v>0</v>
      </c>
      <c r="W12" s="22">
        <f t="shared" si="4"/>
        <v>0</v>
      </c>
      <c r="X12" s="22" t="e">
        <f t="shared" si="5"/>
        <v>#N/A</v>
      </c>
      <c r="Y12" s="7">
        <f t="shared" si="6"/>
        <v>1</v>
      </c>
      <c r="Z12" s="7">
        <f t="shared" si="7"/>
        <v>3</v>
      </c>
      <c r="AA12" s="7">
        <f t="shared" si="8"/>
        <v>3</v>
      </c>
      <c r="AB12" s="7">
        <f t="shared" si="9"/>
        <v>0</v>
      </c>
      <c r="AC12" s="7">
        <f t="shared" si="10"/>
        <v>0</v>
      </c>
      <c r="AD12" s="7">
        <f t="shared" si="11"/>
        <v>0</v>
      </c>
      <c r="AE12" s="7">
        <f t="shared" si="12"/>
        <v>0</v>
      </c>
      <c r="AF12" s="7">
        <f t="shared" si="13"/>
        <v>0</v>
      </c>
      <c r="AG12" s="7">
        <f t="shared" si="14"/>
        <v>0</v>
      </c>
      <c r="AH12" s="7">
        <f t="shared" si="15"/>
        <v>0</v>
      </c>
      <c r="AI12" s="7">
        <f t="shared" si="16"/>
        <v>0</v>
      </c>
      <c r="AJ12" s="7">
        <f>IF(ISNA(P12),AJ11,IF(P12=1,AJ11+1,0))</f>
        <v>0</v>
      </c>
      <c r="AK12" s="7">
        <f>IF(ISNA(Q12),AK11,IF(Q12=1,AK11+1,0))</f>
        <v>0</v>
      </c>
      <c r="AL12" s="7">
        <f t="shared" si="33"/>
        <v>0</v>
      </c>
      <c r="AM12" s="7">
        <f t="shared" si="34"/>
        <v>0</v>
      </c>
      <c r="AN12" s="9">
        <f t="shared" si="18"/>
        <v>0</v>
      </c>
      <c r="AO12" s="9">
        <f t="shared" si="19"/>
        <v>0</v>
      </c>
      <c r="AP12" s="9">
        <f t="shared" si="20"/>
        <v>0</v>
      </c>
      <c r="AQ12" s="9">
        <f t="shared" si="21"/>
        <v>1</v>
      </c>
      <c r="AR12" s="9">
        <f t="shared" si="22"/>
        <v>1</v>
      </c>
      <c r="AS12" s="9">
        <f t="shared" si="23"/>
        <v>0</v>
      </c>
      <c r="AT12" s="9">
        <f t="shared" si="24"/>
        <v>0</v>
      </c>
      <c r="AU12" s="9">
        <f t="shared" si="25"/>
        <v>0</v>
      </c>
      <c r="AV12" s="9">
        <f t="shared" si="26"/>
        <v>0</v>
      </c>
      <c r="AW12" s="9">
        <f t="shared" si="27"/>
        <v>0</v>
      </c>
      <c r="AX12" s="9">
        <f t="shared" si="28"/>
        <v>0</v>
      </c>
      <c r="AY12" s="9">
        <f t="shared" si="29"/>
        <v>0</v>
      </c>
      <c r="AZ12" s="9">
        <f t="shared" si="30"/>
        <v>0</v>
      </c>
      <c r="BA12" s="9">
        <f t="shared" si="35"/>
        <v>0</v>
      </c>
      <c r="BB12" s="9">
        <f t="shared" si="36"/>
        <v>0</v>
      </c>
    </row>
    <row r="13" spans="1:54" x14ac:dyDescent="0.2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t="e">
        <f>IF(Data!W12=Data!$G12,1,0)</f>
        <v>#N/A</v>
      </c>
      <c r="S13" s="22" t="e">
        <f>IF(Data!X12=Data!$G12,1,0)</f>
        <v>#N/A</v>
      </c>
      <c r="T13" s="22">
        <f t="shared" si="1"/>
        <v>4</v>
      </c>
      <c r="U13" s="22">
        <f t="shared" si="2"/>
        <v>4</v>
      </c>
      <c r="V13" s="22">
        <f t="shared" si="3"/>
        <v>0</v>
      </c>
      <c r="W13" s="22">
        <f t="shared" si="4"/>
        <v>1</v>
      </c>
      <c r="X13" s="22" t="e">
        <f t="shared" si="5"/>
        <v>#N/A</v>
      </c>
      <c r="Y13" s="7">
        <f t="shared" si="6"/>
        <v>2</v>
      </c>
      <c r="Z13" s="7">
        <f t="shared" si="7"/>
        <v>4</v>
      </c>
      <c r="AA13" s="7">
        <f t="shared" si="8"/>
        <v>4</v>
      </c>
      <c r="AB13" s="7">
        <f t="shared" si="9"/>
        <v>1</v>
      </c>
      <c r="AC13" s="7">
        <f t="shared" si="10"/>
        <v>0</v>
      </c>
      <c r="AD13" s="7">
        <f t="shared" si="11"/>
        <v>0</v>
      </c>
      <c r="AE13" s="7">
        <f t="shared" si="12"/>
        <v>0</v>
      </c>
      <c r="AF13" s="7">
        <f t="shared" si="13"/>
        <v>0</v>
      </c>
      <c r="AG13" s="7">
        <f t="shared" si="14"/>
        <v>0</v>
      </c>
      <c r="AH13" s="7">
        <f t="shared" si="15"/>
        <v>0</v>
      </c>
      <c r="AI13" s="7">
        <f t="shared" si="16"/>
        <v>0</v>
      </c>
      <c r="AJ13" s="7">
        <f>IF(ISNA(P13),AJ12,IF(P13=1,AJ12+1,0))</f>
        <v>0</v>
      </c>
      <c r="AK13" s="7">
        <f>IF(ISNA(Q13),AK12,IF(Q13=1,AK12+1,0))</f>
        <v>0</v>
      </c>
      <c r="AL13" s="7">
        <f t="shared" si="33"/>
        <v>0</v>
      </c>
      <c r="AM13" s="7">
        <f t="shared" si="34"/>
        <v>0</v>
      </c>
      <c r="AN13" s="9">
        <f t="shared" si="18"/>
        <v>0</v>
      </c>
      <c r="AO13" s="9">
        <f t="shared" si="19"/>
        <v>0</v>
      </c>
      <c r="AP13" s="9">
        <f t="shared" si="20"/>
        <v>0</v>
      </c>
      <c r="AQ13" s="9">
        <f t="shared" si="21"/>
        <v>0</v>
      </c>
      <c r="AR13" s="9">
        <f t="shared" si="22"/>
        <v>1</v>
      </c>
      <c r="AS13" s="9">
        <f t="shared" si="23"/>
        <v>0</v>
      </c>
      <c r="AT13" s="9">
        <f t="shared" si="24"/>
        <v>0</v>
      </c>
      <c r="AU13" s="9">
        <f t="shared" si="25"/>
        <v>0</v>
      </c>
      <c r="AV13" s="9">
        <f t="shared" si="26"/>
        <v>0</v>
      </c>
      <c r="AW13" s="9">
        <f t="shared" si="27"/>
        <v>0</v>
      </c>
      <c r="AX13" s="9">
        <f t="shared" si="28"/>
        <v>0</v>
      </c>
      <c r="AY13" s="9">
        <f t="shared" si="29"/>
        <v>0</v>
      </c>
      <c r="AZ13" s="9">
        <f t="shared" si="30"/>
        <v>0</v>
      </c>
      <c r="BA13" s="9">
        <f t="shared" si="35"/>
        <v>0</v>
      </c>
      <c r="BB13" s="9">
        <f t="shared" si="36"/>
        <v>0</v>
      </c>
    </row>
    <row r="14" spans="1:54" x14ac:dyDescent="0.2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t="e">
        <f>IF(Data!W13=Data!$G13,1,0)</f>
        <v>#N/A</v>
      </c>
      <c r="S14" s="22" t="e">
        <f>IF(Data!X13=Data!$G13,1,0)</f>
        <v>#N/A</v>
      </c>
      <c r="T14" s="22">
        <f t="shared" si="1"/>
        <v>5</v>
      </c>
      <c r="U14" s="22">
        <f t="shared" si="2"/>
        <v>1</v>
      </c>
      <c r="V14" s="22">
        <f t="shared" si="3"/>
        <v>0</v>
      </c>
      <c r="W14" s="22">
        <f t="shared" ref="W14:W31" si="37">IF(T14=U14,1,0)</f>
        <v>0</v>
      </c>
      <c r="X14" s="22" t="str">
        <f t="shared" si="5"/>
        <v>Bob</v>
      </c>
      <c r="Y14" s="7">
        <f t="shared" si="6"/>
        <v>3</v>
      </c>
      <c r="Z14" s="7">
        <f t="shared" si="7"/>
        <v>0</v>
      </c>
      <c r="AA14" s="7">
        <f t="shared" si="8"/>
        <v>0</v>
      </c>
      <c r="AB14" s="7">
        <f t="shared" si="9"/>
        <v>0</v>
      </c>
      <c r="AC14" s="7">
        <f t="shared" si="10"/>
        <v>0</v>
      </c>
      <c r="AD14" s="7">
        <f t="shared" si="11"/>
        <v>0</v>
      </c>
      <c r="AE14" s="7">
        <f t="shared" si="12"/>
        <v>0</v>
      </c>
      <c r="AF14" s="7">
        <f t="shared" si="13"/>
        <v>0</v>
      </c>
      <c r="AG14" s="7">
        <f t="shared" si="14"/>
        <v>0</v>
      </c>
      <c r="AH14" s="7">
        <f t="shared" si="15"/>
        <v>0</v>
      </c>
      <c r="AI14" s="7">
        <f t="shared" si="16"/>
        <v>0</v>
      </c>
      <c r="AJ14" s="7">
        <f>IF(ISNA(P14),AJ13,IF(P14=1,AJ13+1,0))</f>
        <v>0</v>
      </c>
      <c r="AK14" s="7">
        <f>IF(ISNA(Q14),AK13,IF(Q14=1,AK13+1,0))</f>
        <v>0</v>
      </c>
      <c r="AL14" s="7">
        <f t="shared" si="33"/>
        <v>0</v>
      </c>
      <c r="AM14" s="7">
        <f t="shared" si="34"/>
        <v>0</v>
      </c>
      <c r="AN14" s="9">
        <f t="shared" si="18"/>
        <v>0</v>
      </c>
      <c r="AO14" s="9">
        <f t="shared" si="19"/>
        <v>1</v>
      </c>
      <c r="AP14" s="9">
        <f t="shared" si="20"/>
        <v>1</v>
      </c>
      <c r="AQ14" s="9">
        <f t="shared" si="21"/>
        <v>1</v>
      </c>
      <c r="AR14" s="9">
        <f t="shared" si="22"/>
        <v>1</v>
      </c>
      <c r="AS14" s="9">
        <f t="shared" si="23"/>
        <v>1</v>
      </c>
      <c r="AT14" s="9">
        <f t="shared" si="24"/>
        <v>0</v>
      </c>
      <c r="AU14" s="9">
        <f t="shared" si="25"/>
        <v>0</v>
      </c>
      <c r="AV14" s="9">
        <f t="shared" si="26"/>
        <v>0</v>
      </c>
      <c r="AW14" s="9">
        <f t="shared" si="27"/>
        <v>0</v>
      </c>
      <c r="AX14" s="9">
        <f t="shared" si="28"/>
        <v>0</v>
      </c>
      <c r="AY14" s="9">
        <f t="shared" si="29"/>
        <v>0</v>
      </c>
      <c r="AZ14" s="9">
        <f t="shared" si="30"/>
        <v>0</v>
      </c>
      <c r="BA14" s="9">
        <f t="shared" si="35"/>
        <v>0</v>
      </c>
      <c r="BB14" s="9">
        <f t="shared" si="36"/>
        <v>0</v>
      </c>
    </row>
    <row r="15" spans="1:54" x14ac:dyDescent="0.2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t="e">
        <f>IF(Data!W14=Data!$G14,1,0)</f>
        <v>#N/A</v>
      </c>
      <c r="S15" s="22" t="e">
        <f>IF(Data!X14=Data!$G14,1,0)</f>
        <v>#N/A</v>
      </c>
      <c r="T15" s="22">
        <f t="shared" si="1"/>
        <v>4</v>
      </c>
      <c r="U15" s="22">
        <f t="shared" si="2"/>
        <v>2</v>
      </c>
      <c r="V15" s="22">
        <f t="shared" si="3"/>
        <v>0</v>
      </c>
      <c r="W15" s="22">
        <f t="shared" si="37"/>
        <v>0</v>
      </c>
      <c r="X15" s="22" t="e">
        <f t="shared" si="5"/>
        <v>#N/A</v>
      </c>
      <c r="Y15" s="7">
        <f t="shared" si="6"/>
        <v>0</v>
      </c>
      <c r="Z15" s="7">
        <f t="shared" si="7"/>
        <v>1</v>
      </c>
      <c r="AA15" s="7">
        <f t="shared" si="8"/>
        <v>0</v>
      </c>
      <c r="AB15" s="7">
        <f t="shared" si="9"/>
        <v>1</v>
      </c>
      <c r="AC15" s="7">
        <f t="shared" si="10"/>
        <v>0</v>
      </c>
      <c r="AD15" s="7">
        <f t="shared" si="11"/>
        <v>0</v>
      </c>
      <c r="AE15" s="7">
        <f t="shared" si="12"/>
        <v>0</v>
      </c>
      <c r="AF15" s="7">
        <f t="shared" si="13"/>
        <v>0</v>
      </c>
      <c r="AG15" s="7">
        <f t="shared" si="14"/>
        <v>0</v>
      </c>
      <c r="AH15" s="7">
        <f t="shared" si="15"/>
        <v>0</v>
      </c>
      <c r="AI15" s="7">
        <f t="shared" si="16"/>
        <v>0</v>
      </c>
      <c r="AJ15" s="7">
        <f>IF(ISNA(P15),AJ14,IF(P15=1,AJ14+1,0))</f>
        <v>0</v>
      </c>
      <c r="AK15" s="7">
        <f>IF(ISNA(Q15),AK14,IF(Q15=1,AK14+1,0))</f>
        <v>0</v>
      </c>
      <c r="AL15" s="7">
        <f t="shared" si="33"/>
        <v>0</v>
      </c>
      <c r="AM15" s="7">
        <f t="shared" si="34"/>
        <v>0</v>
      </c>
      <c r="AN15" s="9">
        <f t="shared" si="18"/>
        <v>1</v>
      </c>
      <c r="AO15" s="9">
        <f t="shared" si="19"/>
        <v>0</v>
      </c>
      <c r="AP15" s="9">
        <f t="shared" si="20"/>
        <v>2</v>
      </c>
      <c r="AQ15" s="9">
        <f t="shared" si="21"/>
        <v>0</v>
      </c>
      <c r="AR15" s="9">
        <f t="shared" si="22"/>
        <v>1</v>
      </c>
      <c r="AS15" s="9">
        <f t="shared" si="23"/>
        <v>1</v>
      </c>
      <c r="AT15" s="9">
        <f t="shared" si="24"/>
        <v>0</v>
      </c>
      <c r="AU15" s="9">
        <f t="shared" si="25"/>
        <v>0</v>
      </c>
      <c r="AV15" s="9">
        <f t="shared" si="26"/>
        <v>0</v>
      </c>
      <c r="AW15" s="9">
        <f t="shared" si="27"/>
        <v>0</v>
      </c>
      <c r="AX15" s="9">
        <f t="shared" si="28"/>
        <v>0</v>
      </c>
      <c r="AY15" s="9">
        <f t="shared" si="29"/>
        <v>0</v>
      </c>
      <c r="AZ15" s="9">
        <f t="shared" si="30"/>
        <v>0</v>
      </c>
      <c r="BA15" s="9">
        <f t="shared" si="35"/>
        <v>0</v>
      </c>
      <c r="BB15" s="9">
        <f t="shared" si="36"/>
        <v>0</v>
      </c>
    </row>
    <row r="16" spans="1:54" x14ac:dyDescent="0.2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t="e">
        <f>IF(Data!W15=Data!$G15,1,0)</f>
        <v>#N/A</v>
      </c>
      <c r="S16" s="22" t="e">
        <f>IF(Data!X15=Data!$G15,1,0)</f>
        <v>#N/A</v>
      </c>
      <c r="T16" s="22">
        <f t="shared" si="1"/>
        <v>4</v>
      </c>
      <c r="U16" s="22">
        <f t="shared" si="2"/>
        <v>4</v>
      </c>
      <c r="V16" s="22">
        <f t="shared" si="3"/>
        <v>0</v>
      </c>
      <c r="W16" s="22">
        <f t="shared" si="37"/>
        <v>1</v>
      </c>
      <c r="X16" s="22" t="e">
        <f t="shared" si="5"/>
        <v>#N/A</v>
      </c>
      <c r="Y16" s="7">
        <f t="shared" si="6"/>
        <v>1</v>
      </c>
      <c r="Z16" s="7">
        <f t="shared" si="7"/>
        <v>2</v>
      </c>
      <c r="AA16" s="7">
        <f t="shared" si="8"/>
        <v>1</v>
      </c>
      <c r="AB16" s="7">
        <f t="shared" si="9"/>
        <v>2</v>
      </c>
      <c r="AC16" s="7">
        <f t="shared" si="10"/>
        <v>0</v>
      </c>
      <c r="AD16" s="7">
        <f t="shared" si="11"/>
        <v>0</v>
      </c>
      <c r="AE16" s="7">
        <f t="shared" si="12"/>
        <v>0</v>
      </c>
      <c r="AF16" s="7">
        <f t="shared" si="13"/>
        <v>0</v>
      </c>
      <c r="AG16" s="7">
        <f t="shared" si="14"/>
        <v>0</v>
      </c>
      <c r="AH16" s="7">
        <f t="shared" si="15"/>
        <v>0</v>
      </c>
      <c r="AI16" s="7">
        <f t="shared" si="16"/>
        <v>0</v>
      </c>
      <c r="AJ16" s="7">
        <f>IF(ISNA(P16),AJ15,IF(P16=1,AJ15+1,0))</f>
        <v>0</v>
      </c>
      <c r="AK16" s="7">
        <f>IF(ISNA(Q16),AK15,IF(Q16=1,AK15+1,0))</f>
        <v>0</v>
      </c>
      <c r="AL16" s="7">
        <f t="shared" si="33"/>
        <v>0</v>
      </c>
      <c r="AM16" s="7">
        <f t="shared" si="34"/>
        <v>0</v>
      </c>
      <c r="AN16" s="9">
        <f t="shared" si="18"/>
        <v>0</v>
      </c>
      <c r="AO16" s="9">
        <f t="shared" si="19"/>
        <v>0</v>
      </c>
      <c r="AP16" s="9">
        <f t="shared" si="20"/>
        <v>0</v>
      </c>
      <c r="AQ16" s="9">
        <f t="shared" si="21"/>
        <v>0</v>
      </c>
      <c r="AR16" s="9">
        <f t="shared" si="22"/>
        <v>1</v>
      </c>
      <c r="AS16" s="9">
        <f t="shared" si="23"/>
        <v>1</v>
      </c>
      <c r="AT16" s="9">
        <f t="shared" si="24"/>
        <v>0</v>
      </c>
      <c r="AU16" s="9">
        <f t="shared" si="25"/>
        <v>0</v>
      </c>
      <c r="AV16" s="9">
        <f t="shared" si="26"/>
        <v>0</v>
      </c>
      <c r="AW16" s="9">
        <f t="shared" si="27"/>
        <v>0</v>
      </c>
      <c r="AX16" s="9">
        <f t="shared" si="28"/>
        <v>0</v>
      </c>
      <c r="AY16" s="9">
        <f t="shared" si="29"/>
        <v>0</v>
      </c>
      <c r="AZ16" s="9">
        <f t="shared" si="30"/>
        <v>0</v>
      </c>
      <c r="BA16" s="9">
        <f t="shared" si="35"/>
        <v>0</v>
      </c>
      <c r="BB16" s="9">
        <f t="shared" si="36"/>
        <v>0</v>
      </c>
    </row>
    <row r="17" spans="1:54" x14ac:dyDescent="0.2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t="e">
        <f>IF(Data!W16=Data!$G16,1,0)</f>
        <v>#N/A</v>
      </c>
      <c r="S17" s="22" t="e">
        <f>IF(Data!X16=Data!$G16,1,0)</f>
        <v>#N/A</v>
      </c>
      <c r="T17" s="22">
        <f t="shared" si="1"/>
        <v>3</v>
      </c>
      <c r="U17" s="22">
        <f t="shared" si="2"/>
        <v>2</v>
      </c>
      <c r="V17" s="22">
        <f t="shared" si="3"/>
        <v>0</v>
      </c>
      <c r="W17" s="22">
        <f t="shared" si="37"/>
        <v>0</v>
      </c>
      <c r="X17" s="22" t="e">
        <f t="shared" si="5"/>
        <v>#N/A</v>
      </c>
      <c r="Y17" s="7">
        <f t="shared" si="6"/>
        <v>2</v>
      </c>
      <c r="Z17" s="7">
        <f t="shared" si="7"/>
        <v>0</v>
      </c>
      <c r="AA17" s="7">
        <f t="shared" si="8"/>
        <v>2</v>
      </c>
      <c r="AB17" s="7">
        <f t="shared" si="9"/>
        <v>2</v>
      </c>
      <c r="AC17" s="7">
        <f t="shared" si="10"/>
        <v>0</v>
      </c>
      <c r="AD17" s="7">
        <f t="shared" si="11"/>
        <v>0</v>
      </c>
      <c r="AE17" s="7">
        <f t="shared" si="12"/>
        <v>0</v>
      </c>
      <c r="AF17" s="7">
        <f t="shared" si="13"/>
        <v>0</v>
      </c>
      <c r="AG17" s="7">
        <f t="shared" si="14"/>
        <v>0</v>
      </c>
      <c r="AH17" s="7">
        <f t="shared" si="15"/>
        <v>0</v>
      </c>
      <c r="AI17" s="7">
        <f t="shared" si="16"/>
        <v>0</v>
      </c>
      <c r="AJ17" s="7">
        <f>IF(ISNA(P17),AJ16,IF(P17=1,AJ16+1,0))</f>
        <v>0</v>
      </c>
      <c r="AK17" s="7">
        <f>IF(ISNA(Q17),AK16,IF(Q17=1,AK16+1,0))</f>
        <v>0</v>
      </c>
      <c r="AL17" s="7">
        <f t="shared" si="33"/>
        <v>0</v>
      </c>
      <c r="AM17" s="7">
        <f t="shared" si="34"/>
        <v>0</v>
      </c>
      <c r="AN17" s="9">
        <f t="shared" si="18"/>
        <v>0</v>
      </c>
      <c r="AO17" s="9">
        <f t="shared" si="19"/>
        <v>1</v>
      </c>
      <c r="AP17" s="9">
        <f t="shared" si="20"/>
        <v>0</v>
      </c>
      <c r="AQ17" s="9">
        <f t="shared" si="21"/>
        <v>0</v>
      </c>
      <c r="AR17" s="9">
        <f t="shared" si="22"/>
        <v>1</v>
      </c>
      <c r="AS17" s="9">
        <f t="shared" si="23"/>
        <v>1</v>
      </c>
      <c r="AT17" s="9">
        <f t="shared" si="24"/>
        <v>0</v>
      </c>
      <c r="AU17" s="9">
        <f t="shared" si="25"/>
        <v>0</v>
      </c>
      <c r="AV17" s="9">
        <f t="shared" si="26"/>
        <v>0</v>
      </c>
      <c r="AW17" s="9">
        <f t="shared" si="27"/>
        <v>0</v>
      </c>
      <c r="AX17" s="9">
        <f t="shared" si="28"/>
        <v>0</v>
      </c>
      <c r="AY17" s="9">
        <f t="shared" si="29"/>
        <v>0</v>
      </c>
      <c r="AZ17" s="9">
        <f t="shared" si="30"/>
        <v>0</v>
      </c>
      <c r="BA17" s="9">
        <f t="shared" si="35"/>
        <v>0</v>
      </c>
      <c r="BB17" s="9">
        <f t="shared" si="36"/>
        <v>0</v>
      </c>
    </row>
    <row r="18" spans="1:54" x14ac:dyDescent="0.2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t="e">
        <f>IF(Data!W17=Data!$G17,1,0)</f>
        <v>#N/A</v>
      </c>
      <c r="S18" s="22" t="e">
        <f>IF(Data!X17=Data!$G17,1,0)</f>
        <v>#N/A</v>
      </c>
      <c r="T18" s="22">
        <f t="shared" si="1"/>
        <v>4</v>
      </c>
      <c r="U18" s="22">
        <f t="shared" si="2"/>
        <v>1</v>
      </c>
      <c r="V18" s="22">
        <f t="shared" si="3"/>
        <v>0</v>
      </c>
      <c r="W18" s="22">
        <f t="shared" si="37"/>
        <v>0</v>
      </c>
      <c r="X18" s="22" t="str">
        <f t="shared" si="5"/>
        <v>Bob</v>
      </c>
      <c r="Y18" s="7">
        <f t="shared" si="6"/>
        <v>3</v>
      </c>
      <c r="Z18" s="7">
        <f t="shared" si="7"/>
        <v>0</v>
      </c>
      <c r="AA18" s="7">
        <f t="shared" si="8"/>
        <v>0</v>
      </c>
      <c r="AB18" s="7">
        <f t="shared" si="9"/>
        <v>0</v>
      </c>
      <c r="AC18" s="7">
        <f t="shared" si="10"/>
        <v>0</v>
      </c>
      <c r="AD18" s="7">
        <f t="shared" si="11"/>
        <v>0</v>
      </c>
      <c r="AE18" s="7">
        <f t="shared" si="12"/>
        <v>0</v>
      </c>
      <c r="AF18" s="7">
        <f t="shared" si="13"/>
        <v>0</v>
      </c>
      <c r="AG18" s="7">
        <f t="shared" si="14"/>
        <v>0</v>
      </c>
      <c r="AH18" s="7">
        <f t="shared" si="15"/>
        <v>0</v>
      </c>
      <c r="AI18" s="7">
        <f t="shared" si="16"/>
        <v>0</v>
      </c>
      <c r="AJ18" s="7">
        <f>IF(ISNA(P18),AJ17,IF(P18=1,AJ17+1,0))</f>
        <v>0</v>
      </c>
      <c r="AK18" s="7">
        <f>IF(ISNA(Q18),AK17,IF(Q18=1,AK17+1,0))</f>
        <v>0</v>
      </c>
      <c r="AL18" s="7">
        <f t="shared" si="33"/>
        <v>0</v>
      </c>
      <c r="AM18" s="7">
        <f t="shared" si="34"/>
        <v>0</v>
      </c>
      <c r="AN18" s="9">
        <f t="shared" si="18"/>
        <v>0</v>
      </c>
      <c r="AO18" s="9">
        <f t="shared" si="19"/>
        <v>2</v>
      </c>
      <c r="AP18" s="9">
        <f t="shared" si="20"/>
        <v>1</v>
      </c>
      <c r="AQ18" s="9">
        <f t="shared" si="21"/>
        <v>1</v>
      </c>
      <c r="AR18" s="9">
        <f t="shared" si="22"/>
        <v>1</v>
      </c>
      <c r="AS18" s="9">
        <f t="shared" si="23"/>
        <v>1</v>
      </c>
      <c r="AT18" s="9">
        <f t="shared" si="24"/>
        <v>0</v>
      </c>
      <c r="AU18" s="9">
        <f t="shared" si="25"/>
        <v>0</v>
      </c>
      <c r="AV18" s="9">
        <f t="shared" si="26"/>
        <v>0</v>
      </c>
      <c r="AW18" s="9">
        <f t="shared" si="27"/>
        <v>0</v>
      </c>
      <c r="AX18" s="9">
        <f t="shared" si="28"/>
        <v>0</v>
      </c>
      <c r="AY18" s="9">
        <f t="shared" si="29"/>
        <v>0</v>
      </c>
      <c r="AZ18" s="9">
        <f t="shared" si="30"/>
        <v>0</v>
      </c>
      <c r="BA18" s="9">
        <f t="shared" si="35"/>
        <v>0</v>
      </c>
      <c r="BB18" s="9">
        <f t="shared" si="36"/>
        <v>0</v>
      </c>
    </row>
    <row r="19" spans="1:54" x14ac:dyDescent="0.2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t="e">
        <f>IF(Data!W18=Data!$G18,1,0)</f>
        <v>#N/A</v>
      </c>
      <c r="S19" s="22" t="e">
        <f>IF(Data!X18=Data!$G18,1,0)</f>
        <v>#N/A</v>
      </c>
      <c r="T19" s="22">
        <f t="shared" si="1"/>
        <v>4</v>
      </c>
      <c r="U19" s="22">
        <f t="shared" si="2"/>
        <v>4</v>
      </c>
      <c r="V19" s="22">
        <f t="shared" si="3"/>
        <v>0</v>
      </c>
      <c r="W19" s="22">
        <f t="shared" si="37"/>
        <v>1</v>
      </c>
      <c r="X19" s="22" t="e">
        <f t="shared" si="5"/>
        <v>#N/A</v>
      </c>
      <c r="Y19" s="7">
        <f t="shared" si="6"/>
        <v>4</v>
      </c>
      <c r="Z19" s="7">
        <f t="shared" si="7"/>
        <v>1</v>
      </c>
      <c r="AA19" s="7">
        <f t="shared" si="8"/>
        <v>1</v>
      </c>
      <c r="AB19" s="7">
        <f t="shared" si="9"/>
        <v>1</v>
      </c>
      <c r="AC19" s="7">
        <f t="shared" si="10"/>
        <v>0</v>
      </c>
      <c r="AD19" s="7">
        <f t="shared" si="11"/>
        <v>0</v>
      </c>
      <c r="AE19" s="7">
        <f t="shared" si="12"/>
        <v>0</v>
      </c>
      <c r="AF19" s="7">
        <f t="shared" si="13"/>
        <v>0</v>
      </c>
      <c r="AG19" s="7">
        <f t="shared" si="14"/>
        <v>0</v>
      </c>
      <c r="AH19" s="7">
        <f t="shared" si="15"/>
        <v>0</v>
      </c>
      <c r="AI19" s="7">
        <f t="shared" si="16"/>
        <v>0</v>
      </c>
      <c r="AJ19" s="7">
        <f>IF(ISNA(P19),AJ18,IF(P19=1,AJ18+1,0))</f>
        <v>0</v>
      </c>
      <c r="AK19" s="7">
        <f>IF(ISNA(Q19),AK18,IF(Q19=1,AK18+1,0))</f>
        <v>0</v>
      </c>
      <c r="AL19" s="7">
        <f t="shared" si="33"/>
        <v>0</v>
      </c>
      <c r="AM19" s="7">
        <f t="shared" si="34"/>
        <v>0</v>
      </c>
      <c r="AN19" s="9">
        <f t="shared" si="18"/>
        <v>0</v>
      </c>
      <c r="AO19" s="9">
        <f t="shared" si="19"/>
        <v>0</v>
      </c>
      <c r="AP19" s="9">
        <f t="shared" si="20"/>
        <v>0</v>
      </c>
      <c r="AQ19" s="9">
        <f t="shared" si="21"/>
        <v>0</v>
      </c>
      <c r="AR19" s="9">
        <f t="shared" si="22"/>
        <v>1</v>
      </c>
      <c r="AS19" s="9">
        <f t="shared" si="23"/>
        <v>1</v>
      </c>
      <c r="AT19" s="9">
        <f t="shared" si="24"/>
        <v>0</v>
      </c>
      <c r="AU19" s="9">
        <f t="shared" si="25"/>
        <v>0</v>
      </c>
      <c r="AV19" s="9">
        <f t="shared" si="26"/>
        <v>0</v>
      </c>
      <c r="AW19" s="9">
        <f t="shared" si="27"/>
        <v>0</v>
      </c>
      <c r="AX19" s="9">
        <f t="shared" si="28"/>
        <v>0</v>
      </c>
      <c r="AY19" s="9">
        <f t="shared" si="29"/>
        <v>0</v>
      </c>
      <c r="AZ19" s="9">
        <f t="shared" si="30"/>
        <v>0</v>
      </c>
      <c r="BA19" s="9">
        <f t="shared" si="35"/>
        <v>0</v>
      </c>
      <c r="BB19" s="9">
        <f t="shared" si="36"/>
        <v>0</v>
      </c>
    </row>
    <row r="20" spans="1:54" x14ac:dyDescent="0.2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t="e">
        <f>IF(Data!W19=Data!$G19,1,0)</f>
        <v>#N/A</v>
      </c>
      <c r="S20" s="22" t="e">
        <f>IF(Data!X19=Data!$G19,1,0)</f>
        <v>#N/A</v>
      </c>
      <c r="T20" s="22">
        <f t="shared" si="1"/>
        <v>4</v>
      </c>
      <c r="U20" s="22">
        <f t="shared" si="2"/>
        <v>2</v>
      </c>
      <c r="V20" s="22">
        <f t="shared" si="3"/>
        <v>0</v>
      </c>
      <c r="W20" s="22">
        <f t="shared" si="37"/>
        <v>0</v>
      </c>
      <c r="X20" s="22" t="e">
        <f t="shared" si="5"/>
        <v>#N/A</v>
      </c>
      <c r="Y20" s="7">
        <f t="shared" si="6"/>
        <v>0</v>
      </c>
      <c r="Z20" s="7">
        <f t="shared" si="7"/>
        <v>0</v>
      </c>
      <c r="AA20" s="7">
        <f t="shared" si="8"/>
        <v>2</v>
      </c>
      <c r="AB20" s="7">
        <f t="shared" si="9"/>
        <v>2</v>
      </c>
      <c r="AC20" s="7">
        <f t="shared" si="10"/>
        <v>0</v>
      </c>
      <c r="AD20" s="7">
        <f t="shared" si="11"/>
        <v>0</v>
      </c>
      <c r="AE20" s="7">
        <f t="shared" si="12"/>
        <v>0</v>
      </c>
      <c r="AF20" s="7">
        <f t="shared" si="13"/>
        <v>0</v>
      </c>
      <c r="AG20" s="7">
        <f t="shared" si="14"/>
        <v>0</v>
      </c>
      <c r="AH20" s="7">
        <f t="shared" si="15"/>
        <v>0</v>
      </c>
      <c r="AI20" s="7">
        <f t="shared" si="16"/>
        <v>0</v>
      </c>
      <c r="AJ20" s="7">
        <f>IF(ISNA(P20),AJ19,IF(P20=1,AJ19+1,0))</f>
        <v>0</v>
      </c>
      <c r="AK20" s="7">
        <f>IF(ISNA(Q20),AK19,IF(Q20=1,AK19+1,0))</f>
        <v>0</v>
      </c>
      <c r="AL20" s="7">
        <f t="shared" si="33"/>
        <v>0</v>
      </c>
      <c r="AM20" s="7">
        <f t="shared" si="34"/>
        <v>0</v>
      </c>
      <c r="AN20" s="9">
        <f t="shared" si="18"/>
        <v>1</v>
      </c>
      <c r="AO20" s="9">
        <f t="shared" si="19"/>
        <v>1</v>
      </c>
      <c r="AP20" s="9">
        <f t="shared" si="20"/>
        <v>0</v>
      </c>
      <c r="AQ20" s="9">
        <f t="shared" si="21"/>
        <v>0</v>
      </c>
      <c r="AR20" s="9">
        <f t="shared" si="22"/>
        <v>1</v>
      </c>
      <c r="AS20" s="9">
        <f t="shared" si="23"/>
        <v>1</v>
      </c>
      <c r="AT20" s="9">
        <f t="shared" si="24"/>
        <v>0</v>
      </c>
      <c r="AU20" s="9">
        <f t="shared" si="25"/>
        <v>0</v>
      </c>
      <c r="AV20" s="9">
        <f t="shared" si="26"/>
        <v>0</v>
      </c>
      <c r="AW20" s="9">
        <f t="shared" si="27"/>
        <v>0</v>
      </c>
      <c r="AX20" s="9">
        <f t="shared" si="28"/>
        <v>0</v>
      </c>
      <c r="AY20" s="9">
        <f t="shared" si="29"/>
        <v>0</v>
      </c>
      <c r="AZ20" s="9">
        <f t="shared" si="30"/>
        <v>0</v>
      </c>
      <c r="BA20" s="9">
        <f t="shared" si="35"/>
        <v>0</v>
      </c>
      <c r="BB20" s="9">
        <f t="shared" si="36"/>
        <v>0</v>
      </c>
    </row>
    <row r="21" spans="1:54" x14ac:dyDescent="0.2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t="e">
        <f>IF(Data!W20=Data!$G20,1,0)</f>
        <v>#N/A</v>
      </c>
      <c r="S21" s="22" t="e">
        <f>IF(Data!X20=Data!$G20,1,0)</f>
        <v>#N/A</v>
      </c>
      <c r="T21" s="22">
        <f t="shared" si="1"/>
        <v>4</v>
      </c>
      <c r="U21" s="22">
        <f t="shared" si="2"/>
        <v>3</v>
      </c>
      <c r="V21" s="22">
        <f t="shared" si="3"/>
        <v>0</v>
      </c>
      <c r="W21" s="22">
        <f t="shared" si="37"/>
        <v>0</v>
      </c>
      <c r="X21" s="22" t="e">
        <f t="shared" si="5"/>
        <v>#N/A</v>
      </c>
      <c r="Y21" s="7">
        <f t="shared" si="6"/>
        <v>1</v>
      </c>
      <c r="Z21" s="7">
        <f t="shared" si="7"/>
        <v>1</v>
      </c>
      <c r="AA21" s="7">
        <f t="shared" si="8"/>
        <v>0</v>
      </c>
      <c r="AB21" s="7">
        <f t="shared" si="9"/>
        <v>3</v>
      </c>
      <c r="AC21" s="7">
        <f t="shared" si="10"/>
        <v>0</v>
      </c>
      <c r="AD21" s="7">
        <f t="shared" si="11"/>
        <v>0</v>
      </c>
      <c r="AE21" s="7">
        <f t="shared" si="12"/>
        <v>0</v>
      </c>
      <c r="AF21" s="7">
        <f t="shared" si="13"/>
        <v>0</v>
      </c>
      <c r="AG21" s="7">
        <f t="shared" si="14"/>
        <v>0</v>
      </c>
      <c r="AH21" s="7">
        <f t="shared" si="15"/>
        <v>0</v>
      </c>
      <c r="AI21" s="7">
        <f t="shared" si="16"/>
        <v>0</v>
      </c>
      <c r="AJ21" s="7">
        <f>IF(ISNA(P21),AJ20,IF(P21=1,AJ20+1,0))</f>
        <v>0</v>
      </c>
      <c r="AK21" s="7">
        <f>IF(ISNA(Q21),AK20,IF(Q21=1,AK20+1,0))</f>
        <v>0</v>
      </c>
      <c r="AL21" s="7">
        <f t="shared" si="33"/>
        <v>0</v>
      </c>
      <c r="AM21" s="7">
        <f t="shared" si="34"/>
        <v>0</v>
      </c>
      <c r="AN21" s="9">
        <f t="shared" si="18"/>
        <v>0</v>
      </c>
      <c r="AO21" s="9">
        <f t="shared" si="19"/>
        <v>0</v>
      </c>
      <c r="AP21" s="9">
        <f t="shared" si="20"/>
        <v>1</v>
      </c>
      <c r="AQ21" s="9">
        <f t="shared" si="21"/>
        <v>0</v>
      </c>
      <c r="AR21" s="9">
        <f t="shared" si="22"/>
        <v>1</v>
      </c>
      <c r="AS21" s="9">
        <f t="shared" si="23"/>
        <v>1</v>
      </c>
      <c r="AT21" s="9">
        <f t="shared" si="24"/>
        <v>0</v>
      </c>
      <c r="AU21" s="9">
        <f t="shared" si="25"/>
        <v>0</v>
      </c>
      <c r="AV21" s="9">
        <f t="shared" si="26"/>
        <v>0</v>
      </c>
      <c r="AW21" s="9">
        <f t="shared" si="27"/>
        <v>0</v>
      </c>
      <c r="AX21" s="9">
        <f t="shared" si="28"/>
        <v>0</v>
      </c>
      <c r="AY21" s="9">
        <f t="shared" si="29"/>
        <v>0</v>
      </c>
      <c r="AZ21" s="9">
        <f t="shared" si="30"/>
        <v>0</v>
      </c>
      <c r="BA21" s="9">
        <f t="shared" si="35"/>
        <v>0</v>
      </c>
      <c r="BB21" s="9">
        <f t="shared" si="36"/>
        <v>0</v>
      </c>
    </row>
    <row r="22" spans="1:54" x14ac:dyDescent="0.2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t="e">
        <f>IF(Data!W21=Data!$G21,1,0)</f>
        <v>#N/A</v>
      </c>
      <c r="S22" s="22" t="e">
        <f>IF(Data!X21=Data!$G21,1,0)</f>
        <v>#N/A</v>
      </c>
      <c r="T22" s="22">
        <f t="shared" si="1"/>
        <v>4</v>
      </c>
      <c r="U22" s="22">
        <f t="shared" si="2"/>
        <v>3</v>
      </c>
      <c r="V22" s="22">
        <f t="shared" si="3"/>
        <v>0</v>
      </c>
      <c r="W22" s="22">
        <f t="shared" si="37"/>
        <v>0</v>
      </c>
      <c r="X22" s="22" t="e">
        <f t="shared" si="5"/>
        <v>#N/A</v>
      </c>
      <c r="Y22" s="7">
        <f t="shared" si="6"/>
        <v>0</v>
      </c>
      <c r="Z22" s="7">
        <f t="shared" si="7"/>
        <v>2</v>
      </c>
      <c r="AA22" s="7">
        <f t="shared" si="8"/>
        <v>1</v>
      </c>
      <c r="AB22" s="7">
        <f t="shared" si="9"/>
        <v>4</v>
      </c>
      <c r="AC22" s="7">
        <f t="shared" si="10"/>
        <v>0</v>
      </c>
      <c r="AD22" s="7">
        <f t="shared" si="11"/>
        <v>0</v>
      </c>
      <c r="AE22" s="7">
        <f t="shared" si="12"/>
        <v>0</v>
      </c>
      <c r="AF22" s="7">
        <f t="shared" si="13"/>
        <v>0</v>
      </c>
      <c r="AG22" s="7">
        <f t="shared" si="14"/>
        <v>0</v>
      </c>
      <c r="AH22" s="7">
        <f t="shared" si="15"/>
        <v>0</v>
      </c>
      <c r="AI22" s="7">
        <f t="shared" si="16"/>
        <v>0</v>
      </c>
      <c r="AJ22" s="7">
        <f>IF(ISNA(P22),AJ21,IF(P22=1,AJ21+1,0))</f>
        <v>0</v>
      </c>
      <c r="AK22" s="7">
        <f>IF(ISNA(Q22),AK21,IF(Q22=1,AK21+1,0))</f>
        <v>0</v>
      </c>
      <c r="AL22" s="7">
        <f t="shared" si="33"/>
        <v>0</v>
      </c>
      <c r="AM22" s="7">
        <f t="shared" si="34"/>
        <v>0</v>
      </c>
      <c r="AN22" s="9">
        <f t="shared" si="18"/>
        <v>1</v>
      </c>
      <c r="AO22" s="9">
        <f t="shared" si="19"/>
        <v>0</v>
      </c>
      <c r="AP22" s="9">
        <f t="shared" si="20"/>
        <v>0</v>
      </c>
      <c r="AQ22" s="9">
        <f t="shared" si="21"/>
        <v>0</v>
      </c>
      <c r="AR22" s="9">
        <f t="shared" si="22"/>
        <v>1</v>
      </c>
      <c r="AS22" s="9">
        <f t="shared" si="23"/>
        <v>1</v>
      </c>
      <c r="AT22" s="9">
        <f t="shared" si="24"/>
        <v>0</v>
      </c>
      <c r="AU22" s="9">
        <f t="shared" si="25"/>
        <v>0</v>
      </c>
      <c r="AV22" s="9">
        <f t="shared" si="26"/>
        <v>0</v>
      </c>
      <c r="AW22" s="9">
        <f t="shared" si="27"/>
        <v>0</v>
      </c>
      <c r="AX22" s="9">
        <f t="shared" si="28"/>
        <v>0</v>
      </c>
      <c r="AY22" s="9">
        <f t="shared" si="29"/>
        <v>0</v>
      </c>
      <c r="AZ22" s="9">
        <f t="shared" si="30"/>
        <v>0</v>
      </c>
      <c r="BA22" s="9">
        <f t="shared" si="35"/>
        <v>0</v>
      </c>
      <c r="BB22" s="9">
        <f t="shared" si="36"/>
        <v>0</v>
      </c>
    </row>
    <row r="23" spans="1:54" x14ac:dyDescent="0.2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t="e">
        <f>IF(Data!W22=Data!$G22,1,0)</f>
        <v>#N/A</v>
      </c>
      <c r="S23" s="22" t="e">
        <f>IF(Data!X22=Data!$G22,1,0)</f>
        <v>#N/A</v>
      </c>
      <c r="T23" s="22">
        <f t="shared" si="1"/>
        <v>4</v>
      </c>
      <c r="U23" s="22">
        <f t="shared" si="2"/>
        <v>4</v>
      </c>
      <c r="V23" s="22">
        <f t="shared" si="3"/>
        <v>0</v>
      </c>
      <c r="W23" s="22">
        <f t="shared" si="37"/>
        <v>1</v>
      </c>
      <c r="X23" s="22" t="e">
        <f t="shared" si="5"/>
        <v>#N/A</v>
      </c>
      <c r="Y23" s="7">
        <f t="shared" si="6"/>
        <v>1</v>
      </c>
      <c r="Z23" s="7">
        <f t="shared" si="7"/>
        <v>3</v>
      </c>
      <c r="AA23" s="7">
        <f t="shared" si="8"/>
        <v>2</v>
      </c>
      <c r="AB23" s="7">
        <f t="shared" si="9"/>
        <v>5</v>
      </c>
      <c r="AC23" s="7">
        <f t="shared" si="10"/>
        <v>0</v>
      </c>
      <c r="AD23" s="7">
        <f t="shared" si="11"/>
        <v>0</v>
      </c>
      <c r="AE23" s="7">
        <f t="shared" si="12"/>
        <v>0</v>
      </c>
      <c r="AF23" s="7">
        <f t="shared" si="13"/>
        <v>0</v>
      </c>
      <c r="AG23" s="7">
        <f t="shared" si="14"/>
        <v>0</v>
      </c>
      <c r="AH23" s="7">
        <f t="shared" si="15"/>
        <v>0</v>
      </c>
      <c r="AI23" s="7">
        <f t="shared" si="16"/>
        <v>0</v>
      </c>
      <c r="AJ23" s="7">
        <f>IF(ISNA(P23),AJ22,IF(P23=1,AJ22+1,0))</f>
        <v>0</v>
      </c>
      <c r="AK23" s="7">
        <f>IF(ISNA(Q23),AK22,IF(Q23=1,AK22+1,0))</f>
        <v>0</v>
      </c>
      <c r="AL23" s="7">
        <f t="shared" si="33"/>
        <v>0</v>
      </c>
      <c r="AM23" s="7">
        <f t="shared" si="34"/>
        <v>0</v>
      </c>
      <c r="AN23" s="9">
        <f t="shared" si="18"/>
        <v>0</v>
      </c>
      <c r="AO23" s="9">
        <f t="shared" si="19"/>
        <v>0</v>
      </c>
      <c r="AP23" s="9">
        <f t="shared" si="20"/>
        <v>0</v>
      </c>
      <c r="AQ23" s="9">
        <f t="shared" si="21"/>
        <v>0</v>
      </c>
      <c r="AR23" s="9">
        <f t="shared" si="22"/>
        <v>1</v>
      </c>
      <c r="AS23" s="9">
        <f t="shared" si="23"/>
        <v>1</v>
      </c>
      <c r="AT23" s="9">
        <f t="shared" si="24"/>
        <v>0</v>
      </c>
      <c r="AU23" s="9">
        <f t="shared" si="25"/>
        <v>0</v>
      </c>
      <c r="AV23" s="9">
        <f t="shared" si="26"/>
        <v>0</v>
      </c>
      <c r="AW23" s="9">
        <f t="shared" si="27"/>
        <v>0</v>
      </c>
      <c r="AX23" s="9">
        <f t="shared" si="28"/>
        <v>0</v>
      </c>
      <c r="AY23" s="9">
        <f t="shared" si="29"/>
        <v>0</v>
      </c>
      <c r="AZ23" s="9">
        <f t="shared" si="30"/>
        <v>0</v>
      </c>
      <c r="BA23" s="9">
        <f t="shared" si="35"/>
        <v>0</v>
      </c>
      <c r="BB23" s="9">
        <f t="shared" si="36"/>
        <v>0</v>
      </c>
    </row>
    <row r="24" spans="1:54" x14ac:dyDescent="0.2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t="e">
        <f>IF(Data!W23=Data!$G23,1,0)</f>
        <v>#N/A</v>
      </c>
      <c r="S24" s="22" t="e">
        <f>IF(Data!X23=Data!$G23,1,0)</f>
        <v>#N/A</v>
      </c>
      <c r="T24" s="22">
        <f t="shared" si="1"/>
        <v>4</v>
      </c>
      <c r="U24" s="22">
        <f t="shared" si="2"/>
        <v>2</v>
      </c>
      <c r="V24" s="22">
        <f t="shared" si="3"/>
        <v>0</v>
      </c>
      <c r="W24" s="22">
        <f t="shared" si="37"/>
        <v>0</v>
      </c>
      <c r="X24" s="22" t="e">
        <f t="shared" si="5"/>
        <v>#N/A</v>
      </c>
      <c r="Y24" s="7">
        <f t="shared" si="6"/>
        <v>2</v>
      </c>
      <c r="Z24" s="7">
        <f t="shared" si="7"/>
        <v>4</v>
      </c>
      <c r="AA24" s="7">
        <f t="shared" si="8"/>
        <v>0</v>
      </c>
      <c r="AB24" s="7">
        <f t="shared" si="9"/>
        <v>0</v>
      </c>
      <c r="AC24" s="7">
        <f t="shared" si="10"/>
        <v>0</v>
      </c>
      <c r="AD24" s="7">
        <f t="shared" si="11"/>
        <v>0</v>
      </c>
      <c r="AE24" s="7">
        <f t="shared" si="12"/>
        <v>0</v>
      </c>
      <c r="AF24" s="7">
        <f t="shared" si="13"/>
        <v>0</v>
      </c>
      <c r="AG24" s="7">
        <f t="shared" si="14"/>
        <v>0</v>
      </c>
      <c r="AH24" s="7">
        <f t="shared" si="15"/>
        <v>0</v>
      </c>
      <c r="AI24" s="7">
        <f t="shared" si="16"/>
        <v>0</v>
      </c>
      <c r="AJ24" s="7">
        <f>IF(ISNA(P24),AJ23,IF(P24=1,AJ23+1,0))</f>
        <v>0</v>
      </c>
      <c r="AK24" s="7">
        <f>IF(ISNA(Q24),AK23,IF(Q24=1,AK23+1,0))</f>
        <v>0</v>
      </c>
      <c r="AL24" s="7">
        <f t="shared" si="33"/>
        <v>0</v>
      </c>
      <c r="AM24" s="7">
        <f t="shared" si="34"/>
        <v>0</v>
      </c>
      <c r="AN24" s="9">
        <f t="shared" si="18"/>
        <v>0</v>
      </c>
      <c r="AO24" s="9">
        <f t="shared" si="19"/>
        <v>0</v>
      </c>
      <c r="AP24" s="9">
        <f t="shared" si="20"/>
        <v>1</v>
      </c>
      <c r="AQ24" s="9">
        <f t="shared" si="21"/>
        <v>1</v>
      </c>
      <c r="AR24" s="9">
        <f t="shared" si="22"/>
        <v>1</v>
      </c>
      <c r="AS24" s="9">
        <f t="shared" si="23"/>
        <v>1</v>
      </c>
      <c r="AT24" s="9">
        <f t="shared" si="24"/>
        <v>0</v>
      </c>
      <c r="AU24" s="9">
        <f t="shared" si="25"/>
        <v>0</v>
      </c>
      <c r="AV24" s="9">
        <f t="shared" si="26"/>
        <v>0</v>
      </c>
      <c r="AW24" s="9">
        <f t="shared" si="27"/>
        <v>0</v>
      </c>
      <c r="AX24" s="9">
        <f t="shared" si="28"/>
        <v>0</v>
      </c>
      <c r="AY24" s="9">
        <f t="shared" si="29"/>
        <v>0</v>
      </c>
      <c r="AZ24" s="9">
        <f t="shared" si="30"/>
        <v>0</v>
      </c>
      <c r="BA24" s="9">
        <f t="shared" si="35"/>
        <v>0</v>
      </c>
      <c r="BB24" s="9">
        <f t="shared" si="36"/>
        <v>0</v>
      </c>
    </row>
    <row r="25" spans="1:54" x14ac:dyDescent="0.2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t="e">
        <f>IF(Data!W24=Data!$G24,1,0)</f>
        <v>#N/A</v>
      </c>
      <c r="S25" s="22" t="e">
        <f>IF(Data!X24=Data!$G24,1,0)</f>
        <v>#N/A</v>
      </c>
      <c r="T25" s="22">
        <f t="shared" si="1"/>
        <v>4</v>
      </c>
      <c r="U25" s="22">
        <f t="shared" si="2"/>
        <v>2</v>
      </c>
      <c r="V25" s="22">
        <f t="shared" si="3"/>
        <v>0</v>
      </c>
      <c r="W25" s="22">
        <f t="shared" si="37"/>
        <v>0</v>
      </c>
      <c r="X25" s="22" t="e">
        <f t="shared" si="5"/>
        <v>#N/A</v>
      </c>
      <c r="Y25" s="7">
        <f t="shared" si="6"/>
        <v>0</v>
      </c>
      <c r="Z25" s="7">
        <f t="shared" si="7"/>
        <v>5</v>
      </c>
      <c r="AA25" s="7">
        <f t="shared" si="8"/>
        <v>1</v>
      </c>
      <c r="AB25" s="7">
        <f t="shared" si="9"/>
        <v>0</v>
      </c>
      <c r="AC25" s="7">
        <f t="shared" si="10"/>
        <v>0</v>
      </c>
      <c r="AD25" s="7">
        <f t="shared" si="11"/>
        <v>0</v>
      </c>
      <c r="AE25" s="7">
        <f t="shared" si="12"/>
        <v>0</v>
      </c>
      <c r="AF25" s="7">
        <f t="shared" si="13"/>
        <v>0</v>
      </c>
      <c r="AG25" s="7">
        <f t="shared" si="14"/>
        <v>0</v>
      </c>
      <c r="AH25" s="7">
        <f t="shared" si="15"/>
        <v>0</v>
      </c>
      <c r="AI25" s="7">
        <f t="shared" si="16"/>
        <v>0</v>
      </c>
      <c r="AJ25" s="7">
        <f>IF(ISNA(P25),AJ24,IF(P25=1,AJ24+1,0))</f>
        <v>0</v>
      </c>
      <c r="AK25" s="7">
        <f>IF(ISNA(Q25),AK24,IF(Q25=1,AK24+1,0))</f>
        <v>0</v>
      </c>
      <c r="AL25" s="7">
        <f t="shared" si="33"/>
        <v>0</v>
      </c>
      <c r="AM25" s="7">
        <f t="shared" si="34"/>
        <v>0</v>
      </c>
      <c r="AN25" s="9">
        <f t="shared" si="18"/>
        <v>1</v>
      </c>
      <c r="AO25" s="9">
        <f t="shared" si="19"/>
        <v>0</v>
      </c>
      <c r="AP25" s="9">
        <f t="shared" si="20"/>
        <v>0</v>
      </c>
      <c r="AQ25" s="9">
        <f t="shared" si="21"/>
        <v>2</v>
      </c>
      <c r="AR25" s="9">
        <f t="shared" si="22"/>
        <v>1</v>
      </c>
      <c r="AS25" s="9">
        <f t="shared" si="23"/>
        <v>1</v>
      </c>
      <c r="AT25" s="9">
        <f t="shared" si="24"/>
        <v>0</v>
      </c>
      <c r="AU25" s="9">
        <f t="shared" si="25"/>
        <v>0</v>
      </c>
      <c r="AV25" s="9">
        <f t="shared" si="26"/>
        <v>0</v>
      </c>
      <c r="AW25" s="9">
        <f t="shared" si="27"/>
        <v>0</v>
      </c>
      <c r="AX25" s="9">
        <f t="shared" si="28"/>
        <v>0</v>
      </c>
      <c r="AY25" s="9">
        <f t="shared" si="29"/>
        <v>0</v>
      </c>
      <c r="AZ25" s="9">
        <f t="shared" si="30"/>
        <v>0</v>
      </c>
      <c r="BA25" s="9">
        <f t="shared" si="35"/>
        <v>0</v>
      </c>
      <c r="BB25" s="9">
        <f t="shared" si="36"/>
        <v>0</v>
      </c>
    </row>
    <row r="26" spans="1:54" x14ac:dyDescent="0.2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t="e">
        <f>IF(Data!W25=Data!$G25,1,0)</f>
        <v>#N/A</v>
      </c>
      <c r="S26" s="22" t="e">
        <f>IF(Data!X25=Data!$G25,1,0)</f>
        <v>#N/A</v>
      </c>
      <c r="T26" s="22">
        <f t="shared" si="1"/>
        <v>4</v>
      </c>
      <c r="U26" s="22">
        <f t="shared" si="2"/>
        <v>4</v>
      </c>
      <c r="V26" s="22">
        <f t="shared" si="3"/>
        <v>0</v>
      </c>
      <c r="W26" s="22">
        <f t="shared" si="37"/>
        <v>1</v>
      </c>
      <c r="X26" s="22" t="e">
        <f t="shared" si="5"/>
        <v>#N/A</v>
      </c>
      <c r="Y26" s="7">
        <f>IF(ISNA(E26),Y25,IF(E26=1,Y25+1,0))</f>
        <v>1</v>
      </c>
      <c r="Z26" s="7">
        <f>IF(ISNA(F26),Z25,IF(F26=1,Z25+1,0))</f>
        <v>6</v>
      </c>
      <c r="AA26" s="7">
        <f>IF(ISNA(G26),AA25,IF(G26=1,AA25+1,0))</f>
        <v>2</v>
      </c>
      <c r="AB26" s="7">
        <f>IF(ISNA(H26),AB25,IF(H26=1,AB25+1,0))</f>
        <v>1</v>
      </c>
      <c r="AC26" s="7">
        <f>IF(ISNA(I26),AC25,IF(I26=1,AC25+1,0))</f>
        <v>0</v>
      </c>
      <c r="AD26" s="7">
        <f>IF(ISNA(J26),AD25,IF(J26=1,AD25+1,0))</f>
        <v>0</v>
      </c>
      <c r="AE26" s="7">
        <f>IF(ISNA(K26),AE25,IF(K26=1,AE25+1,0))</f>
        <v>0</v>
      </c>
      <c r="AF26" s="7">
        <f t="shared" si="13"/>
        <v>0</v>
      </c>
      <c r="AG26" s="7">
        <f t="shared" si="14"/>
        <v>0</v>
      </c>
      <c r="AH26" s="7">
        <f t="shared" si="15"/>
        <v>0</v>
      </c>
      <c r="AI26" s="7">
        <f t="shared" si="16"/>
        <v>0</v>
      </c>
      <c r="AJ26" s="7">
        <f>IF(ISNA(P26),AJ25,IF(P26=1,AJ25+1,0))</f>
        <v>0</v>
      </c>
      <c r="AK26" s="7">
        <f>IF(ISNA(Q26),AK25,IF(Q26=1,AK25+1,0))</f>
        <v>0</v>
      </c>
      <c r="AL26" s="7">
        <f t="shared" si="33"/>
        <v>0</v>
      </c>
      <c r="AM26" s="7">
        <f t="shared" si="34"/>
        <v>0</v>
      </c>
      <c r="AN26" s="9">
        <f t="shared" si="18"/>
        <v>0</v>
      </c>
      <c r="AO26" s="9">
        <f t="shared" si="19"/>
        <v>0</v>
      </c>
      <c r="AP26" s="9">
        <f t="shared" si="20"/>
        <v>0</v>
      </c>
      <c r="AQ26" s="9">
        <f t="shared" si="21"/>
        <v>0</v>
      </c>
      <c r="AR26" s="9">
        <f t="shared" si="22"/>
        <v>1</v>
      </c>
      <c r="AS26" s="9">
        <f t="shared" si="23"/>
        <v>1</v>
      </c>
      <c r="AT26" s="9">
        <f t="shared" si="24"/>
        <v>0</v>
      </c>
      <c r="AU26" s="9">
        <f t="shared" si="25"/>
        <v>0</v>
      </c>
      <c r="AV26" s="9">
        <f t="shared" si="26"/>
        <v>0</v>
      </c>
      <c r="AW26" s="9">
        <f t="shared" si="27"/>
        <v>0</v>
      </c>
      <c r="AX26" s="9">
        <f t="shared" si="28"/>
        <v>0</v>
      </c>
      <c r="AY26" s="9">
        <f t="shared" si="29"/>
        <v>0</v>
      </c>
      <c r="AZ26" s="9">
        <f t="shared" si="30"/>
        <v>0</v>
      </c>
      <c r="BA26" s="9">
        <f t="shared" si="35"/>
        <v>0</v>
      </c>
      <c r="BB26" s="9">
        <f t="shared" si="36"/>
        <v>0</v>
      </c>
    </row>
    <row r="27" spans="1:54" x14ac:dyDescent="0.2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t="e">
        <f>IF(Data!W26=Data!$G26,1,0)</f>
        <v>#N/A</v>
      </c>
      <c r="S27" s="22" t="e">
        <f>IF(Data!X26=Data!$G26,1,0)</f>
        <v>#N/A</v>
      </c>
      <c r="T27" s="22">
        <f t="shared" si="1"/>
        <v>4</v>
      </c>
      <c r="U27" s="22">
        <f t="shared" si="2"/>
        <v>1</v>
      </c>
      <c r="V27" s="22">
        <f t="shared" si="3"/>
        <v>0</v>
      </c>
      <c r="W27" s="22">
        <f t="shared" si="37"/>
        <v>0</v>
      </c>
      <c r="X27" s="22" t="str">
        <f t="shared" si="5"/>
        <v>Evan</v>
      </c>
      <c r="Y27" s="7">
        <f>IF(ISNA(E27),Y26,IF(E27=1,Y26+1,0))</f>
        <v>0</v>
      </c>
      <c r="Z27" s="7">
        <f>IF(ISNA(F27),Z26,IF(F27=1,Z26+1,0))</f>
        <v>0</v>
      </c>
      <c r="AA27" s="7">
        <f>IF(ISNA(G27),AA26,IF(G27=1,AA26+1,0))</f>
        <v>0</v>
      </c>
      <c r="AB27" s="7">
        <f>IF(ISNA(H27),AB26,IF(H27=1,AB26+1,0))</f>
        <v>2</v>
      </c>
      <c r="AC27" s="7">
        <f>IF(ISNA(I27),AC26,IF(I27=1,AC26+1,0))</f>
        <v>0</v>
      </c>
      <c r="AD27" s="7">
        <f>IF(ISNA(J27),AD26,IF(J27=1,AD26+1,0))</f>
        <v>0</v>
      </c>
      <c r="AE27" s="7">
        <f>IF(ISNA(K27),AE26,IF(K27=1,AE26+1,0))</f>
        <v>0</v>
      </c>
      <c r="AF27" s="7">
        <f t="shared" si="13"/>
        <v>0</v>
      </c>
      <c r="AG27" s="7">
        <f t="shared" si="14"/>
        <v>0</v>
      </c>
      <c r="AH27" s="7">
        <f t="shared" si="15"/>
        <v>0</v>
      </c>
      <c r="AI27" s="7">
        <f t="shared" si="16"/>
        <v>0</v>
      </c>
      <c r="AJ27" s="7">
        <f>IF(ISNA(P27),AJ26,IF(P27=1,AJ26+1,0))</f>
        <v>0</v>
      </c>
      <c r="AK27" s="7">
        <f>IF(ISNA(Q27),AK26,IF(Q27=1,AK26+1,0))</f>
        <v>0</v>
      </c>
      <c r="AL27" s="7">
        <f t="shared" si="33"/>
        <v>0</v>
      </c>
      <c r="AM27" s="7">
        <f t="shared" si="34"/>
        <v>0</v>
      </c>
      <c r="AN27" s="9">
        <f t="shared" si="18"/>
        <v>1</v>
      </c>
      <c r="AO27" s="9">
        <f t="shared" si="19"/>
        <v>1</v>
      </c>
      <c r="AP27" s="9">
        <f t="shared" si="20"/>
        <v>1</v>
      </c>
      <c r="AQ27" s="9">
        <f t="shared" si="21"/>
        <v>0</v>
      </c>
      <c r="AR27" s="9">
        <f t="shared" si="22"/>
        <v>1</v>
      </c>
      <c r="AS27" s="9">
        <f t="shared" si="23"/>
        <v>1</v>
      </c>
      <c r="AT27" s="9">
        <f t="shared" si="24"/>
        <v>0</v>
      </c>
      <c r="AU27" s="9">
        <f t="shared" si="25"/>
        <v>0</v>
      </c>
      <c r="AV27" s="9">
        <f t="shared" si="26"/>
        <v>0</v>
      </c>
      <c r="AW27" s="9">
        <f t="shared" si="27"/>
        <v>0</v>
      </c>
      <c r="AX27" s="9">
        <f t="shared" si="28"/>
        <v>0</v>
      </c>
      <c r="AY27" s="9">
        <f t="shared" si="29"/>
        <v>0</v>
      </c>
      <c r="AZ27" s="9">
        <f t="shared" si="30"/>
        <v>0</v>
      </c>
      <c r="BA27" s="9">
        <f t="shared" si="35"/>
        <v>0</v>
      </c>
      <c r="BB27" s="9">
        <f t="shared" si="36"/>
        <v>0</v>
      </c>
    </row>
    <row r="28" spans="1:54" x14ac:dyDescent="0.2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t="e">
        <f>IF(Data!W27=Data!$G27,1,0)</f>
        <v>#N/A</v>
      </c>
      <c r="S28" s="22" t="e">
        <f>IF(Data!X27=Data!$G27,1,0)</f>
        <v>#N/A</v>
      </c>
      <c r="T28" s="22">
        <f t="shared" si="1"/>
        <v>4</v>
      </c>
      <c r="U28" s="22">
        <f t="shared" si="2"/>
        <v>1</v>
      </c>
      <c r="V28" s="22">
        <f t="shared" si="3"/>
        <v>0</v>
      </c>
      <c r="W28" s="22">
        <f t="shared" si="37"/>
        <v>0</v>
      </c>
      <c r="X28" s="22" t="str">
        <f t="shared" si="5"/>
        <v>Jay</v>
      </c>
      <c r="Y28" s="7">
        <f>IF(ISNA(E28),Y27,IF(E28=1,Y27+1,0))</f>
        <v>0</v>
      </c>
      <c r="Z28" s="7">
        <f>IF(ISNA(F28),Z27,IF(F28=1,Z27+1,0))</f>
        <v>0</v>
      </c>
      <c r="AA28" s="7">
        <f>IF(ISNA(G28),AA27,IF(G28=1,AA27+1,0))</f>
        <v>1</v>
      </c>
      <c r="AB28" s="7">
        <f>IF(ISNA(H28),AB27,IF(H28=1,AB27+1,0))</f>
        <v>0</v>
      </c>
      <c r="AC28" s="7">
        <f>IF(ISNA(I28),AC27,IF(I28=1,AC27+1,0))</f>
        <v>0</v>
      </c>
      <c r="AD28" s="7">
        <f>IF(ISNA(J28),AD27,IF(J28=1,AD27+1,0))</f>
        <v>0</v>
      </c>
      <c r="AE28" s="7">
        <f>IF(ISNA(K28),AE27,IF(K28=1,AE27+1,0))</f>
        <v>0</v>
      </c>
      <c r="AF28" s="7">
        <f t="shared" si="13"/>
        <v>0</v>
      </c>
      <c r="AG28" s="7">
        <f t="shared" si="14"/>
        <v>0</v>
      </c>
      <c r="AH28" s="7">
        <f t="shared" si="15"/>
        <v>0</v>
      </c>
      <c r="AI28" s="7">
        <f t="shared" si="16"/>
        <v>0</v>
      </c>
      <c r="AJ28" s="7">
        <f>IF(ISNA(P28),AJ27,IF(P28=1,AJ27+1,0))</f>
        <v>0</v>
      </c>
      <c r="AK28" s="7">
        <f>IF(ISNA(Q28),AK27,IF(Q28=1,AK27+1,0))</f>
        <v>0</v>
      </c>
      <c r="AL28" s="7">
        <f t="shared" si="33"/>
        <v>0</v>
      </c>
      <c r="AM28" s="7">
        <f t="shared" si="34"/>
        <v>0</v>
      </c>
      <c r="AN28" s="9">
        <f t="shared" si="18"/>
        <v>2</v>
      </c>
      <c r="AO28" s="9">
        <f t="shared" si="19"/>
        <v>1</v>
      </c>
      <c r="AP28" s="9">
        <f t="shared" si="20"/>
        <v>0</v>
      </c>
      <c r="AQ28" s="9">
        <f t="shared" si="21"/>
        <v>1</v>
      </c>
      <c r="AR28" s="9">
        <f t="shared" si="22"/>
        <v>1</v>
      </c>
      <c r="AS28" s="9">
        <f t="shared" si="23"/>
        <v>1</v>
      </c>
      <c r="AT28" s="9">
        <f t="shared" si="24"/>
        <v>1</v>
      </c>
      <c r="AU28" s="9">
        <f t="shared" si="25"/>
        <v>0</v>
      </c>
      <c r="AV28" s="9">
        <f t="shared" si="26"/>
        <v>0</v>
      </c>
      <c r="AW28" s="9">
        <f t="shared" si="27"/>
        <v>0</v>
      </c>
      <c r="AX28" s="9">
        <f t="shared" si="28"/>
        <v>0</v>
      </c>
      <c r="AY28" s="9">
        <f t="shared" si="29"/>
        <v>0</v>
      </c>
      <c r="AZ28" s="9">
        <f t="shared" si="30"/>
        <v>0</v>
      </c>
      <c r="BA28" s="9">
        <f t="shared" si="35"/>
        <v>0</v>
      </c>
      <c r="BB28" s="9">
        <f t="shared" si="36"/>
        <v>0</v>
      </c>
    </row>
    <row r="29" spans="1:54" x14ac:dyDescent="0.2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t="e">
        <f>IF(Data!W28=Data!$G28,1,0)</f>
        <v>#N/A</v>
      </c>
      <c r="S29" s="22" t="e">
        <f>IF(Data!X28=Data!$G28,1,0)</f>
        <v>#N/A</v>
      </c>
      <c r="T29" s="22">
        <f t="shared" si="1"/>
        <v>5</v>
      </c>
      <c r="U29" s="22">
        <f t="shared" si="2"/>
        <v>0</v>
      </c>
      <c r="V29" s="22">
        <f t="shared" si="3"/>
        <v>1</v>
      </c>
      <c r="W29" s="22">
        <f t="shared" si="37"/>
        <v>0</v>
      </c>
      <c r="X29" s="22" t="e">
        <f t="shared" si="5"/>
        <v>#N/A</v>
      </c>
      <c r="Y29" s="7">
        <f>IF(ISNA(E29),Y28,IF(E29=1,Y28+1,0))</f>
        <v>0</v>
      </c>
      <c r="Z29" s="7">
        <f>IF(ISNA(F29),Z28,IF(F29=1,Z28+1,0))</f>
        <v>0</v>
      </c>
      <c r="AA29" s="7">
        <f>IF(ISNA(G29),AA28,IF(G29=1,AA28+1,0))</f>
        <v>0</v>
      </c>
      <c r="AB29" s="7">
        <f>IF(ISNA(H29),AB28,IF(H29=1,AB28+1,0))</f>
        <v>0</v>
      </c>
      <c r="AC29" s="7">
        <f>IF(ISNA(I29),AC28,IF(I29=1,AC28+1,0))</f>
        <v>0</v>
      </c>
      <c r="AD29" s="7">
        <f>IF(ISNA(J29),AD28,IF(J29=1,AD28+1,0))</f>
        <v>0</v>
      </c>
      <c r="AE29" s="7">
        <f>IF(ISNA(K29),AE28,IF(K29=1,AE28+1,0))</f>
        <v>0</v>
      </c>
      <c r="AF29" s="7">
        <f t="shared" si="13"/>
        <v>0</v>
      </c>
      <c r="AG29" s="7">
        <f t="shared" si="14"/>
        <v>0</v>
      </c>
      <c r="AH29" s="7">
        <f t="shared" si="15"/>
        <v>0</v>
      </c>
      <c r="AI29" s="7">
        <f t="shared" si="16"/>
        <v>0</v>
      </c>
      <c r="AJ29" s="7">
        <f>IF(ISNA(P29),AJ28,IF(P29=1,AJ28+1,0))</f>
        <v>0</v>
      </c>
      <c r="AK29" s="7">
        <f>IF(ISNA(Q29),AK28,IF(Q29=1,AK28+1,0))</f>
        <v>0</v>
      </c>
      <c r="AL29" s="7">
        <f t="shared" si="33"/>
        <v>0</v>
      </c>
      <c r="AM29" s="7">
        <f t="shared" si="34"/>
        <v>0</v>
      </c>
      <c r="AN29" s="9">
        <f t="shared" si="18"/>
        <v>3</v>
      </c>
      <c r="AO29" s="9">
        <f t="shared" si="19"/>
        <v>2</v>
      </c>
      <c r="AP29" s="9">
        <f t="shared" si="20"/>
        <v>1</v>
      </c>
      <c r="AQ29" s="9">
        <f t="shared" si="21"/>
        <v>1</v>
      </c>
      <c r="AR29" s="9">
        <f t="shared" si="22"/>
        <v>2</v>
      </c>
      <c r="AS29" s="9">
        <f t="shared" si="23"/>
        <v>2</v>
      </c>
      <c r="AT29" s="9">
        <f t="shared" si="24"/>
        <v>1</v>
      </c>
      <c r="AU29" s="9">
        <f t="shared" si="25"/>
        <v>0</v>
      </c>
      <c r="AV29" s="9">
        <f t="shared" si="26"/>
        <v>0</v>
      </c>
      <c r="AW29" s="9">
        <f t="shared" si="27"/>
        <v>0</v>
      </c>
      <c r="AX29" s="9">
        <f t="shared" si="28"/>
        <v>0</v>
      </c>
      <c r="AY29" s="9">
        <f t="shared" si="29"/>
        <v>0</v>
      </c>
      <c r="AZ29" s="9">
        <f t="shared" si="30"/>
        <v>0</v>
      </c>
      <c r="BA29" s="9">
        <f t="shared" si="35"/>
        <v>0</v>
      </c>
      <c r="BB29" s="9">
        <f t="shared" si="36"/>
        <v>0</v>
      </c>
    </row>
    <row r="30" spans="1:54" x14ac:dyDescent="0.2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t="e">
        <f>IF(Data!W29=Data!$G29,1,0)</f>
        <v>#N/A</v>
      </c>
      <c r="S30" s="22" t="e">
        <f>IF(Data!X29=Data!$G29,1,0)</f>
        <v>#N/A</v>
      </c>
      <c r="T30" s="22">
        <f t="shared" si="1"/>
        <v>5</v>
      </c>
      <c r="U30" s="22">
        <f t="shared" si="2"/>
        <v>2</v>
      </c>
      <c r="V30" s="22">
        <f t="shared" si="3"/>
        <v>0</v>
      </c>
      <c r="W30" s="22">
        <f t="shared" si="37"/>
        <v>0</v>
      </c>
      <c r="X30" s="22" t="e">
        <f t="shared" si="5"/>
        <v>#N/A</v>
      </c>
      <c r="Y30" s="7">
        <f>IF(ISNA(E30),Y29,IF(E30=1,Y29+1,0))</f>
        <v>0</v>
      </c>
      <c r="Z30" s="7">
        <f>IF(ISNA(F30),Z29,IF(F30=1,Z29+1,0))</f>
        <v>0</v>
      </c>
      <c r="AA30" s="7">
        <f>IF(ISNA(G30),AA29,IF(G30=1,AA29+1,0))</f>
        <v>0</v>
      </c>
      <c r="AB30" s="7">
        <f>IF(ISNA(H30),AB29,IF(H30=1,AB29+1,0))</f>
        <v>1</v>
      </c>
      <c r="AC30" s="7">
        <f>IF(ISNA(I30),AC29,IF(I30=1,AC29+1,0))</f>
        <v>0</v>
      </c>
      <c r="AD30" s="7">
        <f>IF(ISNA(J30),AD29,IF(J30=1,AD29+1,0))</f>
        <v>0</v>
      </c>
      <c r="AE30" s="7">
        <f>IF(ISNA(K30),AE29,IF(K30=1,AE29+1,0))</f>
        <v>0</v>
      </c>
      <c r="AF30" s="7">
        <f t="shared" si="13"/>
        <v>1</v>
      </c>
      <c r="AG30" s="7">
        <f t="shared" si="14"/>
        <v>0</v>
      </c>
      <c r="AH30" s="7">
        <f t="shared" si="15"/>
        <v>0</v>
      </c>
      <c r="AI30" s="7">
        <f t="shared" si="16"/>
        <v>0</v>
      </c>
      <c r="AJ30" s="7">
        <f>IF(ISNA(P30),AJ29,IF(P30=1,AJ29+1,0))</f>
        <v>0</v>
      </c>
      <c r="AK30" s="7">
        <f>IF(ISNA(Q30),AK29,IF(Q30=1,AK29+1,0))</f>
        <v>0</v>
      </c>
      <c r="AL30" s="7">
        <f t="shared" si="33"/>
        <v>0</v>
      </c>
      <c r="AM30" s="7">
        <f t="shared" si="34"/>
        <v>0</v>
      </c>
      <c r="AN30" s="9">
        <f t="shared" si="18"/>
        <v>4</v>
      </c>
      <c r="AO30" s="9">
        <f t="shared" si="19"/>
        <v>3</v>
      </c>
      <c r="AP30" s="9">
        <f t="shared" si="20"/>
        <v>2</v>
      </c>
      <c r="AQ30" s="9">
        <f t="shared" si="21"/>
        <v>0</v>
      </c>
      <c r="AR30" s="9">
        <f t="shared" si="22"/>
        <v>2</v>
      </c>
      <c r="AS30" s="9">
        <f t="shared" si="23"/>
        <v>2</v>
      </c>
      <c r="AT30" s="9">
        <f t="shared" si="24"/>
        <v>1</v>
      </c>
      <c r="AU30" s="9">
        <f t="shared" si="25"/>
        <v>0</v>
      </c>
      <c r="AV30" s="9">
        <f t="shared" si="26"/>
        <v>0</v>
      </c>
      <c r="AW30" s="9">
        <f t="shared" si="27"/>
        <v>0</v>
      </c>
      <c r="AX30" s="9">
        <f t="shared" si="28"/>
        <v>0</v>
      </c>
      <c r="AY30" s="9">
        <f t="shared" si="29"/>
        <v>0</v>
      </c>
      <c r="AZ30" s="9">
        <f t="shared" si="30"/>
        <v>0</v>
      </c>
      <c r="BA30" s="9">
        <f t="shared" si="35"/>
        <v>0</v>
      </c>
      <c r="BB30" s="9">
        <f t="shared" si="36"/>
        <v>0</v>
      </c>
    </row>
    <row r="31" spans="1:54" x14ac:dyDescent="0.2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t="e">
        <f>IF(Data!W30=Data!$G30,1,0)</f>
        <v>#N/A</v>
      </c>
      <c r="S31" s="22" t="e">
        <f>IF(Data!X30=Data!$G30,1,0)</f>
        <v>#N/A</v>
      </c>
      <c r="T31" s="22">
        <f t="shared" si="1"/>
        <v>4</v>
      </c>
      <c r="U31" s="22">
        <f t="shared" si="2"/>
        <v>3</v>
      </c>
      <c r="V31" s="22">
        <f t="shared" si="3"/>
        <v>0</v>
      </c>
      <c r="W31" s="22">
        <f t="shared" si="37"/>
        <v>0</v>
      </c>
      <c r="X31" s="22" t="e">
        <f t="shared" si="5"/>
        <v>#N/A</v>
      </c>
      <c r="Y31" s="7">
        <f>IF(ISNA(E31),Y30,IF(E31=1,Y30+1,0))</f>
        <v>1</v>
      </c>
      <c r="Z31" s="7">
        <f>IF(ISNA(F31),Z30,IF(F31=1,Z30+1,0))</f>
        <v>1</v>
      </c>
      <c r="AA31" s="7">
        <f>IF(ISNA(G31),AA30,IF(G31=1,AA30+1,0))</f>
        <v>0</v>
      </c>
      <c r="AB31" s="7">
        <f>IF(ISNA(H31),AB30,IF(H31=1,AB30+1,0))</f>
        <v>2</v>
      </c>
      <c r="AC31" s="7">
        <f>IF(ISNA(I31),AC30,IF(I31=1,AC30+1,0))</f>
        <v>0</v>
      </c>
      <c r="AD31" s="7">
        <f>IF(ISNA(J31),AD30,IF(J31=1,AD30+1,0))</f>
        <v>0</v>
      </c>
      <c r="AE31" s="7">
        <f>IF(ISNA(K31),AE30,IF(K31=1,AE30+1,0))</f>
        <v>0</v>
      </c>
      <c r="AF31" s="7">
        <f t="shared" si="13"/>
        <v>1</v>
      </c>
      <c r="AG31" s="7">
        <f t="shared" si="14"/>
        <v>0</v>
      </c>
      <c r="AH31" s="7">
        <f t="shared" si="15"/>
        <v>0</v>
      </c>
      <c r="AI31" s="7">
        <f t="shared" si="16"/>
        <v>0</v>
      </c>
      <c r="AJ31" s="7">
        <f>IF(ISNA(P31),AJ30,IF(P31=1,AJ30+1,0))</f>
        <v>0</v>
      </c>
      <c r="AK31" s="7">
        <f>IF(ISNA(Q31),AK30,IF(Q31=1,AK30+1,0))</f>
        <v>0</v>
      </c>
      <c r="AL31" s="7">
        <f t="shared" si="33"/>
        <v>0</v>
      </c>
      <c r="AM31" s="7">
        <f t="shared" si="34"/>
        <v>0</v>
      </c>
      <c r="AN31" s="9">
        <f t="shared" si="18"/>
        <v>0</v>
      </c>
      <c r="AO31" s="9">
        <f t="shared" si="19"/>
        <v>0</v>
      </c>
      <c r="AP31" s="9">
        <f t="shared" si="20"/>
        <v>3</v>
      </c>
      <c r="AQ31" s="9">
        <f t="shared" si="21"/>
        <v>0</v>
      </c>
      <c r="AR31" s="9">
        <f t="shared" si="22"/>
        <v>2</v>
      </c>
      <c r="AS31" s="9">
        <f t="shared" si="23"/>
        <v>2</v>
      </c>
      <c r="AT31" s="9">
        <f t="shared" si="24"/>
        <v>1</v>
      </c>
      <c r="AU31" s="9">
        <f t="shared" si="25"/>
        <v>0</v>
      </c>
      <c r="AV31" s="9">
        <f t="shared" si="26"/>
        <v>0</v>
      </c>
      <c r="AW31" s="9">
        <f t="shared" si="27"/>
        <v>0</v>
      </c>
      <c r="AX31" s="9">
        <f t="shared" si="28"/>
        <v>0</v>
      </c>
      <c r="AY31" s="9">
        <f t="shared" si="29"/>
        <v>0</v>
      </c>
      <c r="AZ31" s="9">
        <f t="shared" si="30"/>
        <v>0</v>
      </c>
      <c r="BA31" s="9">
        <f t="shared" si="35"/>
        <v>0</v>
      </c>
      <c r="BB31" s="9">
        <f t="shared" si="36"/>
        <v>0</v>
      </c>
    </row>
    <row r="32" spans="1:54" x14ac:dyDescent="0.2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t="e">
        <f>IF(Data!W31=Data!$G31,1,0)</f>
        <v>#N/A</v>
      </c>
      <c r="S32" s="22" t="e">
        <f>IF(Data!X31=Data!$G31,1,0)</f>
        <v>#N/A</v>
      </c>
      <c r="T32" s="22">
        <f t="shared" si="1"/>
        <v>4</v>
      </c>
      <c r="U32" s="22">
        <f t="shared" si="2"/>
        <v>2</v>
      </c>
      <c r="V32" s="22">
        <f t="shared" si="3"/>
        <v>0</v>
      </c>
      <c r="W32" s="22">
        <f t="shared" ref="W32" si="38">IF(T32=U32,1,0)</f>
        <v>0</v>
      </c>
      <c r="X32" s="22" t="e">
        <f t="shared" si="5"/>
        <v>#N/A</v>
      </c>
      <c r="Y32" s="7">
        <f t="shared" ref="Y32" si="39">IF(ISNA(E32),Y31,IF(E32=1,Y31+1,0))</f>
        <v>2</v>
      </c>
      <c r="Z32" s="7">
        <f t="shared" ref="Z32" si="40">IF(ISNA(F32),Z31,IF(F32=1,Z31+1,0))</f>
        <v>0</v>
      </c>
      <c r="AA32" s="7">
        <f t="shared" ref="AA32" si="41">IF(ISNA(G32),AA31,IF(G32=1,AA31+1,0))</f>
        <v>0</v>
      </c>
      <c r="AB32" s="7">
        <f t="shared" ref="AB32" si="42">IF(ISNA(H32),AB31,IF(H32=1,AB31+1,0))</f>
        <v>3</v>
      </c>
      <c r="AC32" s="7">
        <f t="shared" ref="AC32" si="43">IF(ISNA(I32),AC31,IF(I32=1,AC31+1,0))</f>
        <v>0</v>
      </c>
      <c r="AD32" s="7">
        <f t="shared" ref="AD32" si="44">IF(ISNA(J32),AD31,IF(J32=1,AD31+1,0))</f>
        <v>0</v>
      </c>
      <c r="AE32" s="7">
        <f t="shared" ref="AE32" si="45">IF(ISNA(K32),AE31,IF(K32=1,AE31+1,0))</f>
        <v>0</v>
      </c>
      <c r="AF32" s="7">
        <f t="shared" si="13"/>
        <v>1</v>
      </c>
      <c r="AG32" s="7">
        <f t="shared" si="14"/>
        <v>0</v>
      </c>
      <c r="AH32" s="7">
        <f t="shared" si="15"/>
        <v>0</v>
      </c>
      <c r="AI32" s="7">
        <f t="shared" si="16"/>
        <v>0</v>
      </c>
      <c r="AJ32" s="7">
        <f>IF(ISNA(P32),AJ31,IF(P32=1,AJ31+1,0))</f>
        <v>0</v>
      </c>
      <c r="AK32" s="7">
        <f>IF(ISNA(Q32),AK31,IF(Q32=1,AK31+1,0))</f>
        <v>0</v>
      </c>
      <c r="AL32" s="7">
        <f t="shared" si="33"/>
        <v>0</v>
      </c>
      <c r="AM32" s="7">
        <f t="shared" si="34"/>
        <v>0</v>
      </c>
      <c r="AN32" s="9">
        <f t="shared" si="18"/>
        <v>0</v>
      </c>
      <c r="AO32" s="9">
        <f t="shared" si="19"/>
        <v>1</v>
      </c>
      <c r="AP32" s="9">
        <f t="shared" si="20"/>
        <v>4</v>
      </c>
      <c r="AQ32" s="9">
        <f t="shared" si="21"/>
        <v>0</v>
      </c>
      <c r="AR32" s="9">
        <f t="shared" si="22"/>
        <v>2</v>
      </c>
      <c r="AS32" s="9">
        <f t="shared" si="23"/>
        <v>2</v>
      </c>
      <c r="AT32" s="9">
        <f t="shared" si="24"/>
        <v>1</v>
      </c>
      <c r="AU32" s="9">
        <f t="shared" si="25"/>
        <v>0</v>
      </c>
      <c r="AV32" s="9">
        <f t="shared" si="26"/>
        <v>0</v>
      </c>
      <c r="AW32" s="9">
        <f t="shared" si="27"/>
        <v>0</v>
      </c>
      <c r="AX32" s="9">
        <f t="shared" si="28"/>
        <v>0</v>
      </c>
      <c r="AY32" s="9">
        <f t="shared" si="29"/>
        <v>0</v>
      </c>
      <c r="AZ32" s="9">
        <f t="shared" si="30"/>
        <v>0</v>
      </c>
      <c r="BA32" s="9">
        <f t="shared" si="35"/>
        <v>0</v>
      </c>
      <c r="BB32" s="9">
        <f t="shared" si="36"/>
        <v>0</v>
      </c>
    </row>
    <row r="33" spans="1:54" x14ac:dyDescent="0.2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t="e">
        <f>IF(Data!W32=Data!$G32,1,0)</f>
        <v>#N/A</v>
      </c>
      <c r="S33" s="22" t="e">
        <f>IF(Data!X32=Data!$G32,1,0)</f>
        <v>#N/A</v>
      </c>
      <c r="T33" s="22">
        <f t="shared" si="1"/>
        <v>4</v>
      </c>
      <c r="U33" s="22">
        <f t="shared" si="2"/>
        <v>0</v>
      </c>
      <c r="V33" s="22">
        <f t="shared" si="3"/>
        <v>1</v>
      </c>
      <c r="W33" s="22">
        <f t="shared" ref="W33:W35" si="46">IF(T33=U33,1,0)</f>
        <v>0</v>
      </c>
      <c r="X33" s="22" t="e">
        <f t="shared" si="5"/>
        <v>#N/A</v>
      </c>
      <c r="Y33" s="7">
        <f t="shared" ref="Y33:Y35" si="47">IF(ISNA(E33),Y32,IF(E33=1,Y32+1,0))</f>
        <v>0</v>
      </c>
      <c r="Z33" s="7">
        <f t="shared" ref="Z33:Z35" si="48">IF(ISNA(F33),Z32,IF(F33=1,Z32+1,0))</f>
        <v>0</v>
      </c>
      <c r="AA33" s="7">
        <f t="shared" ref="AA33:AA35" si="49">IF(ISNA(G33),AA32,IF(G33=1,AA32+1,0))</f>
        <v>0</v>
      </c>
      <c r="AB33" s="7">
        <f t="shared" ref="AB33:AB35" si="50">IF(ISNA(H33),AB32,IF(H33=1,AB32+1,0))</f>
        <v>0</v>
      </c>
      <c r="AC33" s="7">
        <f t="shared" ref="AC33:AC35" si="51">IF(ISNA(I33),AC32,IF(I33=1,AC32+1,0))</f>
        <v>0</v>
      </c>
      <c r="AD33" s="7">
        <f t="shared" ref="AD33:AD35" si="52">IF(ISNA(J33),AD32,IF(J33=1,AD32+1,0))</f>
        <v>0</v>
      </c>
      <c r="AE33" s="7">
        <f t="shared" ref="AE33:AE35" si="53">IF(ISNA(K33),AE32,IF(K33=1,AE32+1,0))</f>
        <v>0</v>
      </c>
      <c r="AF33" s="7">
        <f t="shared" ref="AF33:AF35" si="54">IF(ISNA(L33),AF32,IF(L33=1,AF32+1,0))</f>
        <v>1</v>
      </c>
      <c r="AG33" s="7">
        <f>IF(ISNA(M33),AG32,IF(M33=1,AG32+1,0))</f>
        <v>0</v>
      </c>
      <c r="AH33" s="7">
        <f>IF(ISNA(N33),AH32,IF(N33=1,AH32+1,0))</f>
        <v>0</v>
      </c>
      <c r="AI33" s="7">
        <f t="shared" si="16"/>
        <v>0</v>
      </c>
      <c r="AJ33" s="7">
        <f>IF(ISNA(P33),AJ32,IF(P33=1,AJ32+1,0))</f>
        <v>0</v>
      </c>
      <c r="AK33" s="7">
        <f>IF(ISNA(Q33),AK32,IF(Q33=1,AK32+1,0))</f>
        <v>0</v>
      </c>
      <c r="AL33" s="7">
        <f t="shared" si="33"/>
        <v>0</v>
      </c>
      <c r="AM33" s="7">
        <f t="shared" si="34"/>
        <v>0</v>
      </c>
      <c r="AN33" s="9">
        <f t="shared" si="18"/>
        <v>1</v>
      </c>
      <c r="AO33" s="9">
        <f t="shared" si="19"/>
        <v>2</v>
      </c>
      <c r="AP33" s="9">
        <f t="shared" si="20"/>
        <v>5</v>
      </c>
      <c r="AQ33" s="9">
        <f t="shared" si="21"/>
        <v>1</v>
      </c>
      <c r="AR33" s="9">
        <f t="shared" si="22"/>
        <v>2</v>
      </c>
      <c r="AS33" s="9">
        <f t="shared" si="23"/>
        <v>2</v>
      </c>
      <c r="AT33" s="9">
        <f t="shared" si="24"/>
        <v>1</v>
      </c>
      <c r="AU33" s="9">
        <f t="shared" si="25"/>
        <v>0</v>
      </c>
      <c r="AV33" s="9">
        <f t="shared" si="26"/>
        <v>0</v>
      </c>
      <c r="AW33" s="9">
        <f t="shared" si="27"/>
        <v>0</v>
      </c>
      <c r="AX33" s="9">
        <f t="shared" si="28"/>
        <v>0</v>
      </c>
      <c r="AY33" s="9">
        <f t="shared" si="29"/>
        <v>0</v>
      </c>
      <c r="AZ33" s="9">
        <f t="shared" si="30"/>
        <v>0</v>
      </c>
      <c r="BA33" s="9">
        <f t="shared" si="35"/>
        <v>0</v>
      </c>
      <c r="BB33" s="9">
        <f t="shared" si="36"/>
        <v>0</v>
      </c>
    </row>
    <row r="34" spans="1:54" x14ac:dyDescent="0.2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t="e">
        <f>IF(Data!W33=Data!$G33,1,0)</f>
        <v>#N/A</v>
      </c>
      <c r="S34" s="22" t="e">
        <f>IF(Data!X33=Data!$G33,1,0)</f>
        <v>#N/A</v>
      </c>
      <c r="T34" s="22">
        <f t="shared" si="1"/>
        <v>4</v>
      </c>
      <c r="U34" s="22">
        <f t="shared" si="2"/>
        <v>3</v>
      </c>
      <c r="V34" s="22">
        <f t="shared" si="3"/>
        <v>0</v>
      </c>
      <c r="W34" s="22">
        <f t="shared" si="46"/>
        <v>0</v>
      </c>
      <c r="X34" s="22" t="e">
        <f t="shared" si="5"/>
        <v>#N/A</v>
      </c>
      <c r="Y34" s="7">
        <f t="shared" si="47"/>
        <v>0</v>
      </c>
      <c r="Z34" s="7">
        <f t="shared" si="48"/>
        <v>1</v>
      </c>
      <c r="AA34" s="7">
        <f t="shared" si="49"/>
        <v>1</v>
      </c>
      <c r="AB34" s="7">
        <f t="shared" si="50"/>
        <v>1</v>
      </c>
      <c r="AC34" s="7">
        <f t="shared" si="51"/>
        <v>0</v>
      </c>
      <c r="AD34" s="7">
        <f t="shared" si="52"/>
        <v>0</v>
      </c>
      <c r="AE34" s="7">
        <f t="shared" si="53"/>
        <v>0</v>
      </c>
      <c r="AF34" s="7">
        <f t="shared" si="54"/>
        <v>1</v>
      </c>
      <c r="AG34" s="7">
        <f>IF(ISNA(M34),AG33,IF(M34=1,AG33+1,0))</f>
        <v>0</v>
      </c>
      <c r="AH34" s="7">
        <f>IF(ISNA(N34),AH33,IF(N34=1,AH33+1,0))</f>
        <v>0</v>
      </c>
      <c r="AI34" s="7">
        <f t="shared" si="16"/>
        <v>0</v>
      </c>
      <c r="AJ34" s="7">
        <f>IF(ISNA(P34),AJ33,IF(P34=1,AJ33+1,0))</f>
        <v>0</v>
      </c>
      <c r="AK34" s="7">
        <f>IF(ISNA(Q34),AK33,IF(Q34=1,AK33+1,0))</f>
        <v>0</v>
      </c>
      <c r="AL34" s="7">
        <f t="shared" si="33"/>
        <v>0</v>
      </c>
      <c r="AM34" s="7">
        <f t="shared" si="34"/>
        <v>0</v>
      </c>
      <c r="AN34" s="9">
        <f t="shared" si="18"/>
        <v>2</v>
      </c>
      <c r="AO34" s="9">
        <f t="shared" si="19"/>
        <v>0</v>
      </c>
      <c r="AP34" s="9">
        <f t="shared" si="20"/>
        <v>0</v>
      </c>
      <c r="AQ34" s="9">
        <f t="shared" si="21"/>
        <v>0</v>
      </c>
      <c r="AR34" s="9">
        <f t="shared" si="22"/>
        <v>2</v>
      </c>
      <c r="AS34" s="9">
        <f t="shared" si="23"/>
        <v>2</v>
      </c>
      <c r="AT34" s="9">
        <f t="shared" si="24"/>
        <v>1</v>
      </c>
      <c r="AU34" s="9">
        <f t="shared" si="25"/>
        <v>0</v>
      </c>
      <c r="AV34" s="9">
        <f t="shared" si="26"/>
        <v>0</v>
      </c>
      <c r="AW34" s="9">
        <f t="shared" si="27"/>
        <v>0</v>
      </c>
      <c r="AX34" s="9">
        <f t="shared" si="28"/>
        <v>0</v>
      </c>
      <c r="AY34" s="9">
        <f t="shared" si="29"/>
        <v>0</v>
      </c>
      <c r="AZ34" s="9">
        <f t="shared" si="30"/>
        <v>0</v>
      </c>
      <c r="BA34" s="9">
        <f t="shared" si="35"/>
        <v>0</v>
      </c>
      <c r="BB34" s="9">
        <f t="shared" si="36"/>
        <v>0</v>
      </c>
    </row>
    <row r="35" spans="1:54" x14ac:dyDescent="0.2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t="e">
        <f>IF(Data!W34=Data!$G34,1,0)</f>
        <v>#N/A</v>
      </c>
      <c r="S35" s="22" t="e">
        <f>IF(Data!X34=Data!$G34,1,0)</f>
        <v>#N/A</v>
      </c>
      <c r="T35" s="22">
        <f t="shared" si="1"/>
        <v>5</v>
      </c>
      <c r="U35" s="22">
        <f t="shared" si="2"/>
        <v>3</v>
      </c>
      <c r="V35" s="22">
        <f t="shared" si="3"/>
        <v>0</v>
      </c>
      <c r="W35" s="22">
        <f t="shared" si="46"/>
        <v>0</v>
      </c>
      <c r="X35" s="22" t="e">
        <f t="shared" si="5"/>
        <v>#N/A</v>
      </c>
      <c r="Y35" s="7">
        <f t="shared" si="47"/>
        <v>1</v>
      </c>
      <c r="Z35" s="7">
        <f t="shared" si="48"/>
        <v>2</v>
      </c>
      <c r="AA35" s="7">
        <f t="shared" si="49"/>
        <v>2</v>
      </c>
      <c r="AB35" s="7">
        <f t="shared" si="50"/>
        <v>0</v>
      </c>
      <c r="AC35" s="7">
        <f t="shared" si="51"/>
        <v>0</v>
      </c>
      <c r="AD35" s="7">
        <f t="shared" si="52"/>
        <v>0</v>
      </c>
      <c r="AE35" s="7">
        <f t="shared" si="53"/>
        <v>0</v>
      </c>
      <c r="AF35" s="7">
        <f t="shared" si="54"/>
        <v>1</v>
      </c>
      <c r="AG35" s="7">
        <f>IF(ISNA(M35),AG34,IF(M35=1,AG34+1,0))</f>
        <v>0</v>
      </c>
      <c r="AH35" s="7">
        <f>IF(ISNA(N35),AH34,IF(N35=1,AH34+1,0))</f>
        <v>0</v>
      </c>
      <c r="AI35" s="7">
        <f t="shared" si="16"/>
        <v>0</v>
      </c>
      <c r="AJ35" s="7">
        <f>IF(ISNA(P35),AJ34,IF(P35=1,AJ34+1,0))</f>
        <v>0</v>
      </c>
      <c r="AK35" s="7">
        <f>IF(ISNA(Q35),AK34,IF(Q35=1,AK34+1,0))</f>
        <v>0</v>
      </c>
      <c r="AL35" s="7">
        <f t="shared" si="33"/>
        <v>0</v>
      </c>
      <c r="AM35" s="7">
        <f t="shared" si="34"/>
        <v>0</v>
      </c>
      <c r="AN35" s="9">
        <f t="shared" si="18"/>
        <v>0</v>
      </c>
      <c r="AO35" s="9">
        <f t="shared" si="19"/>
        <v>0</v>
      </c>
      <c r="AP35" s="9">
        <f t="shared" si="20"/>
        <v>0</v>
      </c>
      <c r="AQ35" s="9">
        <f t="shared" si="21"/>
        <v>1</v>
      </c>
      <c r="AR35" s="9">
        <f t="shared" si="22"/>
        <v>2</v>
      </c>
      <c r="AS35" s="9">
        <f t="shared" si="23"/>
        <v>2</v>
      </c>
      <c r="AT35" s="9">
        <f t="shared" si="24"/>
        <v>1</v>
      </c>
      <c r="AU35" s="9">
        <f t="shared" si="25"/>
        <v>0</v>
      </c>
      <c r="AV35" s="9">
        <f t="shared" si="26"/>
        <v>1</v>
      </c>
      <c r="AW35" s="9">
        <f t="shared" si="27"/>
        <v>0</v>
      </c>
      <c r="AX35" s="9">
        <f t="shared" si="28"/>
        <v>0</v>
      </c>
      <c r="AY35" s="9">
        <f t="shared" si="29"/>
        <v>0</v>
      </c>
      <c r="AZ35" s="9">
        <f t="shared" si="30"/>
        <v>0</v>
      </c>
      <c r="BA35" s="9">
        <f t="shared" si="35"/>
        <v>0</v>
      </c>
      <c r="BB35" s="9">
        <f t="shared" si="36"/>
        <v>0</v>
      </c>
    </row>
    <row r="36" spans="1:54" x14ac:dyDescent="0.2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t="e">
        <f>IF(Data!W35=Data!$G35,1,0)</f>
        <v>#N/A</v>
      </c>
      <c r="S36" s="22" t="e">
        <f>IF(Data!X35=Data!$G35,1,0)</f>
        <v>#N/A</v>
      </c>
      <c r="T36" s="22">
        <f t="shared" si="1"/>
        <v>4</v>
      </c>
      <c r="U36" s="22">
        <f t="shared" si="2"/>
        <v>2</v>
      </c>
      <c r="V36" s="22">
        <f t="shared" si="3"/>
        <v>0</v>
      </c>
      <c r="W36" s="22">
        <f t="shared" ref="W36:W39" si="55">IF(T36=U36,1,0)</f>
        <v>0</v>
      </c>
      <c r="X36" s="22" t="e">
        <f t="shared" si="5"/>
        <v>#N/A</v>
      </c>
      <c r="Y36" s="7">
        <f t="shared" ref="Y36:Y39" si="56">IF(ISNA(E36),Y35,IF(E36=1,Y35+1,0))</f>
        <v>0</v>
      </c>
      <c r="Z36" s="7">
        <f t="shared" ref="Z36:Z39" si="57">IF(ISNA(F36),Z35,IF(F36=1,Z35+1,0))</f>
        <v>3</v>
      </c>
      <c r="AA36" s="7">
        <f t="shared" ref="AA36:AA39" si="58">IF(ISNA(G36),AA35,IF(G36=1,AA35+1,0))</f>
        <v>3</v>
      </c>
      <c r="AB36" s="7">
        <f t="shared" ref="AB36:AB39" si="59">IF(ISNA(H36),AB35,IF(H36=1,AB35+1,0))</f>
        <v>0</v>
      </c>
      <c r="AC36" s="7">
        <f t="shared" ref="AC36:AC39" si="60">IF(ISNA(I36),AC35,IF(I36=1,AC35+1,0))</f>
        <v>0</v>
      </c>
      <c r="AD36" s="7">
        <f t="shared" ref="AD36:AD39" si="61">IF(ISNA(J36),AD35,IF(J36=1,AD35+1,0))</f>
        <v>0</v>
      </c>
      <c r="AE36" s="7">
        <f t="shared" ref="AE36:AE39" si="62">IF(ISNA(K36),AE35,IF(K36=1,AE35+1,0))</f>
        <v>0</v>
      </c>
      <c r="AF36" s="7">
        <f t="shared" ref="AF36:AF39" si="63">IF(ISNA(L36),AF35,IF(L36=1,AF35+1,0))</f>
        <v>1</v>
      </c>
      <c r="AG36" s="7">
        <f t="shared" ref="AG36:AG39" si="64">IF(ISNA(M36),AG35,IF(M36=1,AG35+1,0))</f>
        <v>0</v>
      </c>
      <c r="AH36" s="7">
        <f t="shared" ref="AH36:AH39" si="65">IF(ISNA(N36),AH35,IF(N36=1,AH35+1,0))</f>
        <v>0</v>
      </c>
      <c r="AI36" s="7">
        <f t="shared" si="16"/>
        <v>0</v>
      </c>
      <c r="AJ36" s="7">
        <f>IF(ISNA(P36),AJ35,IF(P36=1,AJ35+1,0))</f>
        <v>0</v>
      </c>
      <c r="AK36" s="7">
        <f>IF(ISNA(Q36),AK35,IF(Q36=1,AK35+1,0))</f>
        <v>0</v>
      </c>
      <c r="AL36" s="7">
        <f t="shared" si="33"/>
        <v>0</v>
      </c>
      <c r="AM36" s="7">
        <f t="shared" si="34"/>
        <v>0</v>
      </c>
      <c r="AN36" s="9">
        <f t="shared" si="18"/>
        <v>1</v>
      </c>
      <c r="AO36" s="9">
        <f t="shared" si="19"/>
        <v>0</v>
      </c>
      <c r="AP36" s="9">
        <f t="shared" si="20"/>
        <v>0</v>
      </c>
      <c r="AQ36" s="9">
        <f t="shared" si="21"/>
        <v>2</v>
      </c>
      <c r="AR36" s="9">
        <f t="shared" si="22"/>
        <v>2</v>
      </c>
      <c r="AS36" s="9">
        <f t="shared" si="23"/>
        <v>2</v>
      </c>
      <c r="AT36" s="9">
        <f t="shared" si="24"/>
        <v>1</v>
      </c>
      <c r="AU36" s="9">
        <f t="shared" si="25"/>
        <v>0</v>
      </c>
      <c r="AV36" s="9">
        <f t="shared" si="26"/>
        <v>1</v>
      </c>
      <c r="AW36" s="9">
        <f t="shared" si="27"/>
        <v>0</v>
      </c>
      <c r="AX36" s="9">
        <f t="shared" si="28"/>
        <v>0</v>
      </c>
      <c r="AY36" s="9">
        <f t="shared" si="29"/>
        <v>0</v>
      </c>
      <c r="AZ36" s="9">
        <f t="shared" si="30"/>
        <v>0</v>
      </c>
      <c r="BA36" s="9">
        <f t="shared" si="35"/>
        <v>0</v>
      </c>
      <c r="BB36" s="9">
        <f t="shared" si="36"/>
        <v>0</v>
      </c>
    </row>
    <row r="37" spans="1:54" x14ac:dyDescent="0.2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t="e">
        <f>IF(Data!W36=Data!$G36,1,0)</f>
        <v>#N/A</v>
      </c>
      <c r="S37" s="22" t="e">
        <f>IF(Data!X36=Data!$G36,1,0)</f>
        <v>#N/A</v>
      </c>
      <c r="T37" s="22">
        <f t="shared" si="1"/>
        <v>5</v>
      </c>
      <c r="U37" s="22">
        <f t="shared" si="2"/>
        <v>5</v>
      </c>
      <c r="V37" s="22">
        <f t="shared" si="3"/>
        <v>0</v>
      </c>
      <c r="W37" s="22">
        <f t="shared" si="55"/>
        <v>1</v>
      </c>
      <c r="X37" s="22" t="e">
        <f t="shared" si="5"/>
        <v>#N/A</v>
      </c>
      <c r="Y37" s="7">
        <f t="shared" si="56"/>
        <v>1</v>
      </c>
      <c r="Z37" s="7">
        <f t="shared" si="57"/>
        <v>4</v>
      </c>
      <c r="AA37" s="7">
        <f t="shared" si="58"/>
        <v>4</v>
      </c>
      <c r="AB37" s="7">
        <f t="shared" si="59"/>
        <v>1</v>
      </c>
      <c r="AC37" s="7">
        <f t="shared" si="60"/>
        <v>0</v>
      </c>
      <c r="AD37" s="7">
        <f t="shared" si="61"/>
        <v>0</v>
      </c>
      <c r="AE37" s="7">
        <f t="shared" si="62"/>
        <v>0</v>
      </c>
      <c r="AF37" s="7">
        <f t="shared" si="63"/>
        <v>1</v>
      </c>
      <c r="AG37" s="7">
        <f t="shared" si="64"/>
        <v>0</v>
      </c>
      <c r="AH37" s="7">
        <f t="shared" si="65"/>
        <v>1</v>
      </c>
      <c r="AI37" s="7">
        <f t="shared" si="16"/>
        <v>0</v>
      </c>
      <c r="AJ37" s="7">
        <f>IF(ISNA(P37),AJ36,IF(P37=1,AJ36+1,0))</f>
        <v>0</v>
      </c>
      <c r="AK37" s="7">
        <f>IF(ISNA(Q37),AK36,IF(Q37=1,AK36+1,0))</f>
        <v>0</v>
      </c>
      <c r="AL37" s="7">
        <f t="shared" si="33"/>
        <v>0</v>
      </c>
      <c r="AM37" s="7">
        <f t="shared" si="34"/>
        <v>0</v>
      </c>
      <c r="AN37" s="9">
        <f t="shared" si="18"/>
        <v>0</v>
      </c>
      <c r="AO37" s="9">
        <f t="shared" si="19"/>
        <v>0</v>
      </c>
      <c r="AP37" s="9">
        <f t="shared" si="20"/>
        <v>0</v>
      </c>
      <c r="AQ37" s="9">
        <f t="shared" si="21"/>
        <v>0</v>
      </c>
      <c r="AR37" s="9">
        <f t="shared" si="22"/>
        <v>2</v>
      </c>
      <c r="AS37" s="9">
        <f t="shared" si="23"/>
        <v>2</v>
      </c>
      <c r="AT37" s="9">
        <f t="shared" si="24"/>
        <v>1</v>
      </c>
      <c r="AU37" s="9">
        <f t="shared" si="25"/>
        <v>0</v>
      </c>
      <c r="AV37" s="9">
        <f t="shared" si="26"/>
        <v>1</v>
      </c>
      <c r="AW37" s="9">
        <f t="shared" si="27"/>
        <v>0</v>
      </c>
      <c r="AX37" s="9">
        <f t="shared" si="28"/>
        <v>0</v>
      </c>
      <c r="AY37" s="9">
        <f t="shared" si="29"/>
        <v>0</v>
      </c>
      <c r="AZ37" s="9">
        <f t="shared" si="30"/>
        <v>0</v>
      </c>
      <c r="BA37" s="9">
        <f t="shared" si="35"/>
        <v>0</v>
      </c>
      <c r="BB37" s="9">
        <f t="shared" si="36"/>
        <v>0</v>
      </c>
    </row>
    <row r="38" spans="1:54" x14ac:dyDescent="0.2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t="e">
        <f>IF(Data!W37=Data!$G37,1,0)</f>
        <v>#N/A</v>
      </c>
      <c r="S38" s="22" t="e">
        <f>IF(Data!X37=Data!$G37,1,0)</f>
        <v>#N/A</v>
      </c>
      <c r="T38" s="22">
        <f t="shared" si="1"/>
        <v>4</v>
      </c>
      <c r="U38" s="22">
        <f t="shared" si="2"/>
        <v>3</v>
      </c>
      <c r="V38" s="22">
        <f t="shared" si="3"/>
        <v>0</v>
      </c>
      <c r="W38" s="22">
        <f t="shared" si="55"/>
        <v>0</v>
      </c>
      <c r="X38" s="22" t="e">
        <f t="shared" si="5"/>
        <v>#N/A</v>
      </c>
      <c r="Y38" s="7">
        <f t="shared" si="56"/>
        <v>2</v>
      </c>
      <c r="Z38" s="7">
        <f t="shared" si="57"/>
        <v>5</v>
      </c>
      <c r="AA38" s="7">
        <f t="shared" si="58"/>
        <v>0</v>
      </c>
      <c r="AB38" s="7">
        <f t="shared" si="59"/>
        <v>2</v>
      </c>
      <c r="AC38" s="7">
        <f t="shared" si="60"/>
        <v>0</v>
      </c>
      <c r="AD38" s="7">
        <f t="shared" si="61"/>
        <v>0</v>
      </c>
      <c r="AE38" s="7">
        <f t="shared" si="62"/>
        <v>0</v>
      </c>
      <c r="AF38" s="7">
        <f t="shared" si="63"/>
        <v>1</v>
      </c>
      <c r="AG38" s="7">
        <f t="shared" si="64"/>
        <v>0</v>
      </c>
      <c r="AH38" s="7">
        <f t="shared" si="65"/>
        <v>1</v>
      </c>
      <c r="AI38" s="7">
        <f t="shared" si="16"/>
        <v>0</v>
      </c>
      <c r="AJ38" s="7">
        <f>IF(ISNA(P38),AJ37,IF(P38=1,AJ37+1,0))</f>
        <v>0</v>
      </c>
      <c r="AK38" s="7">
        <f>IF(ISNA(Q38),AK37,IF(Q38=1,AK37+1,0))</f>
        <v>0</v>
      </c>
      <c r="AL38" s="7">
        <f t="shared" si="33"/>
        <v>0</v>
      </c>
      <c r="AM38" s="7">
        <f t="shared" si="34"/>
        <v>0</v>
      </c>
      <c r="AN38" s="9">
        <f t="shared" si="18"/>
        <v>0</v>
      </c>
      <c r="AO38" s="9">
        <f t="shared" si="19"/>
        <v>0</v>
      </c>
      <c r="AP38" s="9">
        <f t="shared" si="20"/>
        <v>1</v>
      </c>
      <c r="AQ38" s="9">
        <f t="shared" si="21"/>
        <v>0</v>
      </c>
      <c r="AR38" s="9">
        <f t="shared" si="22"/>
        <v>2</v>
      </c>
      <c r="AS38" s="9">
        <f t="shared" si="23"/>
        <v>2</v>
      </c>
      <c r="AT38" s="9">
        <f t="shared" si="24"/>
        <v>1</v>
      </c>
      <c r="AU38" s="9">
        <f t="shared" si="25"/>
        <v>0</v>
      </c>
      <c r="AV38" s="9">
        <f t="shared" si="26"/>
        <v>1</v>
      </c>
      <c r="AW38" s="9">
        <f t="shared" si="27"/>
        <v>0</v>
      </c>
      <c r="AX38" s="9">
        <f t="shared" si="28"/>
        <v>0</v>
      </c>
      <c r="AY38" s="9">
        <f t="shared" si="29"/>
        <v>0</v>
      </c>
      <c r="AZ38" s="9">
        <f t="shared" si="30"/>
        <v>0</v>
      </c>
      <c r="BA38" s="9">
        <f t="shared" si="35"/>
        <v>0</v>
      </c>
      <c r="BB38" s="9">
        <f t="shared" si="36"/>
        <v>0</v>
      </c>
    </row>
    <row r="39" spans="1:54" x14ac:dyDescent="0.2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t="e">
        <f>IF(Data!W38=Data!$G38,1,0)</f>
        <v>#N/A</v>
      </c>
      <c r="S39" s="22" t="e">
        <f>IF(Data!X38=Data!$G38,1,0)</f>
        <v>#N/A</v>
      </c>
      <c r="T39" s="22">
        <f t="shared" si="1"/>
        <v>4</v>
      </c>
      <c r="U39" s="22">
        <f t="shared" si="2"/>
        <v>1</v>
      </c>
      <c r="V39" s="22">
        <f t="shared" si="3"/>
        <v>0</v>
      </c>
      <c r="W39" s="22">
        <f t="shared" si="55"/>
        <v>0</v>
      </c>
      <c r="X39" s="22" t="str">
        <f t="shared" si="5"/>
        <v>Evan</v>
      </c>
      <c r="Y39" s="7">
        <f t="shared" si="56"/>
        <v>0</v>
      </c>
      <c r="Z39" s="7">
        <f t="shared" si="57"/>
        <v>0</v>
      </c>
      <c r="AA39" s="7">
        <f t="shared" si="58"/>
        <v>0</v>
      </c>
      <c r="AB39" s="7">
        <f t="shared" si="59"/>
        <v>3</v>
      </c>
      <c r="AC39" s="7">
        <f t="shared" si="60"/>
        <v>0</v>
      </c>
      <c r="AD39" s="7">
        <f t="shared" si="61"/>
        <v>0</v>
      </c>
      <c r="AE39" s="7">
        <f t="shared" si="62"/>
        <v>0</v>
      </c>
      <c r="AF39" s="7">
        <f t="shared" si="63"/>
        <v>1</v>
      </c>
      <c r="AG39" s="7">
        <f t="shared" si="64"/>
        <v>0</v>
      </c>
      <c r="AH39" s="7">
        <f t="shared" si="65"/>
        <v>1</v>
      </c>
      <c r="AI39" s="7">
        <f t="shared" si="16"/>
        <v>0</v>
      </c>
      <c r="AJ39" s="7">
        <f>IF(ISNA(P39),AJ38,IF(P39=1,AJ38+1,0))</f>
        <v>0</v>
      </c>
      <c r="AK39" s="7">
        <f>IF(ISNA(Q39),AK38,IF(Q39=1,AK38+1,0))</f>
        <v>0</v>
      </c>
      <c r="AL39" s="7">
        <f t="shared" si="33"/>
        <v>0</v>
      </c>
      <c r="AM39" s="7">
        <f t="shared" si="34"/>
        <v>0</v>
      </c>
      <c r="AN39" s="9">
        <f t="shared" si="18"/>
        <v>1</v>
      </c>
      <c r="AO39" s="9">
        <f t="shared" si="19"/>
        <v>1</v>
      </c>
      <c r="AP39" s="9">
        <f t="shared" si="20"/>
        <v>2</v>
      </c>
      <c r="AQ39" s="9">
        <f t="shared" si="21"/>
        <v>0</v>
      </c>
      <c r="AR39" s="9">
        <f t="shared" si="22"/>
        <v>2</v>
      </c>
      <c r="AS39" s="9">
        <f t="shared" si="23"/>
        <v>2</v>
      </c>
      <c r="AT39" s="9">
        <f t="shared" si="24"/>
        <v>1</v>
      </c>
      <c r="AU39" s="9">
        <f t="shared" si="25"/>
        <v>0</v>
      </c>
      <c r="AV39" s="9">
        <f t="shared" si="26"/>
        <v>1</v>
      </c>
      <c r="AW39" s="9">
        <f t="shared" si="27"/>
        <v>0</v>
      </c>
      <c r="AX39" s="9">
        <f t="shared" si="28"/>
        <v>0</v>
      </c>
      <c r="AY39" s="9">
        <f t="shared" si="29"/>
        <v>0</v>
      </c>
      <c r="AZ39" s="9">
        <f t="shared" si="30"/>
        <v>0</v>
      </c>
      <c r="BA39" s="9">
        <f t="shared" si="35"/>
        <v>0</v>
      </c>
      <c r="BB39" s="9">
        <f t="shared" si="36"/>
        <v>0</v>
      </c>
    </row>
    <row r="40" spans="1:54" x14ac:dyDescent="0.2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t="e">
        <f>IF(Data!W39=Data!$G39,1,0)</f>
        <v>#N/A</v>
      </c>
      <c r="S40" s="22" t="e">
        <f>IF(Data!X39=Data!$G39,1,0)</f>
        <v>#N/A</v>
      </c>
      <c r="T40" s="22">
        <f t="shared" si="1"/>
        <v>4</v>
      </c>
      <c r="U40" s="22">
        <f t="shared" si="2"/>
        <v>1</v>
      </c>
      <c r="V40" s="22">
        <f t="shared" si="3"/>
        <v>0</v>
      </c>
      <c r="W40" s="22">
        <f t="shared" ref="W40:W43" si="66">IF(T40=U40,1,0)</f>
        <v>0</v>
      </c>
      <c r="X40" s="22" t="str">
        <f t="shared" si="5"/>
        <v>Bob</v>
      </c>
      <c r="Y40" s="7">
        <f t="shared" ref="Y40:Y43" si="67">IF(ISNA(E40),Y39,IF(E40=1,Y39+1,0))</f>
        <v>1</v>
      </c>
      <c r="Z40" s="7">
        <f t="shared" ref="Z40:Z43" si="68">IF(ISNA(F40),Z39,IF(F40=1,Z39+1,0))</f>
        <v>0</v>
      </c>
      <c r="AA40" s="7">
        <f t="shared" ref="AA40:AA43" si="69">IF(ISNA(G40),AA39,IF(G40=1,AA39+1,0))</f>
        <v>0</v>
      </c>
      <c r="AB40" s="7">
        <f t="shared" ref="AB40:AB43" si="70">IF(ISNA(H40),AB39,IF(H40=1,AB39+1,0))</f>
        <v>0</v>
      </c>
      <c r="AC40" s="7">
        <f t="shared" ref="AC40:AC43" si="71">IF(ISNA(I40),AC39,IF(I40=1,AC39+1,0))</f>
        <v>0</v>
      </c>
      <c r="AD40" s="7">
        <f t="shared" ref="AD40:AD43" si="72">IF(ISNA(J40),AD39,IF(J40=1,AD39+1,0))</f>
        <v>0</v>
      </c>
      <c r="AE40" s="7">
        <f t="shared" ref="AE40:AE43" si="73">IF(ISNA(K40),AE39,IF(K40=1,AE39+1,0))</f>
        <v>0</v>
      </c>
      <c r="AF40" s="7">
        <f t="shared" ref="AF40:AF43" si="74">IF(ISNA(L40),AF39,IF(L40=1,AF39+1,0))</f>
        <v>1</v>
      </c>
      <c r="AG40" s="7">
        <f t="shared" ref="AG40:AG43" si="75">IF(ISNA(M40),AG39,IF(M40=1,AG39+1,0))</f>
        <v>0</v>
      </c>
      <c r="AH40" s="7">
        <f t="shared" ref="AH40:AH43" si="76">IF(ISNA(N40),AH39,IF(N40=1,AH39+1,0))</f>
        <v>1</v>
      </c>
      <c r="AI40" s="7">
        <f t="shared" ref="AI40:AI43" si="77">IF(ISNA(O40),AI39,IF(O40=1,AI39+1,0))</f>
        <v>0</v>
      </c>
      <c r="AJ40" s="7">
        <f>IF(ISNA(P40),AJ39,IF(P40=1,AJ39+1,0))</f>
        <v>0</v>
      </c>
      <c r="AK40" s="7">
        <f>IF(ISNA(Q40),AK39,IF(Q40=1,AK39+1,0))</f>
        <v>0</v>
      </c>
      <c r="AL40" s="7">
        <f t="shared" si="33"/>
        <v>0</v>
      </c>
      <c r="AM40" s="7">
        <f t="shared" si="34"/>
        <v>0</v>
      </c>
      <c r="AN40" s="9">
        <f t="shared" ref="AN40:AN43" si="78">IF(ISNA(E40),AN39,IF(E40=0,AN39+1,0))</f>
        <v>0</v>
      </c>
      <c r="AO40" s="9">
        <f t="shared" ref="AO40:AO43" si="79">IF(ISNA(F40),AO39,IF(F40=0,AO39+1,0))</f>
        <v>2</v>
      </c>
      <c r="AP40" s="9">
        <f t="shared" ref="AP40:AP43" si="80">IF(ISNA(G40),AP39,IF(G40=0,AP39+1,0))</f>
        <v>3</v>
      </c>
      <c r="AQ40" s="9">
        <f t="shared" ref="AQ40:AQ43" si="81">IF(ISNA(H40),AQ39,IF(H40=0,AQ39+1,0))</f>
        <v>1</v>
      </c>
      <c r="AR40" s="9">
        <f t="shared" ref="AR40:AR43" si="82">IF(ISNA(I40),AR39,IF(I40=0,AR39+1,0))</f>
        <v>2</v>
      </c>
      <c r="AS40" s="9">
        <f t="shared" ref="AS40:AS43" si="83">IF(ISNA(J40),AS39,IF(J40=0,AS39+1,0))</f>
        <v>2</v>
      </c>
      <c r="AT40" s="9">
        <f t="shared" ref="AT40:AT43" si="84">IF(ISNA(K40),AT39,IF(K40=0,AT39+1,0))</f>
        <v>1</v>
      </c>
      <c r="AU40" s="9">
        <f t="shared" ref="AU40:AU43" si="85">IF(ISNA(L40),AU39,IF(L40=0,AU39+1,0))</f>
        <v>0</v>
      </c>
      <c r="AV40" s="9">
        <f t="shared" ref="AV40:AV43" si="86">IF(ISNA(M40),AV39,IF(M40=0,AV39+1,0))</f>
        <v>1</v>
      </c>
      <c r="AW40" s="9">
        <f t="shared" ref="AW40:AW43" si="87">IF(ISNA(N40),AW39,IF(N40=0,AW39+1,0))</f>
        <v>0</v>
      </c>
      <c r="AX40" s="9">
        <f t="shared" ref="AX40:AX43" si="88">IF(ISNA(O40),AX39,IF(O40=0,AX39+1,0))</f>
        <v>0</v>
      </c>
      <c r="AY40" s="9">
        <f>IF(ISNA(P40),AY39,IF(P40=0,AY39+1,0))</f>
        <v>0</v>
      </c>
      <c r="AZ40" s="9">
        <f>IF(ISNA(Q40),AZ39,IF(Q40=0,AZ39+1,0))</f>
        <v>0</v>
      </c>
      <c r="BA40" s="9">
        <f t="shared" si="35"/>
        <v>0</v>
      </c>
      <c r="BB40" s="9">
        <f t="shared" si="36"/>
        <v>0</v>
      </c>
    </row>
    <row r="41" spans="1:54" x14ac:dyDescent="0.2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t="e">
        <f>IF(Data!W40=Data!$G40,1,0)</f>
        <v>#N/A</v>
      </c>
      <c r="S41" s="22" t="e">
        <f>IF(Data!X40=Data!$G40,1,0)</f>
        <v>#N/A</v>
      </c>
      <c r="T41" s="22">
        <f t="shared" si="1"/>
        <v>3</v>
      </c>
      <c r="U41" s="22">
        <f t="shared" si="2"/>
        <v>2</v>
      </c>
      <c r="V41" s="22">
        <f t="shared" si="3"/>
        <v>0</v>
      </c>
      <c r="W41" s="22">
        <f t="shared" si="66"/>
        <v>0</v>
      </c>
      <c r="X41" s="22" t="e">
        <f t="shared" si="5"/>
        <v>#N/A</v>
      </c>
      <c r="Y41" s="7">
        <f t="shared" si="67"/>
        <v>2</v>
      </c>
      <c r="Z41" s="7">
        <f t="shared" si="68"/>
        <v>0</v>
      </c>
      <c r="AA41" s="7">
        <f t="shared" si="69"/>
        <v>0</v>
      </c>
      <c r="AB41" s="7">
        <f t="shared" si="70"/>
        <v>1</v>
      </c>
      <c r="AC41" s="7">
        <f t="shared" si="71"/>
        <v>0</v>
      </c>
      <c r="AD41" s="7">
        <f t="shared" si="72"/>
        <v>0</v>
      </c>
      <c r="AE41" s="7">
        <f t="shared" si="73"/>
        <v>0</v>
      </c>
      <c r="AF41" s="7">
        <f t="shared" si="74"/>
        <v>1</v>
      </c>
      <c r="AG41" s="7">
        <f t="shared" si="75"/>
        <v>0</v>
      </c>
      <c r="AH41" s="7">
        <f t="shared" si="76"/>
        <v>1</v>
      </c>
      <c r="AI41" s="7">
        <f t="shared" si="77"/>
        <v>0</v>
      </c>
      <c r="AJ41" s="7">
        <f>IF(ISNA(P41),AJ40,IF(P41=1,AJ40+1,0))</f>
        <v>0</v>
      </c>
      <c r="AK41" s="7">
        <f>IF(ISNA(Q41),AK40,IF(Q41=1,AK40+1,0))</f>
        <v>0</v>
      </c>
      <c r="AL41" s="7">
        <f t="shared" si="33"/>
        <v>0</v>
      </c>
      <c r="AM41" s="7">
        <f t="shared" si="34"/>
        <v>0</v>
      </c>
      <c r="AN41" s="9">
        <f t="shared" si="78"/>
        <v>0</v>
      </c>
      <c r="AO41" s="9">
        <f t="shared" si="79"/>
        <v>2</v>
      </c>
      <c r="AP41" s="9">
        <f t="shared" si="80"/>
        <v>3</v>
      </c>
      <c r="AQ41" s="9">
        <f t="shared" si="81"/>
        <v>0</v>
      </c>
      <c r="AR41" s="9">
        <f t="shared" si="82"/>
        <v>2</v>
      </c>
      <c r="AS41" s="9">
        <f t="shared" si="83"/>
        <v>2</v>
      </c>
      <c r="AT41" s="9">
        <f t="shared" si="84"/>
        <v>1</v>
      </c>
      <c r="AU41" s="9">
        <f t="shared" si="85"/>
        <v>0</v>
      </c>
      <c r="AV41" s="9">
        <f t="shared" si="86"/>
        <v>1</v>
      </c>
      <c r="AW41" s="9">
        <f t="shared" si="87"/>
        <v>0</v>
      </c>
      <c r="AX41" s="9">
        <f t="shared" si="88"/>
        <v>1</v>
      </c>
      <c r="AY41" s="9">
        <f>IF(ISNA(P41),AY40,IF(P41=0,AY40+1,0))</f>
        <v>0</v>
      </c>
      <c r="AZ41" s="9">
        <f>IF(ISNA(Q41),AZ40,IF(Q41=0,AZ40+1,0))</f>
        <v>0</v>
      </c>
      <c r="BA41" s="9">
        <f t="shared" si="35"/>
        <v>0</v>
      </c>
      <c r="BB41" s="9">
        <f t="shared" si="36"/>
        <v>0</v>
      </c>
    </row>
    <row r="42" spans="1:54" x14ac:dyDescent="0.2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t="e">
        <f>IF(Data!W41=Data!$G41,1,0)</f>
        <v>#N/A</v>
      </c>
      <c r="S42" s="22" t="e">
        <f>IF(Data!X41=Data!$G41,1,0)</f>
        <v>#N/A</v>
      </c>
      <c r="T42" s="22">
        <f t="shared" si="1"/>
        <v>3</v>
      </c>
      <c r="U42" s="22">
        <f t="shared" si="2"/>
        <v>1</v>
      </c>
      <c r="V42" s="22">
        <f t="shared" si="3"/>
        <v>0</v>
      </c>
      <c r="W42" s="22">
        <f t="shared" si="66"/>
        <v>0</v>
      </c>
      <c r="X42" s="22" t="str">
        <f t="shared" si="5"/>
        <v>Evan</v>
      </c>
      <c r="Y42" s="7">
        <f t="shared" si="67"/>
        <v>0</v>
      </c>
      <c r="Z42" s="7">
        <f t="shared" si="68"/>
        <v>0</v>
      </c>
      <c r="AA42" s="7">
        <f t="shared" si="69"/>
        <v>0</v>
      </c>
      <c r="AB42" s="7">
        <f t="shared" si="70"/>
        <v>2</v>
      </c>
      <c r="AC42" s="7">
        <f t="shared" si="71"/>
        <v>0</v>
      </c>
      <c r="AD42" s="7">
        <f t="shared" si="72"/>
        <v>0</v>
      </c>
      <c r="AE42" s="7">
        <f t="shared" si="73"/>
        <v>0</v>
      </c>
      <c r="AF42" s="7">
        <f t="shared" si="74"/>
        <v>1</v>
      </c>
      <c r="AG42" s="7">
        <f t="shared" si="75"/>
        <v>0</v>
      </c>
      <c r="AH42" s="7">
        <f t="shared" si="76"/>
        <v>1</v>
      </c>
      <c r="AI42" s="7">
        <f t="shared" si="77"/>
        <v>0</v>
      </c>
      <c r="AJ42" s="7">
        <f>IF(ISNA(P42),AJ41,IF(P42=1,AJ41+1,0))</f>
        <v>0</v>
      </c>
      <c r="AK42" s="7">
        <f>IF(ISNA(Q42),AK41,IF(Q42=1,AK41+1,0))</f>
        <v>0</v>
      </c>
      <c r="AL42" s="7">
        <f t="shared" si="33"/>
        <v>0</v>
      </c>
      <c r="AM42" s="7">
        <f t="shared" si="34"/>
        <v>0</v>
      </c>
      <c r="AN42" s="9">
        <f t="shared" si="78"/>
        <v>1</v>
      </c>
      <c r="AO42" s="9">
        <f t="shared" si="79"/>
        <v>2</v>
      </c>
      <c r="AP42" s="9">
        <f t="shared" si="80"/>
        <v>4</v>
      </c>
      <c r="AQ42" s="9">
        <f t="shared" si="81"/>
        <v>0</v>
      </c>
      <c r="AR42" s="9">
        <f t="shared" si="82"/>
        <v>2</v>
      </c>
      <c r="AS42" s="9">
        <f t="shared" si="83"/>
        <v>2</v>
      </c>
      <c r="AT42" s="9">
        <f t="shared" si="84"/>
        <v>1</v>
      </c>
      <c r="AU42" s="9">
        <f t="shared" si="85"/>
        <v>0</v>
      </c>
      <c r="AV42" s="9">
        <f t="shared" si="86"/>
        <v>1</v>
      </c>
      <c r="AW42" s="9">
        <f t="shared" si="87"/>
        <v>0</v>
      </c>
      <c r="AX42" s="9">
        <f t="shared" si="88"/>
        <v>1</v>
      </c>
      <c r="AY42" s="9">
        <f>IF(ISNA(P42),AY41,IF(P42=0,AY41+1,0))</f>
        <v>0</v>
      </c>
      <c r="AZ42" s="9">
        <f>IF(ISNA(Q42),AZ41,IF(Q42=0,AZ41+1,0))</f>
        <v>0</v>
      </c>
      <c r="BA42" s="9">
        <f t="shared" si="35"/>
        <v>0</v>
      </c>
      <c r="BB42" s="9">
        <f t="shared" si="36"/>
        <v>0</v>
      </c>
    </row>
    <row r="43" spans="1:54" x14ac:dyDescent="0.2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t="e">
        <f>IF(Data!W42=Data!$G42,1,0)</f>
        <v>#N/A</v>
      </c>
      <c r="S43" s="22" t="e">
        <f>IF(Data!X42=Data!$G42,1,0)</f>
        <v>#N/A</v>
      </c>
      <c r="T43" s="22">
        <f t="shared" si="1"/>
        <v>3</v>
      </c>
      <c r="U43" s="22">
        <f t="shared" si="2"/>
        <v>0</v>
      </c>
      <c r="V43" s="22">
        <f t="shared" si="3"/>
        <v>1</v>
      </c>
      <c r="W43" s="22">
        <f t="shared" si="66"/>
        <v>0</v>
      </c>
      <c r="X43" s="22" t="e">
        <f t="shared" si="5"/>
        <v>#N/A</v>
      </c>
      <c r="Y43" s="7">
        <f t="shared" si="67"/>
        <v>0</v>
      </c>
      <c r="Z43" s="7">
        <f t="shared" si="68"/>
        <v>0</v>
      </c>
      <c r="AA43" s="7">
        <f t="shared" si="69"/>
        <v>0</v>
      </c>
      <c r="AB43" s="7">
        <f t="shared" si="70"/>
        <v>0</v>
      </c>
      <c r="AC43" s="7">
        <f t="shared" si="71"/>
        <v>0</v>
      </c>
      <c r="AD43" s="7">
        <f t="shared" si="72"/>
        <v>0</v>
      </c>
      <c r="AE43" s="7">
        <f t="shared" si="73"/>
        <v>0</v>
      </c>
      <c r="AF43" s="7">
        <f t="shared" si="74"/>
        <v>1</v>
      </c>
      <c r="AG43" s="7">
        <f t="shared" si="75"/>
        <v>0</v>
      </c>
      <c r="AH43" s="7">
        <f t="shared" si="76"/>
        <v>1</v>
      </c>
      <c r="AI43" s="7">
        <f t="shared" si="77"/>
        <v>0</v>
      </c>
      <c r="AJ43" s="7">
        <f>IF(ISNA(P43),AJ42,IF(P43=1,AJ42+1,0))</f>
        <v>0</v>
      </c>
      <c r="AK43" s="7">
        <f>IF(ISNA(Q43),AK42,IF(Q43=1,AK42+1,0))</f>
        <v>0</v>
      </c>
      <c r="AL43" s="7">
        <f t="shared" si="33"/>
        <v>0</v>
      </c>
      <c r="AM43" s="7">
        <f t="shared" si="34"/>
        <v>0</v>
      </c>
      <c r="AN43" s="9">
        <f t="shared" si="78"/>
        <v>2</v>
      </c>
      <c r="AO43" s="9">
        <f t="shared" si="79"/>
        <v>3</v>
      </c>
      <c r="AP43" s="9">
        <f t="shared" si="80"/>
        <v>4</v>
      </c>
      <c r="AQ43" s="9">
        <f t="shared" si="81"/>
        <v>1</v>
      </c>
      <c r="AR43" s="9">
        <f t="shared" si="82"/>
        <v>2</v>
      </c>
      <c r="AS43" s="9">
        <f t="shared" si="83"/>
        <v>2</v>
      </c>
      <c r="AT43" s="9">
        <f t="shared" si="84"/>
        <v>1</v>
      </c>
      <c r="AU43" s="9">
        <f t="shared" si="85"/>
        <v>0</v>
      </c>
      <c r="AV43" s="9">
        <f t="shared" si="86"/>
        <v>1</v>
      </c>
      <c r="AW43" s="9">
        <f t="shared" si="87"/>
        <v>0</v>
      </c>
      <c r="AX43" s="9">
        <f t="shared" si="88"/>
        <v>1</v>
      </c>
      <c r="AY43" s="9">
        <f>IF(ISNA(P43),AY42,IF(P43=0,AY42+1,0))</f>
        <v>0</v>
      </c>
      <c r="AZ43" s="9">
        <f>IF(ISNA(Q43),AZ42,IF(Q43=0,AZ42+1,0))</f>
        <v>0</v>
      </c>
      <c r="BA43" s="9">
        <f t="shared" si="35"/>
        <v>0</v>
      </c>
      <c r="BB43" s="9">
        <f t="shared" si="36"/>
        <v>0</v>
      </c>
    </row>
    <row r="44" spans="1:54" x14ac:dyDescent="0.2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t="e">
        <f>IF(Data!W43=Data!$G43,1,0)</f>
        <v>#N/A</v>
      </c>
      <c r="S44" s="22" t="e">
        <f>IF(Data!X43=Data!$G43,1,0)</f>
        <v>#N/A</v>
      </c>
      <c r="T44" s="22">
        <f t="shared" ref="T44:T47" si="89">COUNTIF(E44:P44,"&lt;&gt;#N/A")</f>
        <v>4</v>
      </c>
      <c r="U44" s="22">
        <f t="shared" ref="U44:U47" si="90">SUMIF(E44:P44,"&lt;&gt;#N/A")</f>
        <v>3</v>
      </c>
      <c r="V44" s="22">
        <f t="shared" ref="V44:V47" si="91">IF(U44=0,1,0)</f>
        <v>0</v>
      </c>
      <c r="W44" s="22">
        <f t="shared" ref="W44:W47" si="92">IF(T44=U44,1,0)</f>
        <v>0</v>
      </c>
      <c r="X44" s="22" t="e">
        <f t="shared" ref="X44:X47" si="93">IF(U44=1,INDEX($E$2:$P$2,1,MATCH(1,E44:P44,0)),NA())</f>
        <v>#N/A</v>
      </c>
      <c r="Y44" s="7">
        <f t="shared" ref="Y44:Y47" si="94">IF(ISNA(E44),Y43,IF(E44=1,Y43+1,0))</f>
        <v>0</v>
      </c>
      <c r="Z44" s="7">
        <f t="shared" ref="Z44:Z47" si="95">IF(ISNA(F44),Z43,IF(F44=1,Z43+1,0))</f>
        <v>1</v>
      </c>
      <c r="AA44" s="7">
        <f t="shared" ref="AA44:AA47" si="96">IF(ISNA(G44),AA43,IF(G44=1,AA43+1,0))</f>
        <v>1</v>
      </c>
      <c r="AB44" s="7">
        <f t="shared" ref="AB44:AB47" si="97">IF(ISNA(H44),AB43,IF(H44=1,AB43+1,0))</f>
        <v>0</v>
      </c>
      <c r="AC44" s="7">
        <f t="shared" ref="AC44:AC47" si="98">IF(ISNA(I44),AC43,IF(I44=1,AC43+1,0))</f>
        <v>0</v>
      </c>
      <c r="AD44" s="7">
        <f t="shared" ref="AD44:AD47" si="99">IF(ISNA(J44),AD43,IF(J44=1,AD43+1,0))</f>
        <v>1</v>
      </c>
      <c r="AE44" s="7">
        <f t="shared" ref="AE44:AE47" si="100">IF(ISNA(K44),AE43,IF(K44=1,AE43+1,0))</f>
        <v>0</v>
      </c>
      <c r="AF44" s="7">
        <f t="shared" ref="AF44:AF47" si="101">IF(ISNA(L44),AF43,IF(L44=1,AF43+1,0))</f>
        <v>1</v>
      </c>
      <c r="AG44" s="7">
        <f t="shared" ref="AG44:AG47" si="102">IF(ISNA(M44),AG43,IF(M44=1,AG43+1,0))</f>
        <v>0</v>
      </c>
      <c r="AH44" s="7">
        <f t="shared" ref="AH44:AH47" si="103">IF(ISNA(N44),AH43,IF(N44=1,AH43+1,0))</f>
        <v>1</v>
      </c>
      <c r="AI44" s="7">
        <f t="shared" ref="AI44:AI47" si="104">IF(ISNA(O44),AI43,IF(O44=1,AI43+1,0))</f>
        <v>0</v>
      </c>
      <c r="AJ44" s="7">
        <f>IF(ISNA(P44),AJ43,IF(P44=1,AJ43+1,0))</f>
        <v>0</v>
      </c>
      <c r="AK44" s="7">
        <f>IF(ISNA(Q44),AK43,IF(Q44=1,AK43+1,0))</f>
        <v>0</v>
      </c>
      <c r="AL44" s="7">
        <f t="shared" si="33"/>
        <v>0</v>
      </c>
      <c r="AM44" s="7">
        <f t="shared" si="34"/>
        <v>0</v>
      </c>
      <c r="AN44" s="9">
        <f t="shared" ref="AN44:AN47" si="105">IF(ISNA(E44),AN43,IF(E44=0,AN43+1,0))</f>
        <v>2</v>
      </c>
      <c r="AO44" s="9">
        <f t="shared" ref="AO44:AO47" si="106">IF(ISNA(F44),AO43,IF(F44=0,AO43+1,0))</f>
        <v>0</v>
      </c>
      <c r="AP44" s="9">
        <f t="shared" ref="AP44:AP47" si="107">IF(ISNA(G44),AP43,IF(G44=0,AP43+1,0))</f>
        <v>0</v>
      </c>
      <c r="AQ44" s="9">
        <f t="shared" ref="AQ44:AQ47" si="108">IF(ISNA(H44),AQ43,IF(H44=0,AQ43+1,0))</f>
        <v>2</v>
      </c>
      <c r="AR44" s="9">
        <f t="shared" ref="AR44:AR47" si="109">IF(ISNA(I44),AR43,IF(I44=0,AR43+1,0))</f>
        <v>2</v>
      </c>
      <c r="AS44" s="9">
        <f t="shared" ref="AS44:AS47" si="110">IF(ISNA(J44),AS43,IF(J44=0,AS43+1,0))</f>
        <v>0</v>
      </c>
      <c r="AT44" s="9">
        <f t="shared" ref="AT44:AT47" si="111">IF(ISNA(K44),AT43,IF(K44=0,AT43+1,0))</f>
        <v>1</v>
      </c>
      <c r="AU44" s="9">
        <f t="shared" ref="AU44:AU47" si="112">IF(ISNA(L44),AU43,IF(L44=0,AU43+1,0))</f>
        <v>0</v>
      </c>
      <c r="AV44" s="9">
        <f t="shared" ref="AV44:AV47" si="113">IF(ISNA(M44),AV43,IF(M44=0,AV43+1,0))</f>
        <v>1</v>
      </c>
      <c r="AW44" s="9">
        <f t="shared" ref="AW44:AW47" si="114">IF(ISNA(N44),AW43,IF(N44=0,AW43+1,0))</f>
        <v>0</v>
      </c>
      <c r="AX44" s="9">
        <f t="shared" ref="AX44:AX47" si="115">IF(ISNA(O44),AX43,IF(O44=0,AX43+1,0))</f>
        <v>1</v>
      </c>
      <c r="AY44" s="9">
        <f>IF(ISNA(P44),AY43,IF(P44=0,AY43+1,0))</f>
        <v>0</v>
      </c>
      <c r="AZ44" s="9">
        <f>IF(ISNA(Q44),AZ43,IF(Q44=0,AZ43+1,0))</f>
        <v>0</v>
      </c>
      <c r="BA44" s="9">
        <f t="shared" si="35"/>
        <v>0</v>
      </c>
      <c r="BB44" s="9">
        <f t="shared" si="36"/>
        <v>0</v>
      </c>
    </row>
    <row r="45" spans="1:54" x14ac:dyDescent="0.2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t="e">
        <f>IF(Data!W44=Data!$G44,1,0)</f>
        <v>#N/A</v>
      </c>
      <c r="S45" s="22" t="e">
        <f>IF(Data!X44=Data!$G44,1,0)</f>
        <v>#N/A</v>
      </c>
      <c r="T45" s="22">
        <f t="shared" si="89"/>
        <v>5</v>
      </c>
      <c r="U45" s="22">
        <f t="shared" si="90"/>
        <v>4</v>
      </c>
      <c r="V45" s="22">
        <f t="shared" si="91"/>
        <v>0</v>
      </c>
      <c r="W45" s="22">
        <f t="shared" si="92"/>
        <v>0</v>
      </c>
      <c r="X45" s="22" t="e">
        <f t="shared" si="93"/>
        <v>#N/A</v>
      </c>
      <c r="Y45" s="7">
        <f t="shared" si="94"/>
        <v>1</v>
      </c>
      <c r="Z45" s="7">
        <f t="shared" si="95"/>
        <v>2</v>
      </c>
      <c r="AA45" s="7">
        <f t="shared" si="96"/>
        <v>2</v>
      </c>
      <c r="AB45" s="7">
        <f t="shared" si="97"/>
        <v>0</v>
      </c>
      <c r="AC45" s="7">
        <f t="shared" si="98"/>
        <v>0</v>
      </c>
      <c r="AD45" s="7">
        <f t="shared" si="99"/>
        <v>1</v>
      </c>
      <c r="AE45" s="7">
        <f t="shared" si="100"/>
        <v>0</v>
      </c>
      <c r="AF45" s="7">
        <f t="shared" si="101"/>
        <v>1</v>
      </c>
      <c r="AG45" s="7">
        <f t="shared" si="102"/>
        <v>0</v>
      </c>
      <c r="AH45" s="7">
        <f t="shared" si="103"/>
        <v>1</v>
      </c>
      <c r="AI45" s="7">
        <f t="shared" si="104"/>
        <v>0</v>
      </c>
      <c r="AJ45" s="7">
        <f>IF(ISNA(P45),AJ44,IF(P45=1,AJ44+1,0))</f>
        <v>1</v>
      </c>
      <c r="AK45" s="7">
        <f>IF(ISNA(Q45),AK44,IF(Q45=1,AK44+1,0))</f>
        <v>0</v>
      </c>
      <c r="AL45" s="7">
        <f t="shared" si="33"/>
        <v>0</v>
      </c>
      <c r="AM45" s="7">
        <f t="shared" si="34"/>
        <v>0</v>
      </c>
      <c r="AN45" s="9">
        <f t="shared" si="105"/>
        <v>0</v>
      </c>
      <c r="AO45" s="9">
        <f t="shared" si="106"/>
        <v>0</v>
      </c>
      <c r="AP45" s="9">
        <f t="shared" si="107"/>
        <v>0</v>
      </c>
      <c r="AQ45" s="9">
        <f t="shared" si="108"/>
        <v>3</v>
      </c>
      <c r="AR45" s="9">
        <f t="shared" si="109"/>
        <v>2</v>
      </c>
      <c r="AS45" s="9">
        <f t="shared" si="110"/>
        <v>0</v>
      </c>
      <c r="AT45" s="9">
        <f t="shared" si="111"/>
        <v>1</v>
      </c>
      <c r="AU45" s="9">
        <f t="shared" si="112"/>
        <v>0</v>
      </c>
      <c r="AV45" s="9">
        <f t="shared" si="113"/>
        <v>1</v>
      </c>
      <c r="AW45" s="9">
        <f t="shared" si="114"/>
        <v>0</v>
      </c>
      <c r="AX45" s="9">
        <f t="shared" si="115"/>
        <v>1</v>
      </c>
      <c r="AY45" s="9">
        <f>IF(ISNA(P45),AY44,IF(P45=0,AY44+1,0))</f>
        <v>0</v>
      </c>
      <c r="AZ45" s="9">
        <f>IF(ISNA(Q45),AZ44,IF(Q45=0,AZ44+1,0))</f>
        <v>0</v>
      </c>
      <c r="BA45" s="9">
        <f t="shared" si="35"/>
        <v>0</v>
      </c>
      <c r="BB45" s="9">
        <f t="shared" si="36"/>
        <v>0</v>
      </c>
    </row>
    <row r="46" spans="1:54" x14ac:dyDescent="0.2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t="e">
        <f>IF(Data!W45=Data!$G45,1,0)</f>
        <v>#N/A</v>
      </c>
      <c r="S46" s="22" t="e">
        <f>IF(Data!X45=Data!$G45,1,0)</f>
        <v>#N/A</v>
      </c>
      <c r="T46" s="22">
        <f t="shared" si="89"/>
        <v>4</v>
      </c>
      <c r="U46" s="22">
        <f t="shared" si="90"/>
        <v>3</v>
      </c>
      <c r="V46" s="22">
        <f t="shared" si="91"/>
        <v>0</v>
      </c>
      <c r="W46" s="22">
        <f t="shared" si="92"/>
        <v>0</v>
      </c>
      <c r="X46" s="22" t="e">
        <f t="shared" si="93"/>
        <v>#N/A</v>
      </c>
      <c r="Y46" s="7">
        <f t="shared" si="94"/>
        <v>2</v>
      </c>
      <c r="Z46" s="7">
        <f t="shared" si="95"/>
        <v>3</v>
      </c>
      <c r="AA46" s="7">
        <f t="shared" si="96"/>
        <v>0</v>
      </c>
      <c r="AB46" s="7">
        <f t="shared" si="97"/>
        <v>1</v>
      </c>
      <c r="AC46" s="7">
        <f t="shared" si="98"/>
        <v>0</v>
      </c>
      <c r="AD46" s="7">
        <f t="shared" si="99"/>
        <v>1</v>
      </c>
      <c r="AE46" s="7">
        <f t="shared" si="100"/>
        <v>0</v>
      </c>
      <c r="AF46" s="7">
        <f t="shared" si="101"/>
        <v>1</v>
      </c>
      <c r="AG46" s="7">
        <f t="shared" si="102"/>
        <v>0</v>
      </c>
      <c r="AH46" s="7">
        <f t="shared" si="103"/>
        <v>1</v>
      </c>
      <c r="AI46" s="7">
        <f t="shared" si="104"/>
        <v>0</v>
      </c>
      <c r="AJ46" s="7">
        <f>IF(ISNA(P46),AJ45,IF(P46=1,AJ45+1,0))</f>
        <v>1</v>
      </c>
      <c r="AK46" s="7">
        <f>IF(ISNA(Q46),AK45,IF(Q46=1,AK45+1,0))</f>
        <v>0</v>
      </c>
      <c r="AL46" s="7">
        <f t="shared" si="33"/>
        <v>0</v>
      </c>
      <c r="AM46" s="7">
        <f t="shared" si="34"/>
        <v>0</v>
      </c>
      <c r="AN46" s="9">
        <f t="shared" si="105"/>
        <v>0</v>
      </c>
      <c r="AO46" s="9">
        <f t="shared" si="106"/>
        <v>0</v>
      </c>
      <c r="AP46" s="9">
        <f t="shared" si="107"/>
        <v>1</v>
      </c>
      <c r="AQ46" s="9">
        <f t="shared" si="108"/>
        <v>0</v>
      </c>
      <c r="AR46" s="9">
        <f t="shared" si="109"/>
        <v>2</v>
      </c>
      <c r="AS46" s="9">
        <f t="shared" si="110"/>
        <v>0</v>
      </c>
      <c r="AT46" s="9">
        <f t="shared" si="111"/>
        <v>1</v>
      </c>
      <c r="AU46" s="9">
        <f t="shared" si="112"/>
        <v>0</v>
      </c>
      <c r="AV46" s="9">
        <f t="shared" si="113"/>
        <v>1</v>
      </c>
      <c r="AW46" s="9">
        <f t="shared" si="114"/>
        <v>0</v>
      </c>
      <c r="AX46" s="9">
        <f t="shared" si="115"/>
        <v>1</v>
      </c>
      <c r="AY46" s="9">
        <f>IF(ISNA(P46),AY45,IF(P46=0,AY45+1,0))</f>
        <v>0</v>
      </c>
      <c r="AZ46" s="9">
        <f>IF(ISNA(Q46),AZ45,IF(Q46=0,AZ45+1,0))</f>
        <v>0</v>
      </c>
      <c r="BA46" s="9">
        <f t="shared" si="35"/>
        <v>0</v>
      </c>
      <c r="BB46" s="9">
        <f t="shared" si="36"/>
        <v>0</v>
      </c>
    </row>
    <row r="47" spans="1:54" x14ac:dyDescent="0.2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t="e">
        <f>IF(Data!W46=Data!$G46,1,0)</f>
        <v>#N/A</v>
      </c>
      <c r="S47" s="22" t="e">
        <f>IF(Data!X46=Data!$G46,1,0)</f>
        <v>#N/A</v>
      </c>
      <c r="T47" s="22">
        <f t="shared" si="89"/>
        <v>3</v>
      </c>
      <c r="U47" s="22">
        <f t="shared" si="90"/>
        <v>0</v>
      </c>
      <c r="V47" s="22">
        <f t="shared" si="91"/>
        <v>1</v>
      </c>
      <c r="W47" s="22">
        <f t="shared" si="92"/>
        <v>0</v>
      </c>
      <c r="X47" s="22" t="e">
        <f t="shared" si="93"/>
        <v>#N/A</v>
      </c>
      <c r="Y47" s="7">
        <f t="shared" si="94"/>
        <v>0</v>
      </c>
      <c r="Z47" s="7">
        <f t="shared" si="95"/>
        <v>3</v>
      </c>
      <c r="AA47" s="7">
        <f t="shared" si="96"/>
        <v>0</v>
      </c>
      <c r="AB47" s="7">
        <f t="shared" si="97"/>
        <v>0</v>
      </c>
      <c r="AC47" s="7">
        <f t="shared" si="98"/>
        <v>0</v>
      </c>
      <c r="AD47" s="7">
        <f t="shared" si="99"/>
        <v>1</v>
      </c>
      <c r="AE47" s="7">
        <f t="shared" si="100"/>
        <v>0</v>
      </c>
      <c r="AF47" s="7">
        <f t="shared" si="101"/>
        <v>1</v>
      </c>
      <c r="AG47" s="7">
        <f t="shared" si="102"/>
        <v>0</v>
      </c>
      <c r="AH47" s="7">
        <f t="shared" si="103"/>
        <v>1</v>
      </c>
      <c r="AI47" s="7">
        <f t="shared" si="104"/>
        <v>0</v>
      </c>
      <c r="AJ47" s="7">
        <f>IF(ISNA(P47),AJ46,IF(P47=1,AJ46+1,0))</f>
        <v>1</v>
      </c>
      <c r="AK47" s="7">
        <f>IF(ISNA(Q47),AK46,IF(Q47=1,AK46+1,0))</f>
        <v>0</v>
      </c>
      <c r="AL47" s="7">
        <f t="shared" si="33"/>
        <v>0</v>
      </c>
      <c r="AM47" s="7">
        <f t="shared" si="34"/>
        <v>0</v>
      </c>
      <c r="AN47" s="9">
        <f t="shared" si="105"/>
        <v>1</v>
      </c>
      <c r="AO47" s="9">
        <f t="shared" si="106"/>
        <v>0</v>
      </c>
      <c r="AP47" s="9">
        <f t="shared" si="107"/>
        <v>2</v>
      </c>
      <c r="AQ47" s="9">
        <f t="shared" si="108"/>
        <v>1</v>
      </c>
      <c r="AR47" s="9">
        <f t="shared" si="109"/>
        <v>2</v>
      </c>
      <c r="AS47" s="9">
        <f t="shared" si="110"/>
        <v>0</v>
      </c>
      <c r="AT47" s="9">
        <f t="shared" si="111"/>
        <v>1</v>
      </c>
      <c r="AU47" s="9">
        <f t="shared" si="112"/>
        <v>0</v>
      </c>
      <c r="AV47" s="9">
        <f t="shared" si="113"/>
        <v>1</v>
      </c>
      <c r="AW47" s="9">
        <f t="shared" si="114"/>
        <v>0</v>
      </c>
      <c r="AX47" s="9">
        <f t="shared" si="115"/>
        <v>1</v>
      </c>
      <c r="AY47" s="9">
        <f>IF(ISNA(P47),AY46,IF(P47=0,AY46+1,0))</f>
        <v>0</v>
      </c>
      <c r="AZ47" s="9">
        <f>IF(ISNA(Q47),AZ46,IF(Q47=0,AZ46+1,0))</f>
        <v>0</v>
      </c>
      <c r="BA47" s="9">
        <f t="shared" si="35"/>
        <v>0</v>
      </c>
      <c r="BB47" s="9">
        <f t="shared" si="36"/>
        <v>0</v>
      </c>
    </row>
    <row r="48" spans="1:54" x14ac:dyDescent="0.2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t="e">
        <f>IF(Data!W47=Data!$G47,1,0)</f>
        <v>#N/A</v>
      </c>
      <c r="S48" s="22" t="e">
        <f>IF(Data!X47=Data!$G47,1,0)</f>
        <v>#N/A</v>
      </c>
      <c r="T48" s="22">
        <f t="shared" ref="T48:T49" si="116">COUNTIF(E48:P48,"&lt;&gt;#N/A")</f>
        <v>5</v>
      </c>
      <c r="U48" s="22">
        <f t="shared" ref="U48:U49" si="117">SUMIF(E48:P48,"&lt;&gt;#N/A")</f>
        <v>4</v>
      </c>
      <c r="V48" s="22">
        <f t="shared" ref="V48:V49" si="118">IF(U48=0,1,0)</f>
        <v>0</v>
      </c>
      <c r="W48" s="22">
        <f t="shared" ref="W48:W49" si="119">IF(T48=U48,1,0)</f>
        <v>0</v>
      </c>
      <c r="X48" s="22" t="e">
        <f t="shared" ref="X48:X49" si="120">IF(U48=1,INDEX($E$2:$P$2,1,MATCH(1,E48:P48,0)),NA())</f>
        <v>#N/A</v>
      </c>
      <c r="Y48" s="7">
        <f t="shared" ref="Y48:Y49" si="121">IF(ISNA(E48),Y47,IF(E48=1,Y47+1,0))</f>
        <v>0</v>
      </c>
      <c r="Z48" s="7">
        <f t="shared" ref="Z48:Z49" si="122">IF(ISNA(F48),Z47,IF(F48=1,Z47+1,0))</f>
        <v>4</v>
      </c>
      <c r="AA48" s="7">
        <f t="shared" ref="AA48:AA49" si="123">IF(ISNA(G48),AA47,IF(G48=1,AA47+1,0))</f>
        <v>1</v>
      </c>
      <c r="AB48" s="7">
        <f t="shared" ref="AB48:AB49" si="124">IF(ISNA(H48),AB47,IF(H48=1,AB47+1,0))</f>
        <v>0</v>
      </c>
      <c r="AC48" s="7">
        <f t="shared" ref="AC48:AC49" si="125">IF(ISNA(I48),AC47,IF(I48=1,AC47+1,0))</f>
        <v>1</v>
      </c>
      <c r="AD48" s="7">
        <f t="shared" ref="AD48:AD49" si="126">IF(ISNA(J48),AD47,IF(J48=1,AD47+1,0))</f>
        <v>2</v>
      </c>
      <c r="AE48" s="7">
        <f t="shared" ref="AE48:AE49" si="127">IF(ISNA(K48),AE47,IF(K48=1,AE47+1,0))</f>
        <v>0</v>
      </c>
      <c r="AF48" s="7">
        <f t="shared" ref="AF48:AF49" si="128">IF(ISNA(L48),AF47,IF(L48=1,AF47+1,0))</f>
        <v>1</v>
      </c>
      <c r="AG48" s="7">
        <f t="shared" ref="AG48:AG49" si="129">IF(ISNA(M48),AG47,IF(M48=1,AG47+1,0))</f>
        <v>0</v>
      </c>
      <c r="AH48" s="7">
        <f t="shared" ref="AH48:AH49" si="130">IF(ISNA(N48),AH47,IF(N48=1,AH47+1,0))</f>
        <v>1</v>
      </c>
      <c r="AI48" s="7">
        <f t="shared" ref="AI48:AI49" si="131">IF(ISNA(O48),AI47,IF(O48=1,AI47+1,0))</f>
        <v>0</v>
      </c>
      <c r="AJ48" s="7">
        <f>IF(ISNA(P48),AJ47,IF(P48=1,AJ47+1,0))</f>
        <v>1</v>
      </c>
      <c r="AK48" s="7">
        <f>IF(ISNA(Q48),AK47,IF(Q48=1,AK47+1,0))</f>
        <v>0</v>
      </c>
      <c r="AL48" s="7">
        <f t="shared" si="33"/>
        <v>0</v>
      </c>
      <c r="AM48" s="7">
        <f t="shared" si="34"/>
        <v>0</v>
      </c>
      <c r="AN48" s="9">
        <f t="shared" ref="AN48:AN49" si="132">IF(ISNA(E48),AN47,IF(E48=0,AN47+1,0))</f>
        <v>2</v>
      </c>
      <c r="AO48" s="9">
        <f t="shared" ref="AO48:AO49" si="133">IF(ISNA(F48),AO47,IF(F48=0,AO47+1,0))</f>
        <v>0</v>
      </c>
      <c r="AP48" s="9">
        <f t="shared" ref="AP48:AP49" si="134">IF(ISNA(G48),AP47,IF(G48=0,AP47+1,0))</f>
        <v>0</v>
      </c>
      <c r="AQ48" s="9">
        <f t="shared" ref="AQ48:AQ49" si="135">IF(ISNA(H48),AQ47,IF(H48=0,AQ47+1,0))</f>
        <v>1</v>
      </c>
      <c r="AR48" s="9">
        <f t="shared" ref="AR48:AR49" si="136">IF(ISNA(I48),AR47,IF(I48=0,AR47+1,0))</f>
        <v>0</v>
      </c>
      <c r="AS48" s="9">
        <f t="shared" ref="AS48:AS49" si="137">IF(ISNA(J48),AS47,IF(J48=0,AS47+1,0))</f>
        <v>0</v>
      </c>
      <c r="AT48" s="9">
        <f t="shared" ref="AT48:AT49" si="138">IF(ISNA(K48),AT47,IF(K48=0,AT47+1,0))</f>
        <v>1</v>
      </c>
      <c r="AU48" s="9">
        <f t="shared" ref="AU48:AU49" si="139">IF(ISNA(L48),AU47,IF(L48=0,AU47+1,0))</f>
        <v>0</v>
      </c>
      <c r="AV48" s="9">
        <f t="shared" ref="AV48:AV49" si="140">IF(ISNA(M48),AV47,IF(M48=0,AV47+1,0))</f>
        <v>1</v>
      </c>
      <c r="AW48" s="9">
        <f t="shared" ref="AW48:AW49" si="141">IF(ISNA(N48),AW47,IF(N48=0,AW47+1,0))</f>
        <v>0</v>
      </c>
      <c r="AX48" s="9">
        <f t="shared" ref="AX48:AX49" si="142">IF(ISNA(O48),AX47,IF(O48=0,AX47+1,0))</f>
        <v>1</v>
      </c>
      <c r="AY48" s="9">
        <f>IF(ISNA(P48),AY47,IF(P48=0,AY47+1,0))</f>
        <v>0</v>
      </c>
      <c r="AZ48" s="9">
        <f>IF(ISNA(Q48),AZ47,IF(Q48=0,AZ47+1,0))</f>
        <v>0</v>
      </c>
      <c r="BA48" s="9">
        <f t="shared" si="35"/>
        <v>0</v>
      </c>
      <c r="BB48" s="9">
        <f t="shared" si="36"/>
        <v>0</v>
      </c>
    </row>
    <row r="49" spans="1:54" x14ac:dyDescent="0.2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t="e">
        <f>IF(Data!W48=Data!$G48,1,0)</f>
        <v>#N/A</v>
      </c>
      <c r="S49" s="22" t="e">
        <f>IF(Data!X48=Data!$G48,1,0)</f>
        <v>#N/A</v>
      </c>
      <c r="T49" s="22">
        <f t="shared" si="116"/>
        <v>3</v>
      </c>
      <c r="U49" s="22">
        <f t="shared" si="117"/>
        <v>0</v>
      </c>
      <c r="V49" s="22">
        <f t="shared" si="118"/>
        <v>1</v>
      </c>
      <c r="W49" s="22">
        <f t="shared" si="119"/>
        <v>0</v>
      </c>
      <c r="X49" s="22" t="e">
        <f t="shared" si="120"/>
        <v>#N/A</v>
      </c>
      <c r="Y49" s="7">
        <f t="shared" si="121"/>
        <v>0</v>
      </c>
      <c r="Z49" s="7">
        <f t="shared" si="122"/>
        <v>4</v>
      </c>
      <c r="AA49" s="7">
        <f t="shared" si="123"/>
        <v>0</v>
      </c>
      <c r="AB49" s="7">
        <f t="shared" si="124"/>
        <v>0</v>
      </c>
      <c r="AC49" s="7">
        <f t="shared" si="125"/>
        <v>1</v>
      </c>
      <c r="AD49" s="7">
        <f t="shared" si="126"/>
        <v>2</v>
      </c>
      <c r="AE49" s="7">
        <f t="shared" si="127"/>
        <v>0</v>
      </c>
      <c r="AF49" s="7">
        <f t="shared" si="128"/>
        <v>1</v>
      </c>
      <c r="AG49" s="7">
        <f t="shared" si="129"/>
        <v>0</v>
      </c>
      <c r="AH49" s="7">
        <f t="shared" si="130"/>
        <v>1</v>
      </c>
      <c r="AI49" s="7">
        <f t="shared" si="131"/>
        <v>0</v>
      </c>
      <c r="AJ49" s="7">
        <f>IF(ISNA(P49),AJ48,IF(P49=1,AJ48+1,0))</f>
        <v>1</v>
      </c>
      <c r="AK49" s="7">
        <f>IF(ISNA(Q49),AK48,IF(Q49=1,AK48+1,0))</f>
        <v>0</v>
      </c>
      <c r="AL49" s="7">
        <f t="shared" si="33"/>
        <v>0</v>
      </c>
      <c r="AM49" s="7">
        <f t="shared" si="34"/>
        <v>0</v>
      </c>
      <c r="AN49" s="9">
        <f t="shared" si="132"/>
        <v>3</v>
      </c>
      <c r="AO49" s="9">
        <f t="shared" si="133"/>
        <v>0</v>
      </c>
      <c r="AP49" s="9">
        <f t="shared" si="134"/>
        <v>1</v>
      </c>
      <c r="AQ49" s="9">
        <f t="shared" si="135"/>
        <v>2</v>
      </c>
      <c r="AR49" s="9">
        <f t="shared" si="136"/>
        <v>0</v>
      </c>
      <c r="AS49" s="9">
        <f t="shared" si="137"/>
        <v>0</v>
      </c>
      <c r="AT49" s="9">
        <f t="shared" si="138"/>
        <v>1</v>
      </c>
      <c r="AU49" s="9">
        <f t="shared" si="139"/>
        <v>0</v>
      </c>
      <c r="AV49" s="9">
        <f t="shared" si="140"/>
        <v>1</v>
      </c>
      <c r="AW49" s="9">
        <f t="shared" si="141"/>
        <v>0</v>
      </c>
      <c r="AX49" s="9">
        <f t="shared" si="142"/>
        <v>1</v>
      </c>
      <c r="AY49" s="9">
        <f>IF(ISNA(P49),AY48,IF(P49=0,AY48+1,0))</f>
        <v>0</v>
      </c>
      <c r="AZ49" s="9">
        <f>IF(ISNA(Q49),AZ48,IF(Q49=0,AZ48+1,0))</f>
        <v>0</v>
      </c>
      <c r="BA49" s="9">
        <f t="shared" si="35"/>
        <v>0</v>
      </c>
      <c r="BB49" s="9">
        <f t="shared" si="36"/>
        <v>0</v>
      </c>
    </row>
    <row r="50" spans="1:54" x14ac:dyDescent="0.2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t="e">
        <f>IF(Data!W49=Data!$G49,1,0)</f>
        <v>#N/A</v>
      </c>
      <c r="S50" s="22" t="e">
        <f>IF(Data!X49=Data!$G49,1,0)</f>
        <v>#N/A</v>
      </c>
      <c r="T50" s="22">
        <f t="shared" ref="T50:T51" si="143">COUNTIF(E50:P50,"&lt;&gt;#N/A")</f>
        <v>4</v>
      </c>
      <c r="U50" s="22">
        <f t="shared" ref="U50:U51" si="144">SUMIF(E50:P50,"&lt;&gt;#N/A")</f>
        <v>2</v>
      </c>
      <c r="V50" s="22">
        <f t="shared" ref="V50:V51" si="145">IF(U50=0,1,0)</f>
        <v>0</v>
      </c>
      <c r="W50" s="22">
        <f t="shared" ref="W50:W51" si="146">IF(T50=U50,1,0)</f>
        <v>0</v>
      </c>
      <c r="X50" s="22" t="e">
        <f t="shared" ref="X50:X51" si="147">IF(U50=1,INDEX($E$2:$P$2,1,MATCH(1,E50:P50,0)),NA())</f>
        <v>#N/A</v>
      </c>
      <c r="Y50" s="7">
        <f t="shared" ref="Y50:Y51" si="148">IF(ISNA(E50),Y49,IF(E50=1,Y49+1,0))</f>
        <v>1</v>
      </c>
      <c r="Z50" s="7">
        <f t="shared" ref="Z50:Z51" si="149">IF(ISNA(F50),Z49,IF(F50=1,Z49+1,0))</f>
        <v>0</v>
      </c>
      <c r="AA50" s="7">
        <f t="shared" ref="AA50:AA51" si="150">IF(ISNA(G50),AA49,IF(G50=1,AA49+1,0))</f>
        <v>1</v>
      </c>
      <c r="AB50" s="7">
        <f t="shared" ref="AB50:AB51" si="151">IF(ISNA(H50),AB49,IF(H50=1,AB49+1,0))</f>
        <v>0</v>
      </c>
      <c r="AC50" s="7">
        <f t="shared" ref="AC50:AC51" si="152">IF(ISNA(I50),AC49,IF(I50=1,AC49+1,0))</f>
        <v>1</v>
      </c>
      <c r="AD50" s="7">
        <f t="shared" ref="AD50:AD51" si="153">IF(ISNA(J50),AD49,IF(J50=1,AD49+1,0))</f>
        <v>2</v>
      </c>
      <c r="AE50" s="7">
        <f t="shared" ref="AE50:AE51" si="154">IF(ISNA(K50),AE49,IF(K50=1,AE49+1,0))</f>
        <v>0</v>
      </c>
      <c r="AF50" s="7">
        <f t="shared" ref="AF50:AF51" si="155">IF(ISNA(L50),AF49,IF(L50=1,AF49+1,0))</f>
        <v>1</v>
      </c>
      <c r="AG50" s="7">
        <f t="shared" ref="AG50:AG51" si="156">IF(ISNA(M50),AG49,IF(M50=1,AG49+1,0))</f>
        <v>0</v>
      </c>
      <c r="AH50" s="7">
        <f t="shared" ref="AH50:AH51" si="157">IF(ISNA(N50),AH49,IF(N50=1,AH49+1,0))</f>
        <v>1</v>
      </c>
      <c r="AI50" s="7">
        <f t="shared" ref="AI50:AI51" si="158">IF(ISNA(O50),AI49,IF(O50=1,AI49+1,0))</f>
        <v>0</v>
      </c>
      <c r="AJ50" s="7">
        <f>IF(ISNA(P50),AJ49,IF(P50=1,AJ49+1,0))</f>
        <v>1</v>
      </c>
      <c r="AK50" s="7">
        <f>IF(ISNA(Q50),AK49,IF(Q50=1,AK49+1,0))</f>
        <v>0</v>
      </c>
      <c r="AL50" s="7">
        <f t="shared" si="33"/>
        <v>0</v>
      </c>
      <c r="AM50" s="7">
        <f t="shared" si="34"/>
        <v>0</v>
      </c>
      <c r="AN50" s="9">
        <f t="shared" ref="AN50:AN51" si="159">IF(ISNA(E50),AN49,IF(E50=0,AN49+1,0))</f>
        <v>0</v>
      </c>
      <c r="AO50" s="9">
        <f t="shared" ref="AO50:AO51" si="160">IF(ISNA(F50),AO49,IF(F50=0,AO49+1,0))</f>
        <v>1</v>
      </c>
      <c r="AP50" s="9">
        <f t="shared" ref="AP50:AP51" si="161">IF(ISNA(G50),AP49,IF(G50=0,AP49+1,0))</f>
        <v>0</v>
      </c>
      <c r="AQ50" s="9">
        <f t="shared" ref="AQ50:AQ51" si="162">IF(ISNA(H50),AQ49,IF(H50=0,AQ49+1,0))</f>
        <v>3</v>
      </c>
      <c r="AR50" s="9">
        <f t="shared" ref="AR50:AR51" si="163">IF(ISNA(I50),AR49,IF(I50=0,AR49+1,0))</f>
        <v>0</v>
      </c>
      <c r="AS50" s="9">
        <f t="shared" ref="AS50:AS51" si="164">IF(ISNA(J50),AS49,IF(J50=0,AS49+1,0))</f>
        <v>0</v>
      </c>
      <c r="AT50" s="9">
        <f t="shared" ref="AT50:AT51" si="165">IF(ISNA(K50),AT49,IF(K50=0,AT49+1,0))</f>
        <v>1</v>
      </c>
      <c r="AU50" s="9">
        <f t="shared" ref="AU50:AU51" si="166">IF(ISNA(L50),AU49,IF(L50=0,AU49+1,0))</f>
        <v>0</v>
      </c>
      <c r="AV50" s="9">
        <f t="shared" ref="AV50:AV51" si="167">IF(ISNA(M50),AV49,IF(M50=0,AV49+1,0))</f>
        <v>1</v>
      </c>
      <c r="AW50" s="9">
        <f t="shared" ref="AW50:AW51" si="168">IF(ISNA(N50),AW49,IF(N50=0,AW49+1,0))</f>
        <v>0</v>
      </c>
      <c r="AX50" s="9">
        <f t="shared" ref="AX50:AX51" si="169">IF(ISNA(O50),AX49,IF(O50=0,AX49+1,0))</f>
        <v>1</v>
      </c>
      <c r="AY50" s="9">
        <f>IF(ISNA(P50),AY49,IF(P50=0,AY49+1,0))</f>
        <v>0</v>
      </c>
      <c r="AZ50" s="9">
        <f>IF(ISNA(Q50),AZ49,IF(Q50=0,AZ49+1,0))</f>
        <v>0</v>
      </c>
      <c r="BA50" s="9">
        <f t="shared" si="35"/>
        <v>0</v>
      </c>
      <c r="BB50" s="9">
        <f t="shared" si="36"/>
        <v>0</v>
      </c>
    </row>
    <row r="51" spans="1:54" x14ac:dyDescent="0.2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t="e">
        <f>IF(Data!W50=Data!$G50,1,0)</f>
        <v>#N/A</v>
      </c>
      <c r="S51" s="22" t="e">
        <f>IF(Data!X50=Data!$G50,1,0)</f>
        <v>#N/A</v>
      </c>
      <c r="T51" s="22">
        <f t="shared" si="143"/>
        <v>4</v>
      </c>
      <c r="U51" s="22">
        <f t="shared" si="144"/>
        <v>4</v>
      </c>
      <c r="V51" s="22">
        <f t="shared" si="145"/>
        <v>0</v>
      </c>
      <c r="W51" s="22">
        <f t="shared" si="146"/>
        <v>1</v>
      </c>
      <c r="X51" s="22" t="e">
        <f t="shared" si="147"/>
        <v>#N/A</v>
      </c>
      <c r="Y51" s="7">
        <f t="shared" si="148"/>
        <v>2</v>
      </c>
      <c r="Z51" s="7">
        <f t="shared" si="149"/>
        <v>1</v>
      </c>
      <c r="AA51" s="7">
        <f t="shared" si="150"/>
        <v>2</v>
      </c>
      <c r="AB51" s="7">
        <f t="shared" si="151"/>
        <v>1</v>
      </c>
      <c r="AC51" s="7">
        <f t="shared" si="152"/>
        <v>1</v>
      </c>
      <c r="AD51" s="7">
        <f t="shared" si="153"/>
        <v>2</v>
      </c>
      <c r="AE51" s="7">
        <f t="shared" si="154"/>
        <v>0</v>
      </c>
      <c r="AF51" s="7">
        <f t="shared" si="155"/>
        <v>1</v>
      </c>
      <c r="AG51" s="7">
        <f t="shared" si="156"/>
        <v>0</v>
      </c>
      <c r="AH51" s="7">
        <f t="shared" si="157"/>
        <v>1</v>
      </c>
      <c r="AI51" s="7">
        <f t="shared" si="158"/>
        <v>0</v>
      </c>
      <c r="AJ51" s="7">
        <f>IF(ISNA(P51),AJ50,IF(P51=1,AJ50+1,0))</f>
        <v>1</v>
      </c>
      <c r="AK51" s="7">
        <f>IF(ISNA(Q51),AK50,IF(Q51=1,AK50+1,0))</f>
        <v>0</v>
      </c>
      <c r="AL51" s="7">
        <f t="shared" si="33"/>
        <v>0</v>
      </c>
      <c r="AM51" s="7">
        <f t="shared" si="34"/>
        <v>0</v>
      </c>
      <c r="AN51" s="9">
        <f t="shared" si="159"/>
        <v>0</v>
      </c>
      <c r="AO51" s="9">
        <f t="shared" si="160"/>
        <v>0</v>
      </c>
      <c r="AP51" s="9">
        <f t="shared" si="161"/>
        <v>0</v>
      </c>
      <c r="AQ51" s="9">
        <f t="shared" si="162"/>
        <v>0</v>
      </c>
      <c r="AR51" s="9">
        <f t="shared" si="163"/>
        <v>0</v>
      </c>
      <c r="AS51" s="9">
        <f t="shared" si="164"/>
        <v>0</v>
      </c>
      <c r="AT51" s="9">
        <f t="shared" si="165"/>
        <v>1</v>
      </c>
      <c r="AU51" s="9">
        <f t="shared" si="166"/>
        <v>0</v>
      </c>
      <c r="AV51" s="9">
        <f t="shared" si="167"/>
        <v>1</v>
      </c>
      <c r="AW51" s="9">
        <f t="shared" si="168"/>
        <v>0</v>
      </c>
      <c r="AX51" s="9">
        <f t="shared" si="169"/>
        <v>1</v>
      </c>
      <c r="AY51" s="9">
        <f>IF(ISNA(P51),AY50,IF(P51=0,AY50+1,0))</f>
        <v>0</v>
      </c>
      <c r="AZ51" s="9">
        <f>IF(ISNA(Q51),AZ50,IF(Q51=0,AZ50+1,0))</f>
        <v>0</v>
      </c>
      <c r="BA51" s="9">
        <f t="shared" si="35"/>
        <v>0</v>
      </c>
      <c r="BB51" s="9">
        <f t="shared" si="36"/>
        <v>0</v>
      </c>
    </row>
    <row r="52" spans="1:54" x14ac:dyDescent="0.2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t="e">
        <f>IF(Data!W51=Data!$G51,1,0)</f>
        <v>#N/A</v>
      </c>
      <c r="S52" s="22" t="e">
        <f>IF(Data!X51=Data!$G51,1,0)</f>
        <v>#N/A</v>
      </c>
      <c r="T52" s="22">
        <f t="shared" ref="T52:T53" si="170">COUNTIF(E52:P52,"&lt;&gt;#N/A")</f>
        <v>4</v>
      </c>
      <c r="U52" s="22">
        <f t="shared" ref="U52:U53" si="171">SUMIF(E52:P52,"&lt;&gt;#N/A")</f>
        <v>2</v>
      </c>
      <c r="V52" s="22">
        <f t="shared" ref="V52:V53" si="172">IF(U52=0,1,0)</f>
        <v>0</v>
      </c>
      <c r="W52" s="22">
        <f t="shared" ref="W52:W53" si="173">IF(T52=U52,1,0)</f>
        <v>0</v>
      </c>
      <c r="X52" s="22" t="e">
        <f t="shared" ref="X52:X53" si="174">IF(U52=1,INDEX($E$2:$P$2,1,MATCH(1,E52:P52,0)),NA())</f>
        <v>#N/A</v>
      </c>
      <c r="Y52" s="7">
        <f t="shared" ref="Y52:Y53" si="175">IF(ISNA(E52),Y51,IF(E52=1,Y51+1,0))</f>
        <v>0</v>
      </c>
      <c r="Z52" s="7">
        <f t="shared" ref="Z52:Z53" si="176">IF(ISNA(F52),Z51,IF(F52=1,Z51+1,0))</f>
        <v>2</v>
      </c>
      <c r="AA52" s="7">
        <f t="shared" ref="AA52:AA53" si="177">IF(ISNA(G52),AA51,IF(G52=1,AA51+1,0))</f>
        <v>0</v>
      </c>
      <c r="AB52" s="7">
        <f t="shared" ref="AB52:AB53" si="178">IF(ISNA(H52),AB51,IF(H52=1,AB51+1,0))</f>
        <v>2</v>
      </c>
      <c r="AC52" s="7">
        <f t="shared" ref="AC52:AC53" si="179">IF(ISNA(I52),AC51,IF(I52=1,AC51+1,0))</f>
        <v>1</v>
      </c>
      <c r="AD52" s="7">
        <f t="shared" ref="AD52:AD53" si="180">IF(ISNA(J52),AD51,IF(J52=1,AD51+1,0))</f>
        <v>2</v>
      </c>
      <c r="AE52" s="7">
        <f t="shared" ref="AE52:AE53" si="181">IF(ISNA(K52),AE51,IF(K52=1,AE51+1,0))</f>
        <v>0</v>
      </c>
      <c r="AF52" s="7">
        <f t="shared" ref="AF52:AF53" si="182">IF(ISNA(L52),AF51,IF(L52=1,AF51+1,0))</f>
        <v>1</v>
      </c>
      <c r="AG52" s="7">
        <f t="shared" ref="AG52:AG53" si="183">IF(ISNA(M52),AG51,IF(M52=1,AG51+1,0))</f>
        <v>0</v>
      </c>
      <c r="AH52" s="7">
        <f t="shared" ref="AH52:AH53" si="184">IF(ISNA(N52),AH51,IF(N52=1,AH51+1,0))</f>
        <v>1</v>
      </c>
      <c r="AI52" s="7">
        <f t="shared" ref="AI52:AI53" si="185">IF(ISNA(O52),AI51,IF(O52=1,AI51+1,0))</f>
        <v>0</v>
      </c>
      <c r="AJ52" s="7">
        <f>IF(ISNA(P52),AJ51,IF(P52=1,AJ51+1,0))</f>
        <v>1</v>
      </c>
      <c r="AK52" s="7">
        <f>IF(ISNA(Q52),AK51,IF(Q52=1,AK51+1,0))</f>
        <v>0</v>
      </c>
      <c r="AL52" s="7">
        <f t="shared" si="33"/>
        <v>0</v>
      </c>
      <c r="AM52" s="7">
        <f t="shared" si="34"/>
        <v>0</v>
      </c>
      <c r="AN52" s="9">
        <f t="shared" ref="AN52:AN53" si="186">IF(ISNA(E52),AN51,IF(E52=0,AN51+1,0))</f>
        <v>1</v>
      </c>
      <c r="AO52" s="9">
        <f t="shared" ref="AO52:AO53" si="187">IF(ISNA(F52),AO51,IF(F52=0,AO51+1,0))</f>
        <v>0</v>
      </c>
      <c r="AP52" s="9">
        <f t="shared" ref="AP52:AP53" si="188">IF(ISNA(G52),AP51,IF(G52=0,AP51+1,0))</f>
        <v>1</v>
      </c>
      <c r="AQ52" s="9">
        <f t="shared" ref="AQ52:AQ53" si="189">IF(ISNA(H52),AQ51,IF(H52=0,AQ51+1,0))</f>
        <v>0</v>
      </c>
      <c r="AR52" s="9">
        <f t="shared" ref="AR52:AR53" si="190">IF(ISNA(I52),AR51,IF(I52=0,AR51+1,0))</f>
        <v>0</v>
      </c>
      <c r="AS52" s="9">
        <f t="shared" ref="AS52:AS53" si="191">IF(ISNA(J52),AS51,IF(J52=0,AS51+1,0))</f>
        <v>0</v>
      </c>
      <c r="AT52" s="9">
        <f t="shared" ref="AT52:AT53" si="192">IF(ISNA(K52),AT51,IF(K52=0,AT51+1,0))</f>
        <v>1</v>
      </c>
      <c r="AU52" s="9">
        <f t="shared" ref="AU52:AU53" si="193">IF(ISNA(L52),AU51,IF(L52=0,AU51+1,0))</f>
        <v>0</v>
      </c>
      <c r="AV52" s="9">
        <f t="shared" ref="AV52:AV53" si="194">IF(ISNA(M52),AV51,IF(M52=0,AV51+1,0))</f>
        <v>1</v>
      </c>
      <c r="AW52" s="9">
        <f t="shared" ref="AW52:AW53" si="195">IF(ISNA(N52),AW51,IF(N52=0,AW51+1,0))</f>
        <v>0</v>
      </c>
      <c r="AX52" s="9">
        <f t="shared" ref="AX52:AX53" si="196">IF(ISNA(O52),AX51,IF(O52=0,AX51+1,0))</f>
        <v>1</v>
      </c>
      <c r="AY52" s="9">
        <f>IF(ISNA(P52),AY51,IF(P52=0,AY51+1,0))</f>
        <v>0</v>
      </c>
      <c r="AZ52" s="9">
        <f>IF(ISNA(Q52),AZ51,IF(Q52=0,AZ51+1,0))</f>
        <v>0</v>
      </c>
      <c r="BA52" s="9">
        <f t="shared" si="35"/>
        <v>0</v>
      </c>
      <c r="BB52" s="9">
        <f t="shared" si="36"/>
        <v>0</v>
      </c>
    </row>
    <row r="53" spans="1:54" x14ac:dyDescent="0.2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t="e">
        <f>IF(Data!W52=Data!$G52,1,0)</f>
        <v>#N/A</v>
      </c>
      <c r="S53" s="22" t="e">
        <f>IF(Data!X52=Data!$G52,1,0)</f>
        <v>#N/A</v>
      </c>
      <c r="T53" s="22">
        <f t="shared" si="170"/>
        <v>4</v>
      </c>
      <c r="U53" s="22">
        <f t="shared" si="171"/>
        <v>1</v>
      </c>
      <c r="V53" s="22">
        <f t="shared" si="172"/>
        <v>0</v>
      </c>
      <c r="W53" s="22">
        <f t="shared" si="173"/>
        <v>0</v>
      </c>
      <c r="X53" s="22" t="str">
        <f t="shared" si="174"/>
        <v>Bob</v>
      </c>
      <c r="Y53" s="7">
        <f t="shared" si="175"/>
        <v>1</v>
      </c>
      <c r="Z53" s="7">
        <f t="shared" si="176"/>
        <v>0</v>
      </c>
      <c r="AA53" s="7">
        <f t="shared" si="177"/>
        <v>0</v>
      </c>
      <c r="AB53" s="7">
        <f t="shared" si="178"/>
        <v>0</v>
      </c>
      <c r="AC53" s="7">
        <f t="shared" si="179"/>
        <v>1</v>
      </c>
      <c r="AD53" s="7">
        <f t="shared" si="180"/>
        <v>2</v>
      </c>
      <c r="AE53" s="7">
        <f t="shared" si="181"/>
        <v>0</v>
      </c>
      <c r="AF53" s="7">
        <f t="shared" si="182"/>
        <v>1</v>
      </c>
      <c r="AG53" s="7">
        <f t="shared" si="183"/>
        <v>0</v>
      </c>
      <c r="AH53" s="7">
        <f t="shared" si="184"/>
        <v>1</v>
      </c>
      <c r="AI53" s="7">
        <f t="shared" si="185"/>
        <v>0</v>
      </c>
      <c r="AJ53" s="7">
        <f>IF(ISNA(P53),AJ52,IF(P53=1,AJ52+1,0))</f>
        <v>1</v>
      </c>
      <c r="AK53" s="7">
        <f>IF(ISNA(Q53),AK52,IF(Q53=1,AK52+1,0))</f>
        <v>0</v>
      </c>
      <c r="AL53" s="7">
        <f t="shared" si="33"/>
        <v>0</v>
      </c>
      <c r="AM53" s="7">
        <f t="shared" si="34"/>
        <v>0</v>
      </c>
      <c r="AN53" s="9">
        <f t="shared" si="186"/>
        <v>0</v>
      </c>
      <c r="AO53" s="9">
        <f t="shared" si="187"/>
        <v>1</v>
      </c>
      <c r="AP53" s="9">
        <f t="shared" si="188"/>
        <v>2</v>
      </c>
      <c r="AQ53" s="9">
        <f t="shared" si="189"/>
        <v>1</v>
      </c>
      <c r="AR53" s="9">
        <f t="shared" si="190"/>
        <v>0</v>
      </c>
      <c r="AS53" s="9">
        <f t="shared" si="191"/>
        <v>0</v>
      </c>
      <c r="AT53" s="9">
        <f t="shared" si="192"/>
        <v>1</v>
      </c>
      <c r="AU53" s="9">
        <f t="shared" si="193"/>
        <v>0</v>
      </c>
      <c r="AV53" s="9">
        <f t="shared" si="194"/>
        <v>1</v>
      </c>
      <c r="AW53" s="9">
        <f t="shared" si="195"/>
        <v>0</v>
      </c>
      <c r="AX53" s="9">
        <f t="shared" si="196"/>
        <v>1</v>
      </c>
      <c r="AY53" s="9">
        <f>IF(ISNA(P53),AY52,IF(P53=0,AY52+1,0))</f>
        <v>0</v>
      </c>
      <c r="AZ53" s="9">
        <f>IF(ISNA(Q53),AZ52,IF(Q53=0,AZ52+1,0))</f>
        <v>0</v>
      </c>
      <c r="BA53" s="9">
        <f t="shared" si="35"/>
        <v>0</v>
      </c>
      <c r="BB53" s="9">
        <f t="shared" si="36"/>
        <v>0</v>
      </c>
    </row>
    <row r="54" spans="1:54" x14ac:dyDescent="0.2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t="e">
        <f>IF(Data!W53=Data!$G53,1,0)</f>
        <v>#N/A</v>
      </c>
      <c r="S54" s="22" t="e">
        <f>IF(Data!X53=Data!$G53,1,0)</f>
        <v>#N/A</v>
      </c>
      <c r="T54" s="22">
        <f>COUNTIF(E54:S54,"&lt;&gt;#N/A")</f>
        <v>3</v>
      </c>
      <c r="U54" s="22">
        <f t="shared" ref="U54:U97" si="197">SUMIF(E54:S54,"&lt;&gt;#N/A")</f>
        <v>2</v>
      </c>
      <c r="V54" s="22">
        <f t="shared" ref="V54" si="198">IF(U54=0,1,0)</f>
        <v>0</v>
      </c>
      <c r="W54" s="22">
        <f t="shared" ref="W54" si="199">IF(T54=U54,1,0)</f>
        <v>0</v>
      </c>
      <c r="X54" s="22" t="e">
        <f t="shared" ref="X54" si="200">IF(U54=1,INDEX($E$2:$P$2,1,MATCH(1,E54:P54,0)),NA())</f>
        <v>#N/A</v>
      </c>
      <c r="Y54" s="7">
        <f>IF(ISNA(E54),0,IF(E54=1,1,0))</f>
        <v>0</v>
      </c>
      <c r="Z54" s="7">
        <f>IF(ISNA(F54),0,IF(F54=1,1,0))</f>
        <v>1</v>
      </c>
      <c r="AA54" s="7">
        <f>IF(ISNA(G54),0,IF(G54=1,1,0))</f>
        <v>0</v>
      </c>
      <c r="AB54" s="7">
        <f>IF(ISNA(H54),0,IF(H54=1,1,0))</f>
        <v>1</v>
      </c>
      <c r="AC54" s="7">
        <f>IF(ISNA(I54),0,IF(I54=1,1,0))</f>
        <v>0</v>
      </c>
      <c r="AD54" s="7">
        <f>IF(ISNA(J54),0,IF(J54=1,1,0))</f>
        <v>0</v>
      </c>
      <c r="AE54" s="7">
        <f>IF(ISNA(K54),0,IF(K54=1,1,0))</f>
        <v>0</v>
      </c>
      <c r="AF54" s="7">
        <f>IF(ISNA(L54),0,IF(L54=1,1,0))</f>
        <v>0</v>
      </c>
      <c r="AG54" s="7">
        <f>IF(ISNA(M54),0,IF(M54=1,1,0))</f>
        <v>0</v>
      </c>
      <c r="AH54" s="7">
        <f>IF(ISNA(N54),0,IF(N54=1,1,0))</f>
        <v>0</v>
      </c>
      <c r="AI54" s="7">
        <f>IF(ISNA(O54),0,IF(O54=1,1,0))</f>
        <v>0</v>
      </c>
      <c r="AJ54" s="7">
        <f>IF(ISNA(P54),0,IF(P54=1,1,0))</f>
        <v>0</v>
      </c>
      <c r="AK54" s="7">
        <f>IF(ISNA(Q54),0,IF(Q54=1,1,0))</f>
        <v>0</v>
      </c>
      <c r="AL54" s="7">
        <f t="shared" si="33"/>
        <v>0</v>
      </c>
      <c r="AM54" s="7">
        <f t="shared" si="34"/>
        <v>0</v>
      </c>
      <c r="AN54" s="9">
        <f>IF(ISNA(E54),0,IF(E54=0,1,0))</f>
        <v>1</v>
      </c>
      <c r="AO54" s="9">
        <f>IF(ISNA(F54),0,IF(F54=0,1,0))</f>
        <v>0</v>
      </c>
      <c r="AP54" s="9">
        <f>IF(ISNA(G54),0,IF(G54=0,1,0))</f>
        <v>0</v>
      </c>
      <c r="AQ54" s="9">
        <f>IF(ISNA(H54),0,IF(H54=0,1,0))</f>
        <v>0</v>
      </c>
      <c r="AR54" s="9">
        <f>IF(ISNA(I54),0,IF(I54=0,1,0))</f>
        <v>0</v>
      </c>
      <c r="AS54" s="9">
        <f>IF(ISNA(J54),0,IF(J54=0,1,0))</f>
        <v>0</v>
      </c>
      <c r="AT54" s="9">
        <f>IF(ISNA(K54),0,IF(K54=0,1,0))</f>
        <v>0</v>
      </c>
      <c r="AU54" s="9">
        <f>IF(ISNA(L54),0,IF(L54=0,1,0))</f>
        <v>0</v>
      </c>
      <c r="AV54" s="9">
        <f>IF(ISNA(M54),0,IF(M54=0,1,0))</f>
        <v>0</v>
      </c>
      <c r="AW54" s="9">
        <f>IF(ISNA(N54),0,IF(N54=0,1,0))</f>
        <v>0</v>
      </c>
      <c r="AX54" s="9">
        <f>IF(ISNA(O54),0,IF(O54=0,1,0))</f>
        <v>0</v>
      </c>
      <c r="AY54" s="9">
        <f>IF(ISNA(P54),0,IF(P54=0,1,0))</f>
        <v>0</v>
      </c>
      <c r="AZ54" s="9">
        <f>IF(ISNA(Q54),0,IF(Q54=0,1,0))</f>
        <v>0</v>
      </c>
      <c r="BA54" s="9">
        <f t="shared" si="35"/>
        <v>0</v>
      </c>
      <c r="BB54" s="9">
        <f t="shared" si="36"/>
        <v>0</v>
      </c>
    </row>
    <row r="55" spans="1:54" x14ac:dyDescent="0.2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t="e">
        <f>IF(Data!W54=Data!$G54,1,0)</f>
        <v>#N/A</v>
      </c>
      <c r="S55" s="22" t="e">
        <f>IF(Data!X54=Data!$G54,1,0)</f>
        <v>#N/A</v>
      </c>
      <c r="T55" s="22">
        <f t="shared" ref="T55:T98" si="201">COUNTIF(E55:S55,"&lt;&gt;#N/A")</f>
        <v>4</v>
      </c>
      <c r="U55" s="22">
        <f t="shared" si="197"/>
        <v>1</v>
      </c>
      <c r="V55" s="22">
        <f t="shared" ref="V55:V58" si="202">IF(U55=0,1,0)</f>
        <v>0</v>
      </c>
      <c r="W55" s="22">
        <f t="shared" ref="W55:W58" si="203">IF(T55=U55,1,0)</f>
        <v>0</v>
      </c>
      <c r="X55" s="22" t="str">
        <f t="shared" ref="X55:X58" si="204">IF(U55=1,INDEX($E$2:$P$2,1,MATCH(1,E55:P55,0)),NA())</f>
        <v>Evan</v>
      </c>
      <c r="Y55" s="7">
        <f t="shared" ref="Y55:Y58" si="205">IF(ISNA(E55),Y54,IF(E55=1,Y54+1,0))</f>
        <v>0</v>
      </c>
      <c r="Z55" s="7">
        <f t="shared" ref="Z55:Z58" si="206">IF(ISNA(F55),Z54,IF(F55=1,Z54+1,0))</f>
        <v>0</v>
      </c>
      <c r="AA55" s="7">
        <f t="shared" ref="AA55:AA58" si="207">IF(ISNA(G55),AA54,IF(G55=1,AA54+1,0))</f>
        <v>0</v>
      </c>
      <c r="AB55" s="7">
        <f t="shared" ref="AB55:AB58" si="208">IF(ISNA(H55),AB54,IF(H55=1,AB54+1,0))</f>
        <v>2</v>
      </c>
      <c r="AC55" s="7">
        <f t="shared" ref="AC55:AC58" si="209">IF(ISNA(I55),AC54,IF(I55=1,AC54+1,0))</f>
        <v>0</v>
      </c>
      <c r="AD55" s="7">
        <f t="shared" ref="AD55:AD58" si="210">IF(ISNA(J55),AD54,IF(J55=1,AD54+1,0))</f>
        <v>0</v>
      </c>
      <c r="AE55" s="7">
        <f t="shared" ref="AE55:AE58" si="211">IF(ISNA(K55),AE54,IF(K55=1,AE54+1,0))</f>
        <v>0</v>
      </c>
      <c r="AF55" s="7">
        <f t="shared" ref="AF55:AF58" si="212">IF(ISNA(L55),AF54,IF(L55=1,AF54+1,0))</f>
        <v>0</v>
      </c>
      <c r="AG55" s="7">
        <f t="shared" ref="AG55:AG58" si="213">IF(ISNA(M55),AG54,IF(M55=1,AG54+1,0))</f>
        <v>0</v>
      </c>
      <c r="AH55" s="7">
        <f t="shared" ref="AH55:AH58" si="214">IF(ISNA(N55),AH54,IF(N55=1,AH54+1,0))</f>
        <v>0</v>
      </c>
      <c r="AI55" s="7">
        <f t="shared" ref="AI55:AI58" si="215">IF(ISNA(O55),AI54,IF(O55=1,AI54+1,0))</f>
        <v>0</v>
      </c>
      <c r="AJ55" s="7">
        <f>IF(ISNA(P55),AJ54,IF(P55=1,AJ54+1,0))</f>
        <v>0</v>
      </c>
      <c r="AK55" s="7">
        <f>IF(ISNA(Q55),AK54,IF(Q55=1,AK54+1,0))</f>
        <v>0</v>
      </c>
      <c r="AL55" s="7">
        <f t="shared" si="33"/>
        <v>0</v>
      </c>
      <c r="AM55" s="7">
        <f t="shared" si="34"/>
        <v>0</v>
      </c>
      <c r="AN55" s="9">
        <f t="shared" ref="AN55:AN58" si="216">IF(ISNA(E55),AN54,IF(E55=0,AN54+1,0))</f>
        <v>2</v>
      </c>
      <c r="AO55" s="9">
        <f t="shared" ref="AO55:AO58" si="217">IF(ISNA(F55),AO54,IF(F55=0,AO54+1,0))</f>
        <v>1</v>
      </c>
      <c r="AP55" s="9">
        <f t="shared" ref="AP55:AP58" si="218">IF(ISNA(G55),AP54,IF(G55=0,AP54+1,0))</f>
        <v>1</v>
      </c>
      <c r="AQ55" s="9">
        <f t="shared" ref="AQ55:AQ58" si="219">IF(ISNA(H55),AQ54,IF(H55=0,AQ54+1,0))</f>
        <v>0</v>
      </c>
      <c r="AR55" s="9">
        <f t="shared" ref="AR55:AR58" si="220">IF(ISNA(I55),AR54,IF(I55=0,AR54+1,0))</f>
        <v>0</v>
      </c>
      <c r="AS55" s="9">
        <f t="shared" ref="AS55:AS58" si="221">IF(ISNA(J55),AS54,IF(J55=0,AS54+1,0))</f>
        <v>0</v>
      </c>
      <c r="AT55" s="9">
        <f t="shared" ref="AT55:AT58" si="222">IF(ISNA(K55),AT54,IF(K55=0,AT54+1,0))</f>
        <v>0</v>
      </c>
      <c r="AU55" s="9">
        <f t="shared" ref="AU55:AU58" si="223">IF(ISNA(L55),AU54,IF(L55=0,AU54+1,0))</f>
        <v>0</v>
      </c>
      <c r="AV55" s="9">
        <f t="shared" ref="AV55:AV58" si="224">IF(ISNA(M55),AV54,IF(M55=0,AV54+1,0))</f>
        <v>0</v>
      </c>
      <c r="AW55" s="9">
        <f t="shared" ref="AW55:AW58" si="225">IF(ISNA(N55),AW54,IF(N55=0,AW54+1,0))</f>
        <v>0</v>
      </c>
      <c r="AX55" s="9">
        <f t="shared" ref="AX55:AX58" si="226">IF(ISNA(O55),AX54,IF(O55=0,AX54+1,0))</f>
        <v>0</v>
      </c>
      <c r="AY55" s="9">
        <f>IF(ISNA(P55),AY54,IF(P55=0,AY54+1,0))</f>
        <v>0</v>
      </c>
      <c r="AZ55" s="9">
        <f>IF(ISNA(Q55),AZ54,IF(Q55=0,AZ54+1,0))</f>
        <v>0</v>
      </c>
      <c r="BA55" s="9">
        <f t="shared" si="35"/>
        <v>0</v>
      </c>
      <c r="BB55" s="9">
        <f t="shared" si="36"/>
        <v>0</v>
      </c>
    </row>
    <row r="56" spans="1:54" x14ac:dyDescent="0.2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t="e">
        <f>IF(Data!W55=Data!$G55,1,0)</f>
        <v>#N/A</v>
      </c>
      <c r="S56" s="22" t="e">
        <f>IF(Data!X55=Data!$G55,1,0)</f>
        <v>#N/A</v>
      </c>
      <c r="T56" s="22">
        <f t="shared" si="201"/>
        <v>4</v>
      </c>
      <c r="U56" s="22">
        <f t="shared" si="197"/>
        <v>4</v>
      </c>
      <c r="V56" s="22">
        <f t="shared" si="202"/>
        <v>0</v>
      </c>
      <c r="W56" s="22">
        <f t="shared" si="203"/>
        <v>1</v>
      </c>
      <c r="X56" s="22" t="e">
        <f t="shared" si="204"/>
        <v>#N/A</v>
      </c>
      <c r="Y56" s="7">
        <f t="shared" si="205"/>
        <v>1</v>
      </c>
      <c r="Z56" s="7">
        <f t="shared" si="206"/>
        <v>1</v>
      </c>
      <c r="AA56" s="7">
        <f t="shared" si="207"/>
        <v>1</v>
      </c>
      <c r="AB56" s="7">
        <f t="shared" si="208"/>
        <v>3</v>
      </c>
      <c r="AC56" s="7">
        <f t="shared" si="209"/>
        <v>0</v>
      </c>
      <c r="AD56" s="7">
        <f t="shared" si="210"/>
        <v>0</v>
      </c>
      <c r="AE56" s="7">
        <f t="shared" si="211"/>
        <v>0</v>
      </c>
      <c r="AF56" s="7">
        <f t="shared" si="212"/>
        <v>0</v>
      </c>
      <c r="AG56" s="7">
        <f t="shared" si="213"/>
        <v>0</v>
      </c>
      <c r="AH56" s="7">
        <f t="shared" si="214"/>
        <v>0</v>
      </c>
      <c r="AI56" s="7">
        <f t="shared" si="215"/>
        <v>0</v>
      </c>
      <c r="AJ56" s="7">
        <f>IF(ISNA(P56),AJ55,IF(P56=1,AJ55+1,0))</f>
        <v>0</v>
      </c>
      <c r="AK56" s="7">
        <f>IF(ISNA(Q56),AK55,IF(Q56=1,AK55+1,0))</f>
        <v>0</v>
      </c>
      <c r="AL56" s="7">
        <f t="shared" si="33"/>
        <v>0</v>
      </c>
      <c r="AM56" s="7">
        <f t="shared" si="34"/>
        <v>0</v>
      </c>
      <c r="AN56" s="9">
        <f t="shared" si="216"/>
        <v>0</v>
      </c>
      <c r="AO56" s="9">
        <f t="shared" si="217"/>
        <v>0</v>
      </c>
      <c r="AP56" s="9">
        <f t="shared" si="218"/>
        <v>0</v>
      </c>
      <c r="AQ56" s="9">
        <f t="shared" si="219"/>
        <v>0</v>
      </c>
      <c r="AR56" s="9">
        <f t="shared" si="220"/>
        <v>0</v>
      </c>
      <c r="AS56" s="9">
        <f t="shared" si="221"/>
        <v>0</v>
      </c>
      <c r="AT56" s="9">
        <f t="shared" si="222"/>
        <v>0</v>
      </c>
      <c r="AU56" s="9">
        <f t="shared" si="223"/>
        <v>0</v>
      </c>
      <c r="AV56" s="9">
        <f t="shared" si="224"/>
        <v>0</v>
      </c>
      <c r="AW56" s="9">
        <f t="shared" si="225"/>
        <v>0</v>
      </c>
      <c r="AX56" s="9">
        <f t="shared" si="226"/>
        <v>0</v>
      </c>
      <c r="AY56" s="9">
        <f>IF(ISNA(P56),AY55,IF(P56=0,AY55+1,0))</f>
        <v>0</v>
      </c>
      <c r="AZ56" s="9">
        <f>IF(ISNA(Q56),AZ55,IF(Q56=0,AZ55+1,0))</f>
        <v>0</v>
      </c>
      <c r="BA56" s="9">
        <f t="shared" si="35"/>
        <v>0</v>
      </c>
      <c r="BB56" s="9">
        <f t="shared" si="36"/>
        <v>0</v>
      </c>
    </row>
    <row r="57" spans="1:54" x14ac:dyDescent="0.2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t="e">
        <f>IF(Data!W56=Data!$G56,1,0)</f>
        <v>#N/A</v>
      </c>
      <c r="S57" s="22" t="e">
        <f>IF(Data!X56=Data!$G56,1,0)</f>
        <v>#N/A</v>
      </c>
      <c r="T57" s="22">
        <f t="shared" si="201"/>
        <v>4</v>
      </c>
      <c r="U57" s="22">
        <f t="shared" si="197"/>
        <v>1</v>
      </c>
      <c r="V57" s="22">
        <f t="shared" si="202"/>
        <v>0</v>
      </c>
      <c r="W57" s="22">
        <f t="shared" si="203"/>
        <v>0</v>
      </c>
      <c r="X57" s="22" t="str">
        <f t="shared" si="204"/>
        <v>Cara</v>
      </c>
      <c r="Y57" s="7">
        <f t="shared" si="205"/>
        <v>0</v>
      </c>
      <c r="Z57" s="7">
        <f t="shared" si="206"/>
        <v>2</v>
      </c>
      <c r="AA57" s="7">
        <f t="shared" si="207"/>
        <v>0</v>
      </c>
      <c r="AB57" s="7">
        <f t="shared" si="208"/>
        <v>0</v>
      </c>
      <c r="AC57" s="7">
        <f t="shared" si="209"/>
        <v>0</v>
      </c>
      <c r="AD57" s="7">
        <f t="shared" si="210"/>
        <v>0</v>
      </c>
      <c r="AE57" s="7">
        <f t="shared" si="211"/>
        <v>0</v>
      </c>
      <c r="AF57" s="7">
        <f t="shared" si="212"/>
        <v>0</v>
      </c>
      <c r="AG57" s="7">
        <f t="shared" si="213"/>
        <v>0</v>
      </c>
      <c r="AH57" s="7">
        <f t="shared" si="214"/>
        <v>0</v>
      </c>
      <c r="AI57" s="7">
        <f t="shared" si="215"/>
        <v>0</v>
      </c>
      <c r="AJ57" s="7">
        <f>IF(ISNA(P57),AJ56,IF(P57=1,AJ56+1,0))</f>
        <v>0</v>
      </c>
      <c r="AK57" s="7">
        <f>IF(ISNA(Q57),AK56,IF(Q57=1,AK56+1,0))</f>
        <v>0</v>
      </c>
      <c r="AL57" s="7">
        <f t="shared" si="33"/>
        <v>0</v>
      </c>
      <c r="AM57" s="7">
        <f t="shared" si="34"/>
        <v>0</v>
      </c>
      <c r="AN57" s="9">
        <f t="shared" si="216"/>
        <v>1</v>
      </c>
      <c r="AO57" s="9">
        <f t="shared" si="217"/>
        <v>0</v>
      </c>
      <c r="AP57" s="9">
        <f t="shared" si="218"/>
        <v>1</v>
      </c>
      <c r="AQ57" s="9">
        <f t="shared" si="219"/>
        <v>1</v>
      </c>
      <c r="AR57" s="9">
        <f t="shared" si="220"/>
        <v>0</v>
      </c>
      <c r="AS57" s="9">
        <f t="shared" si="221"/>
        <v>0</v>
      </c>
      <c r="AT57" s="9">
        <f t="shared" si="222"/>
        <v>0</v>
      </c>
      <c r="AU57" s="9">
        <f t="shared" si="223"/>
        <v>0</v>
      </c>
      <c r="AV57" s="9">
        <f t="shared" si="224"/>
        <v>0</v>
      </c>
      <c r="AW57" s="9">
        <f t="shared" si="225"/>
        <v>0</v>
      </c>
      <c r="AX57" s="9">
        <f t="shared" si="226"/>
        <v>0</v>
      </c>
      <c r="AY57" s="9">
        <f>IF(ISNA(P57),AY56,IF(P57=0,AY56+1,0))</f>
        <v>0</v>
      </c>
      <c r="AZ57" s="9">
        <f>IF(ISNA(Q57),AZ56,IF(Q57=0,AZ56+1,0))</f>
        <v>0</v>
      </c>
      <c r="BA57" s="9">
        <f t="shared" si="35"/>
        <v>0</v>
      </c>
      <c r="BB57" s="9">
        <f t="shared" si="36"/>
        <v>0</v>
      </c>
    </row>
    <row r="58" spans="1:54" x14ac:dyDescent="0.2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t="e">
        <f>IF(Data!W57=Data!$G57,1,0)</f>
        <v>#N/A</v>
      </c>
      <c r="S58" s="22" t="e">
        <f>IF(Data!X57=Data!$G57,1,0)</f>
        <v>#N/A</v>
      </c>
      <c r="T58" s="22">
        <f t="shared" si="201"/>
        <v>3</v>
      </c>
      <c r="U58" s="22">
        <f t="shared" si="197"/>
        <v>3</v>
      </c>
      <c r="V58" s="22">
        <f t="shared" si="202"/>
        <v>0</v>
      </c>
      <c r="W58" s="22">
        <f t="shared" si="203"/>
        <v>1</v>
      </c>
      <c r="X58" s="22" t="e">
        <f t="shared" si="204"/>
        <v>#N/A</v>
      </c>
      <c r="Y58" s="7">
        <f t="shared" si="205"/>
        <v>1</v>
      </c>
      <c r="Z58" s="7">
        <f t="shared" si="206"/>
        <v>2</v>
      </c>
      <c r="AA58" s="7">
        <f t="shared" si="207"/>
        <v>1</v>
      </c>
      <c r="AB58" s="7">
        <f t="shared" si="208"/>
        <v>1</v>
      </c>
      <c r="AC58" s="7">
        <f t="shared" si="209"/>
        <v>0</v>
      </c>
      <c r="AD58" s="7">
        <f t="shared" si="210"/>
        <v>0</v>
      </c>
      <c r="AE58" s="7">
        <f t="shared" si="211"/>
        <v>0</v>
      </c>
      <c r="AF58" s="7">
        <f t="shared" si="212"/>
        <v>0</v>
      </c>
      <c r="AG58" s="7">
        <f t="shared" si="213"/>
        <v>0</v>
      </c>
      <c r="AH58" s="7">
        <f t="shared" si="214"/>
        <v>0</v>
      </c>
      <c r="AI58" s="7">
        <f t="shared" si="215"/>
        <v>0</v>
      </c>
      <c r="AJ58" s="7">
        <f>IF(ISNA(P58),AJ57,IF(P58=1,AJ57+1,0))</f>
        <v>0</v>
      </c>
      <c r="AK58" s="7">
        <f>IF(ISNA(Q58),AK57,IF(Q58=1,AK57+1,0))</f>
        <v>0</v>
      </c>
      <c r="AL58" s="7">
        <f t="shared" si="33"/>
        <v>0</v>
      </c>
      <c r="AM58" s="7">
        <f t="shared" si="34"/>
        <v>0</v>
      </c>
      <c r="AN58" s="9">
        <f t="shared" si="216"/>
        <v>0</v>
      </c>
      <c r="AO58" s="9">
        <f t="shared" si="217"/>
        <v>0</v>
      </c>
      <c r="AP58" s="9">
        <f t="shared" si="218"/>
        <v>0</v>
      </c>
      <c r="AQ58" s="9">
        <f t="shared" si="219"/>
        <v>0</v>
      </c>
      <c r="AR58" s="9">
        <f t="shared" si="220"/>
        <v>0</v>
      </c>
      <c r="AS58" s="9">
        <f t="shared" si="221"/>
        <v>0</v>
      </c>
      <c r="AT58" s="9">
        <f t="shared" si="222"/>
        <v>0</v>
      </c>
      <c r="AU58" s="9">
        <f t="shared" si="223"/>
        <v>0</v>
      </c>
      <c r="AV58" s="9">
        <f t="shared" si="224"/>
        <v>0</v>
      </c>
      <c r="AW58" s="9">
        <f t="shared" si="225"/>
        <v>0</v>
      </c>
      <c r="AX58" s="9">
        <f t="shared" si="226"/>
        <v>0</v>
      </c>
      <c r="AY58" s="9">
        <f>IF(ISNA(P58),AY57,IF(P58=0,AY57+1,0))</f>
        <v>0</v>
      </c>
      <c r="AZ58" s="9">
        <f>IF(ISNA(Q58),AZ57,IF(Q58=0,AZ57+1,0))</f>
        <v>0</v>
      </c>
      <c r="BA58" s="9">
        <f t="shared" si="35"/>
        <v>0</v>
      </c>
      <c r="BB58" s="9">
        <f t="shared" si="36"/>
        <v>0</v>
      </c>
    </row>
    <row r="59" spans="1:54" x14ac:dyDescent="0.2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t="e">
        <f>IF(Data!W58=Data!$G58,1,0)</f>
        <v>#N/A</v>
      </c>
      <c r="S59" s="22" t="e">
        <f>IF(Data!X58=Data!$G58,1,0)</f>
        <v>#N/A</v>
      </c>
      <c r="T59" s="22">
        <f t="shared" si="201"/>
        <v>4</v>
      </c>
      <c r="U59" s="22">
        <f t="shared" si="197"/>
        <v>3</v>
      </c>
      <c r="V59" s="22">
        <f t="shared" ref="V59:V61" si="227">IF(U59=0,1,0)</f>
        <v>0</v>
      </c>
      <c r="W59" s="22">
        <f t="shared" ref="W59:W61" si="228">IF(T59=U59,1,0)</f>
        <v>0</v>
      </c>
      <c r="X59" s="22" t="e">
        <f t="shared" ref="X59:X61" si="229">IF(U59=1,INDEX($E$2:$P$2,1,MATCH(1,E59:P59,0)),NA())</f>
        <v>#N/A</v>
      </c>
      <c r="Y59" s="7">
        <f t="shared" ref="Y59:Y61" si="230">IF(ISNA(E59),Y58,IF(E59=1,Y58+1,0))</f>
        <v>2</v>
      </c>
      <c r="Z59" s="7">
        <f t="shared" ref="Z59:Z61" si="231">IF(ISNA(F59),Z58,IF(F59=1,Z58+1,0))</f>
        <v>0</v>
      </c>
      <c r="AA59" s="7">
        <f t="shared" ref="AA59:AA61" si="232">IF(ISNA(G59),AA58,IF(G59=1,AA58+1,0))</f>
        <v>2</v>
      </c>
      <c r="AB59" s="7">
        <f t="shared" ref="AB59:AB61" si="233">IF(ISNA(H59),AB58,IF(H59=1,AB58+1,0))</f>
        <v>2</v>
      </c>
      <c r="AC59" s="7">
        <f t="shared" ref="AC59:AC61" si="234">IF(ISNA(I59),AC58,IF(I59=1,AC58+1,0))</f>
        <v>0</v>
      </c>
      <c r="AD59" s="7">
        <f t="shared" ref="AD59:AD61" si="235">IF(ISNA(J59),AD58,IF(J59=1,AD58+1,0))</f>
        <v>0</v>
      </c>
      <c r="AE59" s="7">
        <f t="shared" ref="AE59:AE61" si="236">IF(ISNA(K59),AE58,IF(K59=1,AE58+1,0))</f>
        <v>0</v>
      </c>
      <c r="AF59" s="7">
        <f t="shared" ref="AF59:AF61" si="237">IF(ISNA(L59),AF58,IF(L59=1,AF58+1,0))</f>
        <v>0</v>
      </c>
      <c r="AG59" s="7">
        <f t="shared" ref="AG59:AG61" si="238">IF(ISNA(M59),AG58,IF(M59=1,AG58+1,0))</f>
        <v>0</v>
      </c>
      <c r="AH59" s="7">
        <f t="shared" ref="AH59:AH61" si="239">IF(ISNA(N59),AH58,IF(N59=1,AH58+1,0))</f>
        <v>0</v>
      </c>
      <c r="AI59" s="7">
        <f t="shared" ref="AI59:AI61" si="240">IF(ISNA(O59),AI58,IF(O59=1,AI58+1,0))</f>
        <v>0</v>
      </c>
      <c r="AJ59" s="7">
        <f>IF(ISNA(P59),AJ58,IF(P59=1,AJ58+1,0))</f>
        <v>0</v>
      </c>
      <c r="AK59" s="7">
        <f>IF(ISNA(Q59),AK58,IF(Q59=1,AK58+1,0))</f>
        <v>0</v>
      </c>
      <c r="AL59" s="7">
        <f t="shared" si="33"/>
        <v>0</v>
      </c>
      <c r="AM59" s="7">
        <f t="shared" si="34"/>
        <v>0</v>
      </c>
      <c r="AN59" s="9">
        <f t="shared" ref="AN59:AN61" si="241">IF(ISNA(E59),AN58,IF(E59=0,AN58+1,0))</f>
        <v>0</v>
      </c>
      <c r="AO59" s="9">
        <f t="shared" ref="AO59:AO61" si="242">IF(ISNA(F59),AO58,IF(F59=0,AO58+1,0))</f>
        <v>1</v>
      </c>
      <c r="AP59" s="9">
        <f t="shared" ref="AP59:AP61" si="243">IF(ISNA(G59),AP58,IF(G59=0,AP58+1,0))</f>
        <v>0</v>
      </c>
      <c r="AQ59" s="9">
        <f t="shared" ref="AQ59:AQ61" si="244">IF(ISNA(H59),AQ58,IF(H59=0,AQ58+1,0))</f>
        <v>0</v>
      </c>
      <c r="AR59" s="9">
        <f t="shared" ref="AR59:AR61" si="245">IF(ISNA(I59),AR58,IF(I59=0,AR58+1,0))</f>
        <v>0</v>
      </c>
      <c r="AS59" s="9">
        <f t="shared" ref="AS59:AS61" si="246">IF(ISNA(J59),AS58,IF(J59=0,AS58+1,0))</f>
        <v>0</v>
      </c>
      <c r="AT59" s="9">
        <f t="shared" ref="AT59:AT61" si="247">IF(ISNA(K59),AT58,IF(K59=0,AT58+1,0))</f>
        <v>0</v>
      </c>
      <c r="AU59" s="9">
        <f t="shared" ref="AU59:AU61" si="248">IF(ISNA(L59),AU58,IF(L59=0,AU58+1,0))</f>
        <v>0</v>
      </c>
      <c r="AV59" s="9">
        <f t="shared" ref="AV59:AV61" si="249">IF(ISNA(M59),AV58,IF(M59=0,AV58+1,0))</f>
        <v>0</v>
      </c>
      <c r="AW59" s="9">
        <f t="shared" ref="AW59:AW61" si="250">IF(ISNA(N59),AW58,IF(N59=0,AW58+1,0))</f>
        <v>0</v>
      </c>
      <c r="AX59" s="9">
        <f t="shared" ref="AX59:AX61" si="251">IF(ISNA(O59),AX58,IF(O59=0,AX58+1,0))</f>
        <v>0</v>
      </c>
      <c r="AY59" s="9">
        <f>IF(ISNA(P59),AY58,IF(P59=0,AY58+1,0))</f>
        <v>0</v>
      </c>
      <c r="AZ59" s="9">
        <f>IF(ISNA(Q59),AZ58,IF(Q59=0,AZ58+1,0))</f>
        <v>0</v>
      </c>
      <c r="BA59" s="9">
        <f t="shared" si="35"/>
        <v>0</v>
      </c>
      <c r="BB59" s="9">
        <f t="shared" si="36"/>
        <v>0</v>
      </c>
    </row>
    <row r="60" spans="1:54" x14ac:dyDescent="0.2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t="e">
        <f>IF(Data!W59=Data!$G59,1,0)</f>
        <v>#N/A</v>
      </c>
      <c r="S60" s="22" t="e">
        <f>IF(Data!X59=Data!$G59,1,0)</f>
        <v>#N/A</v>
      </c>
      <c r="T60" s="22">
        <f t="shared" si="201"/>
        <v>4</v>
      </c>
      <c r="U60" s="22">
        <f t="shared" si="197"/>
        <v>0</v>
      </c>
      <c r="V60" s="22">
        <f t="shared" si="227"/>
        <v>1</v>
      </c>
      <c r="W60" s="22">
        <f t="shared" si="228"/>
        <v>0</v>
      </c>
      <c r="X60" s="22" t="e">
        <f t="shared" si="229"/>
        <v>#N/A</v>
      </c>
      <c r="Y60" s="7">
        <f t="shared" si="230"/>
        <v>0</v>
      </c>
      <c r="Z60" s="7">
        <f t="shared" si="231"/>
        <v>0</v>
      </c>
      <c r="AA60" s="7">
        <f t="shared" si="232"/>
        <v>0</v>
      </c>
      <c r="AB60" s="7">
        <f t="shared" si="233"/>
        <v>0</v>
      </c>
      <c r="AC60" s="7">
        <f t="shared" si="234"/>
        <v>0</v>
      </c>
      <c r="AD60" s="7">
        <f t="shared" si="235"/>
        <v>0</v>
      </c>
      <c r="AE60" s="7">
        <f t="shared" si="236"/>
        <v>0</v>
      </c>
      <c r="AF60" s="7">
        <f t="shared" si="237"/>
        <v>0</v>
      </c>
      <c r="AG60" s="7">
        <f t="shared" si="238"/>
        <v>0</v>
      </c>
      <c r="AH60" s="7">
        <f t="shared" si="239"/>
        <v>0</v>
      </c>
      <c r="AI60" s="7">
        <f t="shared" si="240"/>
        <v>0</v>
      </c>
      <c r="AJ60" s="7">
        <f>IF(ISNA(P60),AJ59,IF(P60=1,AJ59+1,0))</f>
        <v>0</v>
      </c>
      <c r="AK60" s="7">
        <f>IF(ISNA(Q60),AK59,IF(Q60=1,AK59+1,0))</f>
        <v>0</v>
      </c>
      <c r="AL60" s="7">
        <f t="shared" si="33"/>
        <v>0</v>
      </c>
      <c r="AM60" s="7">
        <f t="shared" si="34"/>
        <v>0</v>
      </c>
      <c r="AN60" s="9">
        <f t="shared" si="241"/>
        <v>1</v>
      </c>
      <c r="AO60" s="9">
        <f t="shared" si="242"/>
        <v>2</v>
      </c>
      <c r="AP60" s="9">
        <f t="shared" si="243"/>
        <v>1</v>
      </c>
      <c r="AQ60" s="9">
        <f t="shared" si="244"/>
        <v>1</v>
      </c>
      <c r="AR60" s="9">
        <f t="shared" si="245"/>
        <v>0</v>
      </c>
      <c r="AS60" s="9">
        <f t="shared" si="246"/>
        <v>0</v>
      </c>
      <c r="AT60" s="9">
        <f t="shared" si="247"/>
        <v>0</v>
      </c>
      <c r="AU60" s="9">
        <f t="shared" si="248"/>
        <v>0</v>
      </c>
      <c r="AV60" s="9">
        <f t="shared" si="249"/>
        <v>0</v>
      </c>
      <c r="AW60" s="9">
        <f t="shared" si="250"/>
        <v>0</v>
      </c>
      <c r="AX60" s="9">
        <f t="shared" si="251"/>
        <v>0</v>
      </c>
      <c r="AY60" s="9">
        <f>IF(ISNA(P60),AY59,IF(P60=0,AY59+1,0))</f>
        <v>0</v>
      </c>
      <c r="AZ60" s="9">
        <f>IF(ISNA(Q60),AZ59,IF(Q60=0,AZ59+1,0))</f>
        <v>0</v>
      </c>
      <c r="BA60" s="9">
        <f t="shared" si="35"/>
        <v>0</v>
      </c>
      <c r="BB60" s="9">
        <f t="shared" si="36"/>
        <v>0</v>
      </c>
    </row>
    <row r="61" spans="1:54" x14ac:dyDescent="0.2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t="e">
        <f>IF(Data!W60=Data!$G60,1,0)</f>
        <v>#N/A</v>
      </c>
      <c r="S61" s="22" t="e">
        <f>IF(Data!X60=Data!$G60,1,0)</f>
        <v>#N/A</v>
      </c>
      <c r="T61" s="22">
        <f t="shared" si="201"/>
        <v>4</v>
      </c>
      <c r="U61" s="22">
        <f t="shared" si="197"/>
        <v>1</v>
      </c>
      <c r="V61" s="22">
        <f t="shared" si="227"/>
        <v>0</v>
      </c>
      <c r="W61" s="22">
        <f t="shared" si="228"/>
        <v>0</v>
      </c>
      <c r="X61" s="22" t="str">
        <f t="shared" si="229"/>
        <v>Jay</v>
      </c>
      <c r="Y61" s="7">
        <f t="shared" si="230"/>
        <v>0</v>
      </c>
      <c r="Z61" s="7">
        <f t="shared" si="231"/>
        <v>0</v>
      </c>
      <c r="AA61" s="7">
        <f t="shared" si="232"/>
        <v>1</v>
      </c>
      <c r="AB61" s="7">
        <f t="shared" si="233"/>
        <v>0</v>
      </c>
      <c r="AC61" s="7">
        <f t="shared" si="234"/>
        <v>0</v>
      </c>
      <c r="AD61" s="7">
        <f t="shared" si="235"/>
        <v>0</v>
      </c>
      <c r="AE61" s="7">
        <f t="shared" si="236"/>
        <v>0</v>
      </c>
      <c r="AF61" s="7">
        <f t="shared" si="237"/>
        <v>0</v>
      </c>
      <c r="AG61" s="7">
        <f t="shared" si="238"/>
        <v>0</v>
      </c>
      <c r="AH61" s="7">
        <f t="shared" si="239"/>
        <v>0</v>
      </c>
      <c r="AI61" s="7">
        <f t="shared" si="240"/>
        <v>0</v>
      </c>
      <c r="AJ61" s="7">
        <f>IF(ISNA(P61),AJ60,IF(P61=1,AJ60+1,0))</f>
        <v>0</v>
      </c>
      <c r="AK61" s="7">
        <f>IF(ISNA(Q61),AK60,IF(Q61=1,AK60+1,0))</f>
        <v>0</v>
      </c>
      <c r="AL61" s="7">
        <f t="shared" si="33"/>
        <v>0</v>
      </c>
      <c r="AM61" s="7">
        <f t="shared" si="34"/>
        <v>0</v>
      </c>
      <c r="AN61" s="9">
        <f t="shared" si="241"/>
        <v>2</v>
      </c>
      <c r="AO61" s="9">
        <f t="shared" si="242"/>
        <v>3</v>
      </c>
      <c r="AP61" s="9">
        <f t="shared" si="243"/>
        <v>0</v>
      </c>
      <c r="AQ61" s="9">
        <f t="shared" si="244"/>
        <v>2</v>
      </c>
      <c r="AR61" s="9">
        <f t="shared" si="245"/>
        <v>0</v>
      </c>
      <c r="AS61" s="9">
        <f t="shared" si="246"/>
        <v>0</v>
      </c>
      <c r="AT61" s="9">
        <f t="shared" si="247"/>
        <v>0</v>
      </c>
      <c r="AU61" s="9">
        <f t="shared" si="248"/>
        <v>0</v>
      </c>
      <c r="AV61" s="9">
        <f t="shared" si="249"/>
        <v>0</v>
      </c>
      <c r="AW61" s="9">
        <f t="shared" si="250"/>
        <v>0</v>
      </c>
      <c r="AX61" s="9">
        <f t="shared" si="251"/>
        <v>0</v>
      </c>
      <c r="AY61" s="9">
        <f>IF(ISNA(P61),AY60,IF(P61=0,AY60+1,0))</f>
        <v>0</v>
      </c>
      <c r="AZ61" s="9">
        <f>IF(ISNA(Q61),AZ60,IF(Q61=0,AZ60+1,0))</f>
        <v>0</v>
      </c>
      <c r="BA61" s="9">
        <f t="shared" si="35"/>
        <v>0</v>
      </c>
      <c r="BB61" s="9">
        <f t="shared" si="36"/>
        <v>0</v>
      </c>
    </row>
    <row r="62" spans="1:54" x14ac:dyDescent="0.2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t="e">
        <f>IF(Data!W61=Data!$G61,1,0)</f>
        <v>#N/A</v>
      </c>
      <c r="S62" s="22" t="e">
        <f>IF(Data!X61=Data!$G61,1,0)</f>
        <v>#N/A</v>
      </c>
      <c r="T62" s="22">
        <f t="shared" si="201"/>
        <v>3</v>
      </c>
      <c r="U62" s="22">
        <f t="shared" si="197"/>
        <v>2</v>
      </c>
      <c r="V62" s="22">
        <f t="shared" ref="V62:V63" si="252">IF(U62=0,1,0)</f>
        <v>0</v>
      </c>
      <c r="W62" s="22">
        <f t="shared" ref="W62:W63" si="253">IF(T62=U62,1,0)</f>
        <v>0</v>
      </c>
      <c r="X62" s="22" t="e">
        <f t="shared" ref="X62:X63" si="254">IF(U62=1,INDEX($E$2:$P$2,1,MATCH(1,E62:P62,0)),NA())</f>
        <v>#N/A</v>
      </c>
      <c r="Y62" s="7">
        <f t="shared" ref="Y62:Y63" si="255">IF(ISNA(E62),Y61,IF(E62=1,Y61+1,0))</f>
        <v>1</v>
      </c>
      <c r="Z62" s="7">
        <f t="shared" ref="Z62:Z63" si="256">IF(ISNA(F62),Z61,IF(F62=1,Z61+1,0))</f>
        <v>0</v>
      </c>
      <c r="AA62" s="7">
        <f t="shared" ref="AA62:AA63" si="257">IF(ISNA(G62),AA61,IF(G62=1,AA61+1,0))</f>
        <v>0</v>
      </c>
      <c r="AB62" s="7">
        <f t="shared" ref="AB62:AB63" si="258">IF(ISNA(H62),AB61,IF(H62=1,AB61+1,0))</f>
        <v>1</v>
      </c>
      <c r="AC62" s="7">
        <f t="shared" ref="AC62:AC63" si="259">IF(ISNA(I62),AC61,IF(I62=1,AC61+1,0))</f>
        <v>0</v>
      </c>
      <c r="AD62" s="7">
        <f t="shared" ref="AD62:AD63" si="260">IF(ISNA(J62),AD61,IF(J62=1,AD61+1,0))</f>
        <v>0</v>
      </c>
      <c r="AE62" s="7">
        <f t="shared" ref="AE62:AE63" si="261">IF(ISNA(K62),AE61,IF(K62=1,AE61+1,0))</f>
        <v>0</v>
      </c>
      <c r="AF62" s="7">
        <f t="shared" ref="AF62:AF63" si="262">IF(ISNA(L62),AF61,IF(L62=1,AF61+1,0))</f>
        <v>0</v>
      </c>
      <c r="AG62" s="7">
        <f t="shared" ref="AG62:AG63" si="263">IF(ISNA(M62),AG61,IF(M62=1,AG61+1,0))</f>
        <v>0</v>
      </c>
      <c r="AH62" s="7">
        <f t="shared" ref="AH62:AH63" si="264">IF(ISNA(N62),AH61,IF(N62=1,AH61+1,0))</f>
        <v>0</v>
      </c>
      <c r="AI62" s="7">
        <f t="shared" ref="AI62:AI63" si="265">IF(ISNA(O62),AI61,IF(O62=1,AI61+1,0))</f>
        <v>0</v>
      </c>
      <c r="AJ62" s="7">
        <f>IF(ISNA(P62),AJ61,IF(P62=1,AJ61+1,0))</f>
        <v>0</v>
      </c>
      <c r="AK62" s="7">
        <f>IF(ISNA(Q62),AK61,IF(Q62=1,AK61+1,0))</f>
        <v>0</v>
      </c>
      <c r="AL62" s="7">
        <f t="shared" si="33"/>
        <v>0</v>
      </c>
      <c r="AM62" s="7">
        <f t="shared" si="34"/>
        <v>0</v>
      </c>
      <c r="AN62" s="9">
        <f t="shared" ref="AN62:AN63" si="266">IF(ISNA(E62),AN61,IF(E62=0,AN61+1,0))</f>
        <v>0</v>
      </c>
      <c r="AO62" s="9">
        <f t="shared" ref="AO62:AO63" si="267">IF(ISNA(F62),AO61,IF(F62=0,AO61+1,0))</f>
        <v>3</v>
      </c>
      <c r="AP62" s="9">
        <f t="shared" ref="AP62:AP63" si="268">IF(ISNA(G62),AP61,IF(G62=0,AP61+1,0))</f>
        <v>1</v>
      </c>
      <c r="AQ62" s="9">
        <f t="shared" ref="AQ62:AQ63" si="269">IF(ISNA(H62),AQ61,IF(H62=0,AQ61+1,0))</f>
        <v>0</v>
      </c>
      <c r="AR62" s="9">
        <f t="shared" ref="AR62:AR63" si="270">IF(ISNA(I62),AR61,IF(I62=0,AR61+1,0))</f>
        <v>0</v>
      </c>
      <c r="AS62" s="9">
        <f t="shared" ref="AS62:AS63" si="271">IF(ISNA(J62),AS61,IF(J62=0,AS61+1,0))</f>
        <v>0</v>
      </c>
      <c r="AT62" s="9">
        <f t="shared" ref="AT62:AT63" si="272">IF(ISNA(K62),AT61,IF(K62=0,AT61+1,0))</f>
        <v>0</v>
      </c>
      <c r="AU62" s="9">
        <f t="shared" ref="AU62:AU63" si="273">IF(ISNA(L62),AU61,IF(L62=0,AU61+1,0))</f>
        <v>0</v>
      </c>
      <c r="AV62" s="9">
        <f t="shared" ref="AV62:AV63" si="274">IF(ISNA(M62),AV61,IF(M62=0,AV61+1,0))</f>
        <v>0</v>
      </c>
      <c r="AW62" s="9">
        <f t="shared" ref="AW62:AW63" si="275">IF(ISNA(N62),AW61,IF(N62=0,AW61+1,0))</f>
        <v>0</v>
      </c>
      <c r="AX62" s="9">
        <f t="shared" ref="AX62:AX63" si="276">IF(ISNA(O62),AX61,IF(O62=0,AX61+1,0))</f>
        <v>0</v>
      </c>
      <c r="AY62" s="9">
        <f>IF(ISNA(P62),AY61,IF(P62=0,AY61+1,0))</f>
        <v>0</v>
      </c>
      <c r="AZ62" s="9">
        <f>IF(ISNA(Q62),AZ61,IF(Q62=0,AZ61+1,0))</f>
        <v>0</v>
      </c>
      <c r="BA62" s="9">
        <f t="shared" si="35"/>
        <v>0</v>
      </c>
      <c r="BB62" s="9">
        <f t="shared" si="36"/>
        <v>0</v>
      </c>
    </row>
    <row r="63" spans="1:54" x14ac:dyDescent="0.2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t="e">
        <f>IF(Data!W62=Data!$G62,1,0)</f>
        <v>#N/A</v>
      </c>
      <c r="S63" s="22" t="e">
        <f>IF(Data!X62=Data!$G62,1,0)</f>
        <v>#N/A</v>
      </c>
      <c r="T63" s="22">
        <f t="shared" si="201"/>
        <v>3</v>
      </c>
      <c r="U63" s="22">
        <f t="shared" si="197"/>
        <v>3</v>
      </c>
      <c r="V63" s="22">
        <f t="shared" si="252"/>
        <v>0</v>
      </c>
      <c r="W63" s="22">
        <f t="shared" si="253"/>
        <v>1</v>
      </c>
      <c r="X63" s="22" t="e">
        <f t="shared" si="254"/>
        <v>#N/A</v>
      </c>
      <c r="Y63" s="7">
        <f t="shared" si="255"/>
        <v>2</v>
      </c>
      <c r="Z63" s="7">
        <f t="shared" si="256"/>
        <v>1</v>
      </c>
      <c r="AA63" s="7">
        <f t="shared" si="257"/>
        <v>1</v>
      </c>
      <c r="AB63" s="7">
        <f t="shared" si="258"/>
        <v>1</v>
      </c>
      <c r="AC63" s="7">
        <f t="shared" si="259"/>
        <v>0</v>
      </c>
      <c r="AD63" s="7">
        <f t="shared" si="260"/>
        <v>0</v>
      </c>
      <c r="AE63" s="7">
        <f t="shared" si="261"/>
        <v>0</v>
      </c>
      <c r="AF63" s="7">
        <f t="shared" si="262"/>
        <v>0</v>
      </c>
      <c r="AG63" s="7">
        <f t="shared" si="263"/>
        <v>0</v>
      </c>
      <c r="AH63" s="7">
        <f t="shared" si="264"/>
        <v>0</v>
      </c>
      <c r="AI63" s="7">
        <f t="shared" si="265"/>
        <v>0</v>
      </c>
      <c r="AJ63" s="7">
        <f>IF(ISNA(P63),AJ62,IF(P63=1,AJ62+1,0))</f>
        <v>0</v>
      </c>
      <c r="AK63" s="7">
        <f>IF(ISNA(Q63),AK62,IF(Q63=1,AK62+1,0))</f>
        <v>0</v>
      </c>
      <c r="AL63" s="7">
        <f t="shared" si="33"/>
        <v>0</v>
      </c>
      <c r="AM63" s="7">
        <f t="shared" si="34"/>
        <v>0</v>
      </c>
      <c r="AN63" s="9">
        <f t="shared" si="266"/>
        <v>0</v>
      </c>
      <c r="AO63" s="9">
        <f t="shared" si="267"/>
        <v>0</v>
      </c>
      <c r="AP63" s="9">
        <f t="shared" si="268"/>
        <v>0</v>
      </c>
      <c r="AQ63" s="9">
        <f t="shared" si="269"/>
        <v>0</v>
      </c>
      <c r="AR63" s="9">
        <f t="shared" si="270"/>
        <v>0</v>
      </c>
      <c r="AS63" s="9">
        <f t="shared" si="271"/>
        <v>0</v>
      </c>
      <c r="AT63" s="9">
        <f t="shared" si="272"/>
        <v>0</v>
      </c>
      <c r="AU63" s="9">
        <f t="shared" si="273"/>
        <v>0</v>
      </c>
      <c r="AV63" s="9">
        <f t="shared" si="274"/>
        <v>0</v>
      </c>
      <c r="AW63" s="9">
        <f t="shared" si="275"/>
        <v>0</v>
      </c>
      <c r="AX63" s="9">
        <f t="shared" si="276"/>
        <v>0</v>
      </c>
      <c r="AY63" s="9">
        <f>IF(ISNA(P63),AY62,IF(P63=0,AY62+1,0))</f>
        <v>0</v>
      </c>
      <c r="AZ63" s="9">
        <f>IF(ISNA(Q63),AZ62,IF(Q63=0,AZ62+1,0))</f>
        <v>0</v>
      </c>
      <c r="BA63" s="9">
        <f t="shared" si="35"/>
        <v>0</v>
      </c>
      <c r="BB63" s="9">
        <f t="shared" si="36"/>
        <v>0</v>
      </c>
    </row>
    <row r="64" spans="1:54" x14ac:dyDescent="0.25">
      <c r="A64" s="3">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t="e">
        <f>IF(Data!W63=Data!$G63,1,0)</f>
        <v>#N/A</v>
      </c>
      <c r="S64" s="22" t="e">
        <f>IF(Data!X63=Data!$G63,1,0)</f>
        <v>#N/A</v>
      </c>
      <c r="T64" s="22">
        <f t="shared" si="201"/>
        <v>4</v>
      </c>
      <c r="U64" s="22">
        <f t="shared" si="197"/>
        <v>4</v>
      </c>
      <c r="V64" s="22">
        <f t="shared" ref="V64:V77" si="277">IF(U64=0,1,0)</f>
        <v>0</v>
      </c>
      <c r="W64" s="22">
        <f t="shared" ref="W64:W77" si="278">IF(T64=U64,1,0)</f>
        <v>1</v>
      </c>
      <c r="X64" s="22" t="e">
        <f t="shared" ref="X64:X77" si="279">IF(U64=1,INDEX($E$2:$P$2,1,MATCH(1,E64:P64,0)),NA())</f>
        <v>#N/A</v>
      </c>
      <c r="Y64" s="7">
        <f t="shared" ref="Y64:Y77" si="280">IF(ISNA(E64),Y63,IF(E64=1,Y63+1,0))</f>
        <v>3</v>
      </c>
      <c r="Z64" s="7">
        <f t="shared" ref="Z64:Z77" si="281">IF(ISNA(F64),Z63,IF(F64=1,Z63+1,0))</f>
        <v>2</v>
      </c>
      <c r="AA64" s="7">
        <f t="shared" ref="AA64:AA77" si="282">IF(ISNA(G64),AA63,IF(G64=1,AA63+1,0))</f>
        <v>2</v>
      </c>
      <c r="AB64" s="7">
        <f t="shared" ref="AB64:AB77" si="283">IF(ISNA(H64),AB63,IF(H64=1,AB63+1,0))</f>
        <v>2</v>
      </c>
      <c r="AC64" s="7">
        <f t="shared" ref="AC64:AC77" si="284">IF(ISNA(I64),AC63,IF(I64=1,AC63+1,0))</f>
        <v>0</v>
      </c>
      <c r="AD64" s="7">
        <f t="shared" ref="AD64:AD77" si="285">IF(ISNA(J64),AD63,IF(J64=1,AD63+1,0))</f>
        <v>0</v>
      </c>
      <c r="AE64" s="7">
        <f t="shared" ref="AE64:AE77" si="286">IF(ISNA(K64),AE63,IF(K64=1,AE63+1,0))</f>
        <v>0</v>
      </c>
      <c r="AF64" s="7">
        <f t="shared" ref="AF64:AF77" si="287">IF(ISNA(L64),AF63,IF(L64=1,AF63+1,0))</f>
        <v>0</v>
      </c>
      <c r="AG64" s="7">
        <f t="shared" ref="AG64:AG77" si="288">IF(ISNA(M64),AG63,IF(M64=1,AG63+1,0))</f>
        <v>0</v>
      </c>
      <c r="AH64" s="7">
        <f t="shared" ref="AH64:AH77" si="289">IF(ISNA(N64),AH63,IF(N64=1,AH63+1,0))</f>
        <v>0</v>
      </c>
      <c r="AI64" s="7">
        <f t="shared" ref="AI64:AI77" si="290">IF(ISNA(O64),AI63,IF(O64=1,AI63+1,0))</f>
        <v>0</v>
      </c>
      <c r="AJ64" s="7">
        <f>IF(ISNA(P64),AJ63,IF(P64=1,AJ63+1,0))</f>
        <v>0</v>
      </c>
      <c r="AK64" s="7">
        <f>IF(ISNA(Q64),AK63,IF(Q64=1,AK63+1,0))</f>
        <v>0</v>
      </c>
      <c r="AL64" s="7">
        <f t="shared" si="33"/>
        <v>0</v>
      </c>
      <c r="AM64" s="7">
        <f t="shared" si="34"/>
        <v>0</v>
      </c>
      <c r="AN64" s="9">
        <f t="shared" ref="AN64:AN77" si="291">IF(ISNA(E64),AN63,IF(E64=0,AN63+1,0))</f>
        <v>0</v>
      </c>
      <c r="AO64" s="9">
        <f t="shared" ref="AO64:AO77" si="292">IF(ISNA(F64),AO63,IF(F64=0,AO63+1,0))</f>
        <v>0</v>
      </c>
      <c r="AP64" s="9">
        <f t="shared" ref="AP64:AP77" si="293">IF(ISNA(G64),AP63,IF(G64=0,AP63+1,0))</f>
        <v>0</v>
      </c>
      <c r="AQ64" s="9">
        <f t="shared" ref="AQ64:AQ77" si="294">IF(ISNA(H64),AQ63,IF(H64=0,AQ63+1,0))</f>
        <v>0</v>
      </c>
      <c r="AR64" s="9">
        <f t="shared" ref="AR64:AR77" si="295">IF(ISNA(I64),AR63,IF(I64=0,AR63+1,0))</f>
        <v>0</v>
      </c>
      <c r="AS64" s="9">
        <f t="shared" ref="AS64:AS77" si="296">IF(ISNA(J64),AS63,IF(J64=0,AS63+1,0))</f>
        <v>0</v>
      </c>
      <c r="AT64" s="9">
        <f t="shared" ref="AT64:AT77" si="297">IF(ISNA(K64),AT63,IF(K64=0,AT63+1,0))</f>
        <v>0</v>
      </c>
      <c r="AU64" s="9">
        <f t="shared" ref="AU64:AU77" si="298">IF(ISNA(L64),AU63,IF(L64=0,AU63+1,0))</f>
        <v>0</v>
      </c>
      <c r="AV64" s="9">
        <f t="shared" ref="AV64:AV77" si="299">IF(ISNA(M64),AV63,IF(M64=0,AV63+1,0))</f>
        <v>0</v>
      </c>
      <c r="AW64" s="9">
        <f t="shared" ref="AW64:AW77" si="300">IF(ISNA(N64),AW63,IF(N64=0,AW63+1,0))</f>
        <v>0</v>
      </c>
      <c r="AX64" s="9">
        <f t="shared" ref="AX64:AX77" si="301">IF(ISNA(O64),AX63,IF(O64=0,AX63+1,0))</f>
        <v>0</v>
      </c>
      <c r="AY64" s="9">
        <f>IF(ISNA(P64),AY63,IF(P64=0,AY63+1,0))</f>
        <v>0</v>
      </c>
      <c r="AZ64" s="9">
        <f>IF(ISNA(Q64),AZ63,IF(Q64=0,AZ63+1,0))</f>
        <v>0</v>
      </c>
      <c r="BA64" s="9">
        <f t="shared" si="35"/>
        <v>0</v>
      </c>
      <c r="BB64" s="9">
        <f t="shared" si="36"/>
        <v>0</v>
      </c>
    </row>
    <row r="65" spans="1:54" x14ac:dyDescent="0.25">
      <c r="A65" s="3">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t="e">
        <f>IF(Data!W64=Data!$G64,1,0)</f>
        <v>#N/A</v>
      </c>
      <c r="S65" s="22" t="e">
        <f>IF(Data!X64=Data!$G64,1,0)</f>
        <v>#N/A</v>
      </c>
      <c r="T65" s="22">
        <f t="shared" si="201"/>
        <v>4</v>
      </c>
      <c r="U65" s="22">
        <f t="shared" si="197"/>
        <v>3</v>
      </c>
      <c r="V65" s="22">
        <f t="shared" si="277"/>
        <v>0</v>
      </c>
      <c r="W65" s="22">
        <f t="shared" si="278"/>
        <v>0</v>
      </c>
      <c r="X65" s="22" t="e">
        <f t="shared" si="279"/>
        <v>#N/A</v>
      </c>
      <c r="Y65" s="7">
        <f t="shared" si="280"/>
        <v>4</v>
      </c>
      <c r="Z65" s="7">
        <f t="shared" si="281"/>
        <v>3</v>
      </c>
      <c r="AA65" s="7">
        <f t="shared" si="282"/>
        <v>0</v>
      </c>
      <c r="AB65" s="7">
        <f t="shared" si="283"/>
        <v>3</v>
      </c>
      <c r="AC65" s="7">
        <f t="shared" si="284"/>
        <v>0</v>
      </c>
      <c r="AD65" s="7">
        <f t="shared" si="285"/>
        <v>0</v>
      </c>
      <c r="AE65" s="7">
        <f t="shared" si="286"/>
        <v>0</v>
      </c>
      <c r="AF65" s="7">
        <f t="shared" si="287"/>
        <v>0</v>
      </c>
      <c r="AG65" s="7">
        <f t="shared" si="288"/>
        <v>0</v>
      </c>
      <c r="AH65" s="7">
        <f t="shared" si="289"/>
        <v>0</v>
      </c>
      <c r="AI65" s="7">
        <f t="shared" si="290"/>
        <v>0</v>
      </c>
      <c r="AJ65" s="7">
        <f>IF(ISNA(P65),AJ64,IF(P65=1,AJ64+1,0))</f>
        <v>0</v>
      </c>
      <c r="AK65" s="7">
        <f>IF(ISNA(Q65),AK64,IF(Q65=1,AK64+1,0))</f>
        <v>0</v>
      </c>
      <c r="AL65" s="7">
        <f t="shared" si="33"/>
        <v>0</v>
      </c>
      <c r="AM65" s="7">
        <f t="shared" si="34"/>
        <v>0</v>
      </c>
      <c r="AN65" s="9">
        <f t="shared" si="291"/>
        <v>0</v>
      </c>
      <c r="AO65" s="9">
        <f t="shared" si="292"/>
        <v>0</v>
      </c>
      <c r="AP65" s="9">
        <f t="shared" si="293"/>
        <v>1</v>
      </c>
      <c r="AQ65" s="9">
        <f t="shared" si="294"/>
        <v>0</v>
      </c>
      <c r="AR65" s="9">
        <f t="shared" si="295"/>
        <v>0</v>
      </c>
      <c r="AS65" s="9">
        <f t="shared" si="296"/>
        <v>0</v>
      </c>
      <c r="AT65" s="9">
        <f t="shared" si="297"/>
        <v>0</v>
      </c>
      <c r="AU65" s="9">
        <f t="shared" si="298"/>
        <v>0</v>
      </c>
      <c r="AV65" s="9">
        <f t="shared" si="299"/>
        <v>0</v>
      </c>
      <c r="AW65" s="9">
        <f t="shared" si="300"/>
        <v>0</v>
      </c>
      <c r="AX65" s="9">
        <f t="shared" si="301"/>
        <v>0</v>
      </c>
      <c r="AY65" s="9">
        <f>IF(ISNA(P65),AY64,IF(P65=0,AY64+1,0))</f>
        <v>0</v>
      </c>
      <c r="AZ65" s="9">
        <f>IF(ISNA(Q65),AZ64,IF(Q65=0,AZ64+1,0))</f>
        <v>0</v>
      </c>
      <c r="BA65" s="9">
        <f t="shared" si="35"/>
        <v>0</v>
      </c>
      <c r="BB65" s="9">
        <f t="shared" si="36"/>
        <v>0</v>
      </c>
    </row>
    <row r="66" spans="1:54" x14ac:dyDescent="0.25">
      <c r="A66" s="3">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t="e">
        <f>IF(Data!W65=Data!$G65,1,0)</f>
        <v>#N/A</v>
      </c>
      <c r="S66" s="22" t="e">
        <f>IF(Data!X65=Data!$G65,1,0)</f>
        <v>#N/A</v>
      </c>
      <c r="T66" s="22">
        <f t="shared" si="201"/>
        <v>3</v>
      </c>
      <c r="U66" s="22">
        <f t="shared" si="197"/>
        <v>2</v>
      </c>
      <c r="V66" s="22">
        <f t="shared" si="277"/>
        <v>0</v>
      </c>
      <c r="W66" s="22">
        <f t="shared" si="278"/>
        <v>0</v>
      </c>
      <c r="X66" s="22" t="e">
        <f t="shared" si="279"/>
        <v>#N/A</v>
      </c>
      <c r="Y66" s="7">
        <f t="shared" si="280"/>
        <v>5</v>
      </c>
      <c r="Z66" s="7">
        <f t="shared" si="281"/>
        <v>3</v>
      </c>
      <c r="AA66" s="7">
        <f t="shared" si="282"/>
        <v>0</v>
      </c>
      <c r="AB66" s="7">
        <f t="shared" si="283"/>
        <v>4</v>
      </c>
      <c r="AC66" s="7">
        <f t="shared" si="284"/>
        <v>0</v>
      </c>
      <c r="AD66" s="7">
        <f t="shared" si="285"/>
        <v>0</v>
      </c>
      <c r="AE66" s="7">
        <f t="shared" si="286"/>
        <v>0</v>
      </c>
      <c r="AF66" s="7">
        <f t="shared" si="287"/>
        <v>0</v>
      </c>
      <c r="AG66" s="7">
        <f t="shared" si="288"/>
        <v>0</v>
      </c>
      <c r="AH66" s="7">
        <f t="shared" si="289"/>
        <v>0</v>
      </c>
      <c r="AI66" s="7">
        <f t="shared" si="290"/>
        <v>0</v>
      </c>
      <c r="AJ66" s="7">
        <f>IF(ISNA(P66),AJ65,IF(P66=1,AJ65+1,0))</f>
        <v>0</v>
      </c>
      <c r="AK66" s="7">
        <f>IF(ISNA(Q66),AK65,IF(Q66=1,AK65+1,0))</f>
        <v>0</v>
      </c>
      <c r="AL66" s="7">
        <f t="shared" si="33"/>
        <v>0</v>
      </c>
      <c r="AM66" s="7">
        <f t="shared" si="34"/>
        <v>0</v>
      </c>
      <c r="AN66" s="9">
        <f t="shared" si="291"/>
        <v>0</v>
      </c>
      <c r="AO66" s="9">
        <f t="shared" si="292"/>
        <v>0</v>
      </c>
      <c r="AP66" s="9">
        <f t="shared" si="293"/>
        <v>2</v>
      </c>
      <c r="AQ66" s="9">
        <f t="shared" si="294"/>
        <v>0</v>
      </c>
      <c r="AR66" s="9">
        <f t="shared" si="295"/>
        <v>0</v>
      </c>
      <c r="AS66" s="9">
        <f t="shared" si="296"/>
        <v>0</v>
      </c>
      <c r="AT66" s="9">
        <f t="shared" si="297"/>
        <v>0</v>
      </c>
      <c r="AU66" s="9">
        <f t="shared" si="298"/>
        <v>0</v>
      </c>
      <c r="AV66" s="9">
        <f t="shared" si="299"/>
        <v>0</v>
      </c>
      <c r="AW66" s="9">
        <f t="shared" si="300"/>
        <v>0</v>
      </c>
      <c r="AX66" s="9">
        <f t="shared" si="301"/>
        <v>0</v>
      </c>
      <c r="AY66" s="9">
        <f>IF(ISNA(P66),AY65,IF(P66=0,AY65+1,0))</f>
        <v>0</v>
      </c>
      <c r="AZ66" s="9">
        <f>IF(ISNA(Q66),AZ65,IF(Q66=0,AZ65+1,0))</f>
        <v>0</v>
      </c>
      <c r="BA66" s="9">
        <f t="shared" si="35"/>
        <v>0</v>
      </c>
      <c r="BB66" s="9">
        <f t="shared" si="36"/>
        <v>0</v>
      </c>
    </row>
    <row r="67" spans="1:54" x14ac:dyDescent="0.25">
      <c r="A67" s="3">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t="e">
        <f>IF(Data!W66=Data!$G66,1,0)</f>
        <v>#N/A</v>
      </c>
      <c r="S67" s="22" t="e">
        <f>IF(Data!X66=Data!$G66,1,0)</f>
        <v>#N/A</v>
      </c>
      <c r="T67" s="22">
        <f t="shared" si="201"/>
        <v>4</v>
      </c>
      <c r="U67" s="22">
        <f t="shared" si="197"/>
        <v>1</v>
      </c>
      <c r="V67" s="22">
        <f t="shared" si="277"/>
        <v>0</v>
      </c>
      <c r="W67" s="22">
        <f t="shared" si="278"/>
        <v>0</v>
      </c>
      <c r="X67" s="22" t="str">
        <f t="shared" si="279"/>
        <v>Cara</v>
      </c>
      <c r="Y67" s="7">
        <f t="shared" si="280"/>
        <v>0</v>
      </c>
      <c r="Z67" s="7">
        <f t="shared" si="281"/>
        <v>4</v>
      </c>
      <c r="AA67" s="7">
        <f t="shared" si="282"/>
        <v>0</v>
      </c>
      <c r="AB67" s="7">
        <f t="shared" si="283"/>
        <v>0</v>
      </c>
      <c r="AC67" s="7">
        <f t="shared" si="284"/>
        <v>0</v>
      </c>
      <c r="AD67" s="7">
        <f t="shared" si="285"/>
        <v>0</v>
      </c>
      <c r="AE67" s="7">
        <f t="shared" si="286"/>
        <v>0</v>
      </c>
      <c r="AF67" s="7">
        <f t="shared" si="287"/>
        <v>0</v>
      </c>
      <c r="AG67" s="7">
        <f t="shared" si="288"/>
        <v>0</v>
      </c>
      <c r="AH67" s="7">
        <f t="shared" si="289"/>
        <v>0</v>
      </c>
      <c r="AI67" s="7">
        <f t="shared" si="290"/>
        <v>0</v>
      </c>
      <c r="AJ67" s="7">
        <f>IF(ISNA(P67),AJ66,IF(P67=1,AJ66+1,0))</f>
        <v>0</v>
      </c>
      <c r="AK67" s="7">
        <f>IF(ISNA(Q67),AK66,IF(Q67=1,AK66+1,0))</f>
        <v>0</v>
      </c>
      <c r="AL67" s="7">
        <f t="shared" si="33"/>
        <v>0</v>
      </c>
      <c r="AM67" s="7">
        <f t="shared" si="34"/>
        <v>0</v>
      </c>
      <c r="AN67" s="9">
        <f t="shared" si="291"/>
        <v>1</v>
      </c>
      <c r="AO67" s="9">
        <f t="shared" si="292"/>
        <v>0</v>
      </c>
      <c r="AP67" s="9">
        <f t="shared" si="293"/>
        <v>3</v>
      </c>
      <c r="AQ67" s="9">
        <f t="shared" si="294"/>
        <v>1</v>
      </c>
      <c r="AR67" s="9">
        <f t="shared" si="295"/>
        <v>0</v>
      </c>
      <c r="AS67" s="9">
        <f t="shared" si="296"/>
        <v>0</v>
      </c>
      <c r="AT67" s="9">
        <f t="shared" si="297"/>
        <v>0</v>
      </c>
      <c r="AU67" s="9">
        <f t="shared" si="298"/>
        <v>0</v>
      </c>
      <c r="AV67" s="9">
        <f t="shared" si="299"/>
        <v>0</v>
      </c>
      <c r="AW67" s="9">
        <f t="shared" si="300"/>
        <v>0</v>
      </c>
      <c r="AX67" s="9">
        <f t="shared" si="301"/>
        <v>0</v>
      </c>
      <c r="AY67" s="9">
        <f>IF(ISNA(P67),AY66,IF(P67=0,AY66+1,0))</f>
        <v>0</v>
      </c>
      <c r="AZ67" s="9">
        <f>IF(ISNA(Q67),AZ66,IF(Q67=0,AZ66+1,0))</f>
        <v>0</v>
      </c>
      <c r="BA67" s="9">
        <f t="shared" si="35"/>
        <v>0</v>
      </c>
      <c r="BB67" s="9">
        <f t="shared" si="36"/>
        <v>0</v>
      </c>
    </row>
    <row r="68" spans="1:54" x14ac:dyDescent="0.25">
      <c r="A68" s="3">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t="e">
        <f>IF(Data!W67=Data!$G67,1,0)</f>
        <v>#N/A</v>
      </c>
      <c r="S68" s="22" t="e">
        <f>IF(Data!X67=Data!$G67,1,0)</f>
        <v>#N/A</v>
      </c>
      <c r="T68" s="22">
        <f t="shared" si="201"/>
        <v>4</v>
      </c>
      <c r="U68" s="22">
        <f t="shared" si="197"/>
        <v>3</v>
      </c>
      <c r="V68" s="22">
        <f t="shared" si="277"/>
        <v>0</v>
      </c>
      <c r="W68" s="22">
        <f t="shared" si="278"/>
        <v>0</v>
      </c>
      <c r="X68" s="22" t="e">
        <f t="shared" si="279"/>
        <v>#N/A</v>
      </c>
      <c r="Y68" s="7">
        <f t="shared" si="280"/>
        <v>0</v>
      </c>
      <c r="Z68" s="7">
        <f t="shared" si="281"/>
        <v>5</v>
      </c>
      <c r="AA68" s="7">
        <f t="shared" si="282"/>
        <v>1</v>
      </c>
      <c r="AB68" s="7">
        <f t="shared" si="283"/>
        <v>1</v>
      </c>
      <c r="AC68" s="7">
        <f t="shared" si="284"/>
        <v>0</v>
      </c>
      <c r="AD68" s="7">
        <f t="shared" si="285"/>
        <v>0</v>
      </c>
      <c r="AE68" s="7">
        <f t="shared" si="286"/>
        <v>0</v>
      </c>
      <c r="AF68" s="7">
        <f t="shared" si="287"/>
        <v>0</v>
      </c>
      <c r="AG68" s="7">
        <f t="shared" si="288"/>
        <v>0</v>
      </c>
      <c r="AH68" s="7">
        <f t="shared" si="289"/>
        <v>0</v>
      </c>
      <c r="AI68" s="7">
        <f t="shared" si="290"/>
        <v>0</v>
      </c>
      <c r="AJ68" s="7">
        <f>IF(ISNA(P68),AJ67,IF(P68=1,AJ67+1,0))</f>
        <v>0</v>
      </c>
      <c r="AK68" s="7">
        <f>IF(ISNA(Q68),AK67,IF(Q68=1,AK67+1,0))</f>
        <v>0</v>
      </c>
      <c r="AL68" s="7">
        <f t="shared" si="33"/>
        <v>0</v>
      </c>
      <c r="AM68" s="7">
        <f t="shared" si="34"/>
        <v>0</v>
      </c>
      <c r="AN68" s="9">
        <f t="shared" si="291"/>
        <v>2</v>
      </c>
      <c r="AO68" s="9">
        <f t="shared" si="292"/>
        <v>0</v>
      </c>
      <c r="AP68" s="9">
        <f t="shared" si="293"/>
        <v>0</v>
      </c>
      <c r="AQ68" s="9">
        <f t="shared" si="294"/>
        <v>0</v>
      </c>
      <c r="AR68" s="9">
        <f t="shared" si="295"/>
        <v>0</v>
      </c>
      <c r="AS68" s="9">
        <f t="shared" si="296"/>
        <v>0</v>
      </c>
      <c r="AT68" s="9">
        <f t="shared" si="297"/>
        <v>0</v>
      </c>
      <c r="AU68" s="9">
        <f t="shared" si="298"/>
        <v>0</v>
      </c>
      <c r="AV68" s="9">
        <f t="shared" si="299"/>
        <v>0</v>
      </c>
      <c r="AW68" s="9">
        <f t="shared" si="300"/>
        <v>0</v>
      </c>
      <c r="AX68" s="9">
        <f t="shared" si="301"/>
        <v>0</v>
      </c>
      <c r="AY68" s="9">
        <f>IF(ISNA(P68),AY67,IF(P68=0,AY67+1,0))</f>
        <v>0</v>
      </c>
      <c r="AZ68" s="9">
        <f>IF(ISNA(Q68),AZ67,IF(Q68=0,AZ67+1,0))</f>
        <v>0</v>
      </c>
      <c r="BA68" s="9">
        <f t="shared" si="35"/>
        <v>0</v>
      </c>
      <c r="BB68" s="9">
        <f t="shared" si="36"/>
        <v>0</v>
      </c>
    </row>
    <row r="69" spans="1:54" x14ac:dyDescent="0.25">
      <c r="A69" s="3">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t="e">
        <f>IF(Data!W68=Data!$G68,1,0)</f>
        <v>#N/A</v>
      </c>
      <c r="S69" s="22" t="e">
        <f>IF(Data!X68=Data!$G68,1,0)</f>
        <v>#N/A</v>
      </c>
      <c r="T69" s="22">
        <f t="shared" si="201"/>
        <v>4</v>
      </c>
      <c r="U69" s="22">
        <f t="shared" si="197"/>
        <v>3</v>
      </c>
      <c r="V69" s="22">
        <f t="shared" si="277"/>
        <v>0</v>
      </c>
      <c r="W69" s="22">
        <f t="shared" si="278"/>
        <v>0</v>
      </c>
      <c r="X69" s="22" t="e">
        <f t="shared" si="279"/>
        <v>#N/A</v>
      </c>
      <c r="Y69" s="7">
        <f t="shared" si="280"/>
        <v>1</v>
      </c>
      <c r="Z69" s="7">
        <f t="shared" si="281"/>
        <v>6</v>
      </c>
      <c r="AA69" s="7">
        <f t="shared" si="282"/>
        <v>2</v>
      </c>
      <c r="AB69" s="7">
        <f t="shared" si="283"/>
        <v>0</v>
      </c>
      <c r="AC69" s="7">
        <f t="shared" si="284"/>
        <v>0</v>
      </c>
      <c r="AD69" s="7">
        <f t="shared" si="285"/>
        <v>0</v>
      </c>
      <c r="AE69" s="7">
        <f t="shared" si="286"/>
        <v>0</v>
      </c>
      <c r="AF69" s="7">
        <f t="shared" si="287"/>
        <v>0</v>
      </c>
      <c r="AG69" s="7">
        <f t="shared" si="288"/>
        <v>0</v>
      </c>
      <c r="AH69" s="7">
        <f t="shared" si="289"/>
        <v>0</v>
      </c>
      <c r="AI69" s="7">
        <f t="shared" si="290"/>
        <v>0</v>
      </c>
      <c r="AJ69" s="7">
        <f>IF(ISNA(P69),AJ68,IF(P69=1,AJ68+1,0))</f>
        <v>0</v>
      </c>
      <c r="AK69" s="7">
        <f>IF(ISNA(Q69),AK68,IF(Q69=1,AK68+1,0))</f>
        <v>0</v>
      </c>
      <c r="AL69" s="7">
        <f t="shared" ref="AL69:AL89" si="302">IF(ISNA(R69),AL68,IF(R69=1,AL68+1,0))</f>
        <v>0</v>
      </c>
      <c r="AM69" s="7">
        <f t="shared" ref="AM69:AM89" si="303">IF(ISNA(S69),AM68,IF(S69=1,AM68+1,0))</f>
        <v>0</v>
      </c>
      <c r="AN69" s="9">
        <f t="shared" si="291"/>
        <v>0</v>
      </c>
      <c r="AO69" s="9">
        <f t="shared" si="292"/>
        <v>0</v>
      </c>
      <c r="AP69" s="9">
        <f t="shared" si="293"/>
        <v>0</v>
      </c>
      <c r="AQ69" s="9">
        <f t="shared" si="294"/>
        <v>1</v>
      </c>
      <c r="AR69" s="9">
        <f t="shared" si="295"/>
        <v>0</v>
      </c>
      <c r="AS69" s="9">
        <f t="shared" si="296"/>
        <v>0</v>
      </c>
      <c r="AT69" s="9">
        <f t="shared" si="297"/>
        <v>0</v>
      </c>
      <c r="AU69" s="9">
        <f t="shared" si="298"/>
        <v>0</v>
      </c>
      <c r="AV69" s="9">
        <f t="shared" si="299"/>
        <v>0</v>
      </c>
      <c r="AW69" s="9">
        <f t="shared" si="300"/>
        <v>0</v>
      </c>
      <c r="AX69" s="9">
        <f t="shared" si="301"/>
        <v>0</v>
      </c>
      <c r="AY69" s="9">
        <f>IF(ISNA(P69),AY68,IF(P69=0,AY68+1,0))</f>
        <v>0</v>
      </c>
      <c r="AZ69" s="9">
        <f>IF(ISNA(Q69),AZ68,IF(Q69=0,AZ68+1,0))</f>
        <v>0</v>
      </c>
      <c r="BA69" s="9">
        <f t="shared" ref="BA69:BA89" si="304">IF(ISNA(R69),BA68,IF(R69=0,BA68+1,0))</f>
        <v>0</v>
      </c>
      <c r="BB69" s="9">
        <f t="shared" ref="BB69:BB89" si="305">IF(ISNA(S69),BB68,IF(S69=0,BB68+1,0))</f>
        <v>0</v>
      </c>
    </row>
    <row r="70" spans="1:54" x14ac:dyDescent="0.25">
      <c r="A70" s="3">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t="e">
        <f>IF(Data!W69=Data!$G69,1,0)</f>
        <v>#N/A</v>
      </c>
      <c r="S70" s="22" t="e">
        <f>IF(Data!X69=Data!$G69,1,0)</f>
        <v>#N/A</v>
      </c>
      <c r="T70" s="22">
        <f t="shared" si="201"/>
        <v>4</v>
      </c>
      <c r="U70" s="22">
        <f t="shared" si="197"/>
        <v>1</v>
      </c>
      <c r="V70" s="22">
        <f t="shared" si="277"/>
        <v>0</v>
      </c>
      <c r="W70" s="22">
        <f t="shared" si="278"/>
        <v>0</v>
      </c>
      <c r="X70" s="22" t="str">
        <f t="shared" si="279"/>
        <v>Evan</v>
      </c>
      <c r="Y70" s="7">
        <f t="shared" si="280"/>
        <v>0</v>
      </c>
      <c r="Z70" s="7">
        <f t="shared" si="281"/>
        <v>0</v>
      </c>
      <c r="AA70" s="7">
        <f t="shared" si="282"/>
        <v>0</v>
      </c>
      <c r="AB70" s="7">
        <f t="shared" si="283"/>
        <v>1</v>
      </c>
      <c r="AC70" s="7">
        <f t="shared" si="284"/>
        <v>0</v>
      </c>
      <c r="AD70" s="7">
        <f t="shared" si="285"/>
        <v>0</v>
      </c>
      <c r="AE70" s="7">
        <f t="shared" si="286"/>
        <v>0</v>
      </c>
      <c r="AF70" s="7">
        <f t="shared" si="287"/>
        <v>0</v>
      </c>
      <c r="AG70" s="7">
        <f t="shared" si="288"/>
        <v>0</v>
      </c>
      <c r="AH70" s="7">
        <f t="shared" si="289"/>
        <v>0</v>
      </c>
      <c r="AI70" s="7">
        <f t="shared" si="290"/>
        <v>0</v>
      </c>
      <c r="AJ70" s="7">
        <f>IF(ISNA(P70),AJ69,IF(P70=1,AJ69+1,0))</f>
        <v>0</v>
      </c>
      <c r="AK70" s="7">
        <f>IF(ISNA(Q70),AK69,IF(Q70=1,AK69+1,0))</f>
        <v>0</v>
      </c>
      <c r="AL70" s="7">
        <f t="shared" si="302"/>
        <v>0</v>
      </c>
      <c r="AM70" s="7">
        <f t="shared" si="303"/>
        <v>0</v>
      </c>
      <c r="AN70" s="9">
        <f t="shared" si="291"/>
        <v>1</v>
      </c>
      <c r="AO70" s="9">
        <f t="shared" si="292"/>
        <v>1</v>
      </c>
      <c r="AP70" s="9">
        <f t="shared" si="293"/>
        <v>1</v>
      </c>
      <c r="AQ70" s="9">
        <f t="shared" si="294"/>
        <v>0</v>
      </c>
      <c r="AR70" s="9">
        <f t="shared" si="295"/>
        <v>0</v>
      </c>
      <c r="AS70" s="9">
        <f t="shared" si="296"/>
        <v>0</v>
      </c>
      <c r="AT70" s="9">
        <f t="shared" si="297"/>
        <v>0</v>
      </c>
      <c r="AU70" s="9">
        <f t="shared" si="298"/>
        <v>0</v>
      </c>
      <c r="AV70" s="9">
        <f t="shared" si="299"/>
        <v>0</v>
      </c>
      <c r="AW70" s="9">
        <f t="shared" si="300"/>
        <v>0</v>
      </c>
      <c r="AX70" s="9">
        <f t="shared" si="301"/>
        <v>0</v>
      </c>
      <c r="AY70" s="9">
        <f>IF(ISNA(P70),AY69,IF(P70=0,AY69+1,0))</f>
        <v>0</v>
      </c>
      <c r="AZ70" s="9">
        <f>IF(ISNA(Q70),AZ69,IF(Q70=0,AZ69+1,0))</f>
        <v>0</v>
      </c>
      <c r="BA70" s="9">
        <f t="shared" si="304"/>
        <v>0</v>
      </c>
      <c r="BB70" s="9">
        <f t="shared" si="305"/>
        <v>0</v>
      </c>
    </row>
    <row r="71" spans="1:54" x14ac:dyDescent="0.25">
      <c r="A71" s="3">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t="e">
        <f>IF(Data!W70=Data!$G70,1,0)</f>
        <v>#N/A</v>
      </c>
      <c r="S71" s="22" t="e">
        <f>IF(Data!X70=Data!$G70,1,0)</f>
        <v>#N/A</v>
      </c>
      <c r="T71" s="22">
        <f t="shared" si="201"/>
        <v>4</v>
      </c>
      <c r="U71" s="22">
        <f t="shared" si="197"/>
        <v>3</v>
      </c>
      <c r="V71" s="22">
        <f t="shared" si="277"/>
        <v>0</v>
      </c>
      <c r="W71" s="22">
        <f t="shared" si="278"/>
        <v>0</v>
      </c>
      <c r="X71" s="22" t="e">
        <f t="shared" si="279"/>
        <v>#N/A</v>
      </c>
      <c r="Y71" s="7">
        <f t="shared" si="280"/>
        <v>0</v>
      </c>
      <c r="Z71" s="7">
        <f t="shared" si="281"/>
        <v>1</v>
      </c>
      <c r="AA71" s="7">
        <f t="shared" si="282"/>
        <v>1</v>
      </c>
      <c r="AB71" s="7">
        <f t="shared" si="283"/>
        <v>2</v>
      </c>
      <c r="AC71" s="7">
        <f t="shared" si="284"/>
        <v>0</v>
      </c>
      <c r="AD71" s="7">
        <f t="shared" si="285"/>
        <v>0</v>
      </c>
      <c r="AE71" s="7">
        <f t="shared" si="286"/>
        <v>0</v>
      </c>
      <c r="AF71" s="7">
        <f t="shared" si="287"/>
        <v>0</v>
      </c>
      <c r="AG71" s="7">
        <f t="shared" si="288"/>
        <v>0</v>
      </c>
      <c r="AH71" s="7">
        <f t="shared" si="289"/>
        <v>0</v>
      </c>
      <c r="AI71" s="7">
        <f t="shared" si="290"/>
        <v>0</v>
      </c>
      <c r="AJ71" s="7">
        <f>IF(ISNA(P71),AJ70,IF(P71=1,AJ70+1,0))</f>
        <v>0</v>
      </c>
      <c r="AK71" s="7">
        <f>IF(ISNA(Q71),AK70,IF(Q71=1,AK70+1,0))</f>
        <v>0</v>
      </c>
      <c r="AL71" s="7">
        <f t="shared" si="302"/>
        <v>0</v>
      </c>
      <c r="AM71" s="7">
        <f t="shared" si="303"/>
        <v>0</v>
      </c>
      <c r="AN71" s="9">
        <f t="shared" si="291"/>
        <v>2</v>
      </c>
      <c r="AO71" s="9">
        <f t="shared" si="292"/>
        <v>0</v>
      </c>
      <c r="AP71" s="9">
        <f t="shared" si="293"/>
        <v>0</v>
      </c>
      <c r="AQ71" s="9">
        <f t="shared" si="294"/>
        <v>0</v>
      </c>
      <c r="AR71" s="9">
        <f t="shared" si="295"/>
        <v>0</v>
      </c>
      <c r="AS71" s="9">
        <f t="shared" si="296"/>
        <v>0</v>
      </c>
      <c r="AT71" s="9">
        <f t="shared" si="297"/>
        <v>0</v>
      </c>
      <c r="AU71" s="9">
        <f t="shared" si="298"/>
        <v>0</v>
      </c>
      <c r="AV71" s="9">
        <f t="shared" si="299"/>
        <v>0</v>
      </c>
      <c r="AW71" s="9">
        <f t="shared" si="300"/>
        <v>0</v>
      </c>
      <c r="AX71" s="9">
        <f t="shared" si="301"/>
        <v>0</v>
      </c>
      <c r="AY71" s="9">
        <f>IF(ISNA(P71),AY70,IF(P71=0,AY70+1,0))</f>
        <v>0</v>
      </c>
      <c r="AZ71" s="9">
        <f>IF(ISNA(Q71),AZ70,IF(Q71=0,AZ70+1,0))</f>
        <v>0</v>
      </c>
      <c r="BA71" s="9">
        <f t="shared" si="304"/>
        <v>0</v>
      </c>
      <c r="BB71" s="9">
        <f t="shared" si="305"/>
        <v>0</v>
      </c>
    </row>
    <row r="72" spans="1:54" x14ac:dyDescent="0.25">
      <c r="A72" s="3">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t="e">
        <f>IF(Data!W71=Data!$G71,1,0)</f>
        <v>#N/A</v>
      </c>
      <c r="S72" s="22" t="e">
        <f>IF(Data!X71=Data!$G71,1,0)</f>
        <v>#N/A</v>
      </c>
      <c r="T72" s="22">
        <f t="shared" si="201"/>
        <v>4</v>
      </c>
      <c r="U72" s="22">
        <f t="shared" si="197"/>
        <v>3</v>
      </c>
      <c r="V72" s="22">
        <f t="shared" si="277"/>
        <v>0</v>
      </c>
      <c r="W72" s="22">
        <f t="shared" si="278"/>
        <v>0</v>
      </c>
      <c r="X72" s="22" t="e">
        <f t="shared" si="279"/>
        <v>#N/A</v>
      </c>
      <c r="Y72" s="7">
        <f t="shared" si="280"/>
        <v>1</v>
      </c>
      <c r="Z72" s="7">
        <f t="shared" si="281"/>
        <v>2</v>
      </c>
      <c r="AA72" s="7">
        <f t="shared" si="282"/>
        <v>0</v>
      </c>
      <c r="AB72" s="7">
        <f t="shared" si="283"/>
        <v>3</v>
      </c>
      <c r="AC72" s="7">
        <f t="shared" si="284"/>
        <v>0</v>
      </c>
      <c r="AD72" s="7">
        <f t="shared" si="285"/>
        <v>0</v>
      </c>
      <c r="AE72" s="7">
        <f t="shared" si="286"/>
        <v>0</v>
      </c>
      <c r="AF72" s="7">
        <f t="shared" si="287"/>
        <v>0</v>
      </c>
      <c r="AG72" s="7">
        <f t="shared" si="288"/>
        <v>0</v>
      </c>
      <c r="AH72" s="7">
        <f t="shared" si="289"/>
        <v>0</v>
      </c>
      <c r="AI72" s="7">
        <f t="shared" si="290"/>
        <v>0</v>
      </c>
      <c r="AJ72" s="7">
        <f>IF(ISNA(P72),AJ71,IF(P72=1,AJ71+1,0))</f>
        <v>0</v>
      </c>
      <c r="AK72" s="7">
        <f>IF(ISNA(Q72),AK71,IF(Q72=1,AK71+1,0))</f>
        <v>0</v>
      </c>
      <c r="AL72" s="7">
        <f t="shared" si="302"/>
        <v>0</v>
      </c>
      <c r="AM72" s="7">
        <f t="shared" si="303"/>
        <v>0</v>
      </c>
      <c r="AN72" s="9">
        <f t="shared" si="291"/>
        <v>0</v>
      </c>
      <c r="AO72" s="9">
        <f t="shared" si="292"/>
        <v>0</v>
      </c>
      <c r="AP72" s="9">
        <f t="shared" si="293"/>
        <v>1</v>
      </c>
      <c r="AQ72" s="9">
        <f t="shared" si="294"/>
        <v>0</v>
      </c>
      <c r="AR72" s="9">
        <f t="shared" si="295"/>
        <v>0</v>
      </c>
      <c r="AS72" s="9">
        <f t="shared" si="296"/>
        <v>0</v>
      </c>
      <c r="AT72" s="9">
        <f t="shared" si="297"/>
        <v>0</v>
      </c>
      <c r="AU72" s="9">
        <f t="shared" si="298"/>
        <v>0</v>
      </c>
      <c r="AV72" s="9">
        <f t="shared" si="299"/>
        <v>0</v>
      </c>
      <c r="AW72" s="9">
        <f t="shared" si="300"/>
        <v>0</v>
      </c>
      <c r="AX72" s="9">
        <f t="shared" si="301"/>
        <v>0</v>
      </c>
      <c r="AY72" s="9">
        <f>IF(ISNA(P72),AY71,IF(P72=0,AY71+1,0))</f>
        <v>0</v>
      </c>
      <c r="AZ72" s="9">
        <f>IF(ISNA(Q72),AZ71,IF(Q72=0,AZ71+1,0))</f>
        <v>0</v>
      </c>
      <c r="BA72" s="9">
        <f t="shared" si="304"/>
        <v>0</v>
      </c>
      <c r="BB72" s="9">
        <f t="shared" si="305"/>
        <v>0</v>
      </c>
    </row>
    <row r="73" spans="1:54" x14ac:dyDescent="0.25">
      <c r="A73" s="3">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t="e">
        <f>IF(Data!W72=Data!$G72,1,0)</f>
        <v>#N/A</v>
      </c>
      <c r="S73" s="22" t="e">
        <f>IF(Data!X72=Data!$G72,1,0)</f>
        <v>#N/A</v>
      </c>
      <c r="T73" s="22">
        <f t="shared" si="201"/>
        <v>3</v>
      </c>
      <c r="U73" s="22">
        <f t="shared" si="197"/>
        <v>2</v>
      </c>
      <c r="V73" s="22">
        <f t="shared" si="277"/>
        <v>0</v>
      </c>
      <c r="W73" s="22">
        <f t="shared" si="278"/>
        <v>0</v>
      </c>
      <c r="X73" s="22" t="e">
        <f t="shared" si="279"/>
        <v>#N/A</v>
      </c>
      <c r="Y73" s="7">
        <f t="shared" si="280"/>
        <v>2</v>
      </c>
      <c r="Z73" s="7">
        <f t="shared" si="281"/>
        <v>3</v>
      </c>
      <c r="AA73" s="7">
        <f t="shared" si="282"/>
        <v>0</v>
      </c>
      <c r="AB73" s="7">
        <f t="shared" si="283"/>
        <v>3</v>
      </c>
      <c r="AC73" s="7">
        <f t="shared" si="284"/>
        <v>0</v>
      </c>
      <c r="AD73" s="7">
        <f t="shared" si="285"/>
        <v>0</v>
      </c>
      <c r="AE73" s="7">
        <f t="shared" si="286"/>
        <v>0</v>
      </c>
      <c r="AF73" s="7">
        <f t="shared" si="287"/>
        <v>0</v>
      </c>
      <c r="AG73" s="7">
        <f t="shared" si="288"/>
        <v>0</v>
      </c>
      <c r="AH73" s="7">
        <f t="shared" si="289"/>
        <v>0</v>
      </c>
      <c r="AI73" s="7">
        <f t="shared" si="290"/>
        <v>0</v>
      </c>
      <c r="AJ73" s="7">
        <f>IF(ISNA(P73),AJ72,IF(P73=1,AJ72+1,0))</f>
        <v>0</v>
      </c>
      <c r="AK73" s="7">
        <f>IF(ISNA(Q73),AK72,IF(Q73=1,AK72+1,0))</f>
        <v>0</v>
      </c>
      <c r="AL73" s="7">
        <f t="shared" si="302"/>
        <v>0</v>
      </c>
      <c r="AM73" s="7">
        <f t="shared" si="303"/>
        <v>0</v>
      </c>
      <c r="AN73" s="9">
        <f t="shared" si="291"/>
        <v>0</v>
      </c>
      <c r="AO73" s="9">
        <f t="shared" si="292"/>
        <v>0</v>
      </c>
      <c r="AP73" s="9">
        <f t="shared" si="293"/>
        <v>2</v>
      </c>
      <c r="AQ73" s="9">
        <f t="shared" si="294"/>
        <v>0</v>
      </c>
      <c r="AR73" s="9">
        <f t="shared" si="295"/>
        <v>0</v>
      </c>
      <c r="AS73" s="9">
        <f t="shared" si="296"/>
        <v>0</v>
      </c>
      <c r="AT73" s="9">
        <f t="shared" si="297"/>
        <v>0</v>
      </c>
      <c r="AU73" s="9">
        <f t="shared" si="298"/>
        <v>0</v>
      </c>
      <c r="AV73" s="9">
        <f t="shared" si="299"/>
        <v>0</v>
      </c>
      <c r="AW73" s="9">
        <f t="shared" si="300"/>
        <v>0</v>
      </c>
      <c r="AX73" s="9">
        <f t="shared" si="301"/>
        <v>0</v>
      </c>
      <c r="AY73" s="9">
        <f>IF(ISNA(P73),AY72,IF(P73=0,AY72+1,0))</f>
        <v>0</v>
      </c>
      <c r="AZ73" s="9">
        <f>IF(ISNA(Q73),AZ72,IF(Q73=0,AZ72+1,0))</f>
        <v>0</v>
      </c>
      <c r="BA73" s="9">
        <f t="shared" si="304"/>
        <v>0</v>
      </c>
      <c r="BB73" s="9">
        <f t="shared" si="305"/>
        <v>0</v>
      </c>
    </row>
    <row r="74" spans="1:54" x14ac:dyDescent="0.25">
      <c r="A74" s="3">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t="e">
        <f>IF(Data!W73=Data!$G73,1,0)</f>
        <v>#N/A</v>
      </c>
      <c r="S74" s="22" t="e">
        <f>IF(Data!X73=Data!$G73,1,0)</f>
        <v>#N/A</v>
      </c>
      <c r="T74" s="22">
        <f t="shared" si="201"/>
        <v>4</v>
      </c>
      <c r="U74" s="22">
        <f t="shared" si="197"/>
        <v>2</v>
      </c>
      <c r="V74" s="22">
        <f t="shared" si="277"/>
        <v>0</v>
      </c>
      <c r="W74" s="22">
        <f t="shared" si="278"/>
        <v>0</v>
      </c>
      <c r="X74" s="22" t="e">
        <f t="shared" si="279"/>
        <v>#N/A</v>
      </c>
      <c r="Y74" s="7">
        <f t="shared" si="280"/>
        <v>0</v>
      </c>
      <c r="Z74" s="7">
        <f t="shared" si="281"/>
        <v>4</v>
      </c>
      <c r="AA74" s="7">
        <f t="shared" si="282"/>
        <v>1</v>
      </c>
      <c r="AB74" s="7">
        <f t="shared" si="283"/>
        <v>0</v>
      </c>
      <c r="AC74" s="7">
        <f t="shared" si="284"/>
        <v>0</v>
      </c>
      <c r="AD74" s="7">
        <f t="shared" si="285"/>
        <v>0</v>
      </c>
      <c r="AE74" s="7">
        <f t="shared" si="286"/>
        <v>0</v>
      </c>
      <c r="AF74" s="7">
        <f t="shared" si="287"/>
        <v>0</v>
      </c>
      <c r="AG74" s="7">
        <f t="shared" si="288"/>
        <v>0</v>
      </c>
      <c r="AH74" s="7">
        <f t="shared" si="289"/>
        <v>0</v>
      </c>
      <c r="AI74" s="7">
        <f t="shared" si="290"/>
        <v>0</v>
      </c>
      <c r="AJ74" s="7">
        <f>IF(ISNA(P74),AJ73,IF(P74=1,AJ73+1,0))</f>
        <v>0</v>
      </c>
      <c r="AK74" s="7">
        <f>IF(ISNA(Q74),AK73,IF(Q74=1,AK73+1,0))</f>
        <v>0</v>
      </c>
      <c r="AL74" s="7">
        <f t="shared" si="302"/>
        <v>0</v>
      </c>
      <c r="AM74" s="7">
        <f t="shared" si="303"/>
        <v>0</v>
      </c>
      <c r="AN74" s="9">
        <f t="shared" si="291"/>
        <v>1</v>
      </c>
      <c r="AO74" s="9">
        <f t="shared" si="292"/>
        <v>0</v>
      </c>
      <c r="AP74" s="9">
        <f t="shared" si="293"/>
        <v>0</v>
      </c>
      <c r="AQ74" s="9">
        <f t="shared" si="294"/>
        <v>1</v>
      </c>
      <c r="AR74" s="9">
        <f t="shared" si="295"/>
        <v>0</v>
      </c>
      <c r="AS74" s="9">
        <f t="shared" si="296"/>
        <v>0</v>
      </c>
      <c r="AT74" s="9">
        <f t="shared" si="297"/>
        <v>0</v>
      </c>
      <c r="AU74" s="9">
        <f t="shared" si="298"/>
        <v>0</v>
      </c>
      <c r="AV74" s="9">
        <f t="shared" si="299"/>
        <v>0</v>
      </c>
      <c r="AW74" s="9">
        <f t="shared" si="300"/>
        <v>0</v>
      </c>
      <c r="AX74" s="9">
        <f t="shared" si="301"/>
        <v>0</v>
      </c>
      <c r="AY74" s="9">
        <f>IF(ISNA(P74),AY73,IF(P74=0,AY73+1,0))</f>
        <v>0</v>
      </c>
      <c r="AZ74" s="9">
        <f>IF(ISNA(Q74),AZ73,IF(Q74=0,AZ73+1,0))</f>
        <v>0</v>
      </c>
      <c r="BA74" s="9">
        <f t="shared" si="304"/>
        <v>0</v>
      </c>
      <c r="BB74" s="9">
        <f t="shared" si="305"/>
        <v>0</v>
      </c>
    </row>
    <row r="75" spans="1:54" x14ac:dyDescent="0.25">
      <c r="A75" s="3">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t="e">
        <f>IF(Data!W74=Data!$G74,1,0)</f>
        <v>#N/A</v>
      </c>
      <c r="S75" s="22" t="e">
        <f>IF(Data!X74=Data!$G74,1,0)</f>
        <v>#N/A</v>
      </c>
      <c r="T75" s="22">
        <f t="shared" si="201"/>
        <v>4</v>
      </c>
      <c r="U75" s="22">
        <f t="shared" si="197"/>
        <v>2</v>
      </c>
      <c r="V75" s="22">
        <f t="shared" si="277"/>
        <v>0</v>
      </c>
      <c r="W75" s="22">
        <f t="shared" si="278"/>
        <v>0</v>
      </c>
      <c r="X75" s="22" t="e">
        <f t="shared" si="279"/>
        <v>#N/A</v>
      </c>
      <c r="Y75" s="7">
        <f t="shared" si="280"/>
        <v>0</v>
      </c>
      <c r="Z75" s="7">
        <f t="shared" si="281"/>
        <v>0</v>
      </c>
      <c r="AA75" s="7">
        <f t="shared" si="282"/>
        <v>2</v>
      </c>
      <c r="AB75" s="7">
        <f t="shared" si="283"/>
        <v>1</v>
      </c>
      <c r="AC75" s="7">
        <f t="shared" si="284"/>
        <v>0</v>
      </c>
      <c r="AD75" s="7">
        <f t="shared" si="285"/>
        <v>0</v>
      </c>
      <c r="AE75" s="7">
        <f t="shared" si="286"/>
        <v>0</v>
      </c>
      <c r="AF75" s="7">
        <f t="shared" si="287"/>
        <v>0</v>
      </c>
      <c r="AG75" s="7">
        <f t="shared" si="288"/>
        <v>0</v>
      </c>
      <c r="AH75" s="7">
        <f t="shared" si="289"/>
        <v>0</v>
      </c>
      <c r="AI75" s="7">
        <f t="shared" si="290"/>
        <v>0</v>
      </c>
      <c r="AJ75" s="7">
        <f>IF(ISNA(P75),AJ74,IF(P75=1,AJ74+1,0))</f>
        <v>0</v>
      </c>
      <c r="AK75" s="7">
        <f>IF(ISNA(Q75),AK74,IF(Q75=1,AK74+1,0))</f>
        <v>0</v>
      </c>
      <c r="AL75" s="7">
        <f t="shared" si="302"/>
        <v>0</v>
      </c>
      <c r="AM75" s="7">
        <f t="shared" si="303"/>
        <v>0</v>
      </c>
      <c r="AN75" s="9">
        <f t="shared" si="291"/>
        <v>2</v>
      </c>
      <c r="AO75" s="9">
        <f t="shared" si="292"/>
        <v>1</v>
      </c>
      <c r="AP75" s="9">
        <f t="shared" si="293"/>
        <v>0</v>
      </c>
      <c r="AQ75" s="9">
        <f t="shared" si="294"/>
        <v>0</v>
      </c>
      <c r="AR75" s="9">
        <f t="shared" si="295"/>
        <v>0</v>
      </c>
      <c r="AS75" s="9">
        <f t="shared" si="296"/>
        <v>0</v>
      </c>
      <c r="AT75" s="9">
        <f t="shared" si="297"/>
        <v>0</v>
      </c>
      <c r="AU75" s="9">
        <f t="shared" si="298"/>
        <v>0</v>
      </c>
      <c r="AV75" s="9">
        <f t="shared" si="299"/>
        <v>0</v>
      </c>
      <c r="AW75" s="9">
        <f t="shared" si="300"/>
        <v>0</v>
      </c>
      <c r="AX75" s="9">
        <f t="shared" si="301"/>
        <v>0</v>
      </c>
      <c r="AY75" s="9">
        <f>IF(ISNA(P75),AY74,IF(P75=0,AY74+1,0))</f>
        <v>0</v>
      </c>
      <c r="AZ75" s="9">
        <f>IF(ISNA(Q75),AZ74,IF(Q75=0,AZ74+1,0))</f>
        <v>0</v>
      </c>
      <c r="BA75" s="9">
        <f t="shared" si="304"/>
        <v>0</v>
      </c>
      <c r="BB75" s="9">
        <f t="shared" si="305"/>
        <v>0</v>
      </c>
    </row>
    <row r="76" spans="1:54" x14ac:dyDescent="0.25">
      <c r="A76" s="3">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t="e">
        <f>IF(Data!W75=Data!$G75,1,0)</f>
        <v>#N/A</v>
      </c>
      <c r="S76" s="22" t="e">
        <f>IF(Data!X75=Data!$G75,1,0)</f>
        <v>#N/A</v>
      </c>
      <c r="T76" s="22">
        <f t="shared" si="201"/>
        <v>4</v>
      </c>
      <c r="U76" s="22">
        <f t="shared" si="197"/>
        <v>2</v>
      </c>
      <c r="V76" s="22">
        <f t="shared" si="277"/>
        <v>0</v>
      </c>
      <c r="W76" s="22">
        <f t="shared" si="278"/>
        <v>0</v>
      </c>
      <c r="X76" s="22" t="e">
        <f t="shared" si="279"/>
        <v>#N/A</v>
      </c>
      <c r="Y76" s="7">
        <f t="shared" si="280"/>
        <v>0</v>
      </c>
      <c r="Z76" s="7">
        <f t="shared" si="281"/>
        <v>1</v>
      </c>
      <c r="AA76" s="7">
        <f t="shared" si="282"/>
        <v>0</v>
      </c>
      <c r="AB76" s="7">
        <f t="shared" si="283"/>
        <v>2</v>
      </c>
      <c r="AC76" s="7">
        <f t="shared" si="284"/>
        <v>0</v>
      </c>
      <c r="AD76" s="7">
        <f t="shared" si="285"/>
        <v>0</v>
      </c>
      <c r="AE76" s="7">
        <f t="shared" si="286"/>
        <v>0</v>
      </c>
      <c r="AF76" s="7">
        <f t="shared" si="287"/>
        <v>0</v>
      </c>
      <c r="AG76" s="7">
        <f t="shared" si="288"/>
        <v>0</v>
      </c>
      <c r="AH76" s="7">
        <f t="shared" si="289"/>
        <v>0</v>
      </c>
      <c r="AI76" s="7">
        <f t="shared" si="290"/>
        <v>0</v>
      </c>
      <c r="AJ76" s="7">
        <f>IF(ISNA(P76),AJ75,IF(P76=1,AJ75+1,0))</f>
        <v>0</v>
      </c>
      <c r="AK76" s="7">
        <f>IF(ISNA(Q76),AK75,IF(Q76=1,AK75+1,0))</f>
        <v>0</v>
      </c>
      <c r="AL76" s="7">
        <f t="shared" si="302"/>
        <v>0</v>
      </c>
      <c r="AM76" s="7">
        <f t="shared" si="303"/>
        <v>0</v>
      </c>
      <c r="AN76" s="9">
        <f t="shared" si="291"/>
        <v>3</v>
      </c>
      <c r="AO76" s="9">
        <f t="shared" si="292"/>
        <v>0</v>
      </c>
      <c r="AP76" s="9">
        <f t="shared" si="293"/>
        <v>1</v>
      </c>
      <c r="AQ76" s="9">
        <f t="shared" si="294"/>
        <v>0</v>
      </c>
      <c r="AR76" s="9">
        <f t="shared" si="295"/>
        <v>0</v>
      </c>
      <c r="AS76" s="9">
        <f t="shared" si="296"/>
        <v>0</v>
      </c>
      <c r="AT76" s="9">
        <f t="shared" si="297"/>
        <v>0</v>
      </c>
      <c r="AU76" s="9">
        <f t="shared" si="298"/>
        <v>0</v>
      </c>
      <c r="AV76" s="9">
        <f t="shared" si="299"/>
        <v>0</v>
      </c>
      <c r="AW76" s="9">
        <f t="shared" si="300"/>
        <v>0</v>
      </c>
      <c r="AX76" s="9">
        <f t="shared" si="301"/>
        <v>0</v>
      </c>
      <c r="AY76" s="9">
        <f>IF(ISNA(P76),AY75,IF(P76=0,AY75+1,0))</f>
        <v>0</v>
      </c>
      <c r="AZ76" s="9">
        <f>IF(ISNA(Q76),AZ75,IF(Q76=0,AZ75+1,0))</f>
        <v>0</v>
      </c>
      <c r="BA76" s="9">
        <f t="shared" si="304"/>
        <v>0</v>
      </c>
      <c r="BB76" s="9">
        <f t="shared" si="305"/>
        <v>0</v>
      </c>
    </row>
    <row r="77" spans="1:54" x14ac:dyDescent="0.25">
      <c r="A77" s="3">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t="e">
        <f>IF(Data!W76=Data!$G76,1,0)</f>
        <v>#N/A</v>
      </c>
      <c r="S77" s="22" t="e">
        <f>IF(Data!X76=Data!$G76,1,0)</f>
        <v>#N/A</v>
      </c>
      <c r="T77" s="22">
        <f t="shared" si="201"/>
        <v>3</v>
      </c>
      <c r="U77" s="22">
        <f t="shared" si="197"/>
        <v>3</v>
      </c>
      <c r="V77" s="22">
        <f t="shared" si="277"/>
        <v>0</v>
      </c>
      <c r="W77" s="22">
        <f t="shared" si="278"/>
        <v>1</v>
      </c>
      <c r="X77" s="22" t="e">
        <f t="shared" si="279"/>
        <v>#N/A</v>
      </c>
      <c r="Y77" s="7">
        <f t="shared" si="280"/>
        <v>1</v>
      </c>
      <c r="Z77" s="7">
        <f t="shared" si="281"/>
        <v>1</v>
      </c>
      <c r="AA77" s="7">
        <f t="shared" si="282"/>
        <v>1</v>
      </c>
      <c r="AB77" s="7">
        <f t="shared" si="283"/>
        <v>3</v>
      </c>
      <c r="AC77" s="7">
        <f t="shared" si="284"/>
        <v>0</v>
      </c>
      <c r="AD77" s="7">
        <f t="shared" si="285"/>
        <v>0</v>
      </c>
      <c r="AE77" s="7">
        <f t="shared" si="286"/>
        <v>0</v>
      </c>
      <c r="AF77" s="7">
        <f t="shared" si="287"/>
        <v>0</v>
      </c>
      <c r="AG77" s="7">
        <f t="shared" si="288"/>
        <v>0</v>
      </c>
      <c r="AH77" s="7">
        <f t="shared" si="289"/>
        <v>0</v>
      </c>
      <c r="AI77" s="7">
        <f t="shared" si="290"/>
        <v>0</v>
      </c>
      <c r="AJ77" s="7">
        <f>IF(ISNA(P77),AJ76,IF(P77=1,AJ76+1,0))</f>
        <v>0</v>
      </c>
      <c r="AK77" s="7">
        <f>IF(ISNA(Q77),AK76,IF(Q77=1,AK76+1,0))</f>
        <v>0</v>
      </c>
      <c r="AL77" s="7">
        <f t="shared" si="302"/>
        <v>0</v>
      </c>
      <c r="AM77" s="7">
        <f t="shared" si="303"/>
        <v>0</v>
      </c>
      <c r="AN77" s="9">
        <f t="shared" si="291"/>
        <v>0</v>
      </c>
      <c r="AO77" s="9">
        <f t="shared" si="292"/>
        <v>0</v>
      </c>
      <c r="AP77" s="9">
        <f t="shared" si="293"/>
        <v>0</v>
      </c>
      <c r="AQ77" s="9">
        <f t="shared" si="294"/>
        <v>0</v>
      </c>
      <c r="AR77" s="9">
        <f t="shared" si="295"/>
        <v>0</v>
      </c>
      <c r="AS77" s="9">
        <f t="shared" si="296"/>
        <v>0</v>
      </c>
      <c r="AT77" s="9">
        <f t="shared" si="297"/>
        <v>0</v>
      </c>
      <c r="AU77" s="9">
        <f t="shared" si="298"/>
        <v>0</v>
      </c>
      <c r="AV77" s="9">
        <f t="shared" si="299"/>
        <v>0</v>
      </c>
      <c r="AW77" s="9">
        <f t="shared" si="300"/>
        <v>0</v>
      </c>
      <c r="AX77" s="9">
        <f t="shared" si="301"/>
        <v>0</v>
      </c>
      <c r="AY77" s="9">
        <f>IF(ISNA(P77),AY76,IF(P77=0,AY76+1,0))</f>
        <v>0</v>
      </c>
      <c r="AZ77" s="9">
        <f>IF(ISNA(Q77),AZ76,IF(Q77=0,AZ76+1,0))</f>
        <v>0</v>
      </c>
      <c r="BA77" s="9">
        <f t="shared" si="304"/>
        <v>0</v>
      </c>
      <c r="BB77" s="9">
        <f t="shared" si="305"/>
        <v>0</v>
      </c>
    </row>
    <row r="78" spans="1:54" x14ac:dyDescent="0.25">
      <c r="A78" s="3">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t="e">
        <f>IF(Data!W77=Data!$G77,1,0)</f>
        <v>#N/A</v>
      </c>
      <c r="S78" s="22" t="e">
        <f>IF(Data!X77=Data!$G77,1,0)</f>
        <v>#N/A</v>
      </c>
      <c r="T78" s="22">
        <f t="shared" si="201"/>
        <v>4</v>
      </c>
      <c r="U78" s="22">
        <f t="shared" si="197"/>
        <v>3</v>
      </c>
      <c r="V78" s="22">
        <f t="shared" ref="V78:V88" si="306">IF(U78=0,1,0)</f>
        <v>0</v>
      </c>
      <c r="W78" s="22">
        <f t="shared" ref="W78:W88" si="307">IF(T78=U78,1,0)</f>
        <v>0</v>
      </c>
      <c r="X78" s="22" t="e">
        <f t="shared" ref="X78:X88" si="308">IF(U78=1,INDEX($E$2:$P$2,1,MATCH(1,E78:P78,0)),NA())</f>
        <v>#N/A</v>
      </c>
      <c r="Y78" s="7">
        <f t="shared" ref="Y78:Y88" si="309">IF(ISNA(E78),Y77,IF(E78=1,Y77+1,0))</f>
        <v>2</v>
      </c>
      <c r="Z78" s="7">
        <f t="shared" ref="Z78:Z88" si="310">IF(ISNA(F78),Z77,IF(F78=1,Z77+1,0))</f>
        <v>0</v>
      </c>
      <c r="AA78" s="7">
        <f t="shared" ref="AA78:AA88" si="311">IF(ISNA(G78),AA77,IF(G78=1,AA77+1,0))</f>
        <v>2</v>
      </c>
      <c r="AB78" s="7">
        <f t="shared" ref="AB78:AB88" si="312">IF(ISNA(H78),AB77,IF(H78=1,AB77+1,0))</f>
        <v>4</v>
      </c>
      <c r="AC78" s="7">
        <f t="shared" ref="AC78:AC88" si="313">IF(ISNA(I78),AC77,IF(I78=1,AC77+1,0))</f>
        <v>0</v>
      </c>
      <c r="AD78" s="7">
        <f t="shared" ref="AD78:AD88" si="314">IF(ISNA(J78),AD77,IF(J78=1,AD77+1,0))</f>
        <v>0</v>
      </c>
      <c r="AE78" s="7">
        <f t="shared" ref="AE78:AE88" si="315">IF(ISNA(K78),AE77,IF(K78=1,AE77+1,0))</f>
        <v>0</v>
      </c>
      <c r="AF78" s="7">
        <f t="shared" ref="AF78:AF88" si="316">IF(ISNA(L78),AF77,IF(L78=1,AF77+1,0))</f>
        <v>0</v>
      </c>
      <c r="AG78" s="7">
        <f t="shared" ref="AG78:AG88" si="317">IF(ISNA(M78),AG77,IF(M78=1,AG77+1,0))</f>
        <v>0</v>
      </c>
      <c r="AH78" s="7">
        <f t="shared" ref="AH78:AH88" si="318">IF(ISNA(N78),AH77,IF(N78=1,AH77+1,0))</f>
        <v>0</v>
      </c>
      <c r="AI78" s="7">
        <f t="shared" ref="AI78:AI88" si="319">IF(ISNA(O78),AI77,IF(O78=1,AI77+1,0))</f>
        <v>0</v>
      </c>
      <c r="AJ78" s="7">
        <f t="shared" ref="AJ78:AJ88" si="320">IF(ISNA(P78),AJ77,IF(P78=1,AJ77+1,0))</f>
        <v>0</v>
      </c>
      <c r="AK78" s="7">
        <f t="shared" ref="AK78:AK88" si="321">IF(ISNA(Q78),AK77,IF(Q78=1,AK77+1,0))</f>
        <v>0</v>
      </c>
      <c r="AL78" s="7">
        <f t="shared" si="302"/>
        <v>0</v>
      </c>
      <c r="AM78" s="7">
        <f t="shared" si="303"/>
        <v>0</v>
      </c>
      <c r="AN78" s="9">
        <f t="shared" ref="AN78:AN88" si="322">IF(ISNA(E78),AN77,IF(E78=0,AN77+1,0))</f>
        <v>0</v>
      </c>
      <c r="AO78" s="9">
        <f t="shared" ref="AO78:AO88" si="323">IF(ISNA(F78),AO77,IF(F78=0,AO77+1,0))</f>
        <v>1</v>
      </c>
      <c r="AP78" s="9">
        <f t="shared" ref="AP78:AP88" si="324">IF(ISNA(G78),AP77,IF(G78=0,AP77+1,0))</f>
        <v>0</v>
      </c>
      <c r="AQ78" s="9">
        <f t="shared" ref="AQ78:AQ88" si="325">IF(ISNA(H78),AQ77,IF(H78=0,AQ77+1,0))</f>
        <v>0</v>
      </c>
      <c r="AR78" s="9">
        <f t="shared" ref="AR78:AR88" si="326">IF(ISNA(I78),AR77,IF(I78=0,AR77+1,0))</f>
        <v>0</v>
      </c>
      <c r="AS78" s="9">
        <f t="shared" ref="AS78:AS88" si="327">IF(ISNA(J78),AS77,IF(J78=0,AS77+1,0))</f>
        <v>0</v>
      </c>
      <c r="AT78" s="9">
        <f t="shared" ref="AT78:AT88" si="328">IF(ISNA(K78),AT77,IF(K78=0,AT77+1,0))</f>
        <v>0</v>
      </c>
      <c r="AU78" s="9">
        <f t="shared" ref="AU78:AU88" si="329">IF(ISNA(L78),AU77,IF(L78=0,AU77+1,0))</f>
        <v>0</v>
      </c>
      <c r="AV78" s="9">
        <f t="shared" ref="AV78:AV88" si="330">IF(ISNA(M78),AV77,IF(M78=0,AV77+1,0))</f>
        <v>0</v>
      </c>
      <c r="AW78" s="9">
        <f t="shared" ref="AW78:AW88" si="331">IF(ISNA(N78),AW77,IF(N78=0,AW77+1,0))</f>
        <v>0</v>
      </c>
      <c r="AX78" s="9">
        <f t="shared" ref="AX78:AX88" si="332">IF(ISNA(O78),AX77,IF(O78=0,AX77+1,0))</f>
        <v>0</v>
      </c>
      <c r="AY78" s="9">
        <f t="shared" ref="AY78:AY88" si="333">IF(ISNA(P78),AY77,IF(P78=0,AY77+1,0))</f>
        <v>0</v>
      </c>
      <c r="AZ78" s="9">
        <f t="shared" ref="AZ78:AZ88" si="334">IF(ISNA(Q78),AZ77,IF(Q78=0,AZ77+1,0))</f>
        <v>0</v>
      </c>
      <c r="BA78" s="9">
        <f t="shared" si="304"/>
        <v>0</v>
      </c>
      <c r="BB78" s="9">
        <f t="shared" si="305"/>
        <v>0</v>
      </c>
    </row>
    <row r="79" spans="1:54" x14ac:dyDescent="0.25">
      <c r="A79" s="3">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t="e">
        <f>IF(Data!W78=Data!$G78,1,0)</f>
        <v>#N/A</v>
      </c>
      <c r="S79" s="22" t="e">
        <f>IF(Data!X78=Data!$G78,1,0)</f>
        <v>#N/A</v>
      </c>
      <c r="T79" s="22">
        <f t="shared" si="201"/>
        <v>4</v>
      </c>
      <c r="U79" s="22">
        <f t="shared" si="197"/>
        <v>3</v>
      </c>
      <c r="V79" s="22">
        <f t="shared" si="306"/>
        <v>0</v>
      </c>
      <c r="W79" s="22">
        <f t="shared" si="307"/>
        <v>0</v>
      </c>
      <c r="X79" s="22" t="e">
        <f t="shared" si="308"/>
        <v>#N/A</v>
      </c>
      <c r="Y79" s="7">
        <f t="shared" si="309"/>
        <v>3</v>
      </c>
      <c r="Z79" s="7">
        <f t="shared" si="310"/>
        <v>1</v>
      </c>
      <c r="AA79" s="7">
        <f t="shared" si="311"/>
        <v>3</v>
      </c>
      <c r="AB79" s="7">
        <f t="shared" si="312"/>
        <v>0</v>
      </c>
      <c r="AC79" s="7">
        <f t="shared" si="313"/>
        <v>0</v>
      </c>
      <c r="AD79" s="7">
        <f t="shared" si="314"/>
        <v>0</v>
      </c>
      <c r="AE79" s="7">
        <f t="shared" si="315"/>
        <v>0</v>
      </c>
      <c r="AF79" s="7">
        <f t="shared" si="316"/>
        <v>0</v>
      </c>
      <c r="AG79" s="7">
        <f t="shared" si="317"/>
        <v>0</v>
      </c>
      <c r="AH79" s="7">
        <f t="shared" si="318"/>
        <v>0</v>
      </c>
      <c r="AI79" s="7">
        <f t="shared" si="319"/>
        <v>0</v>
      </c>
      <c r="AJ79" s="7">
        <f t="shared" si="320"/>
        <v>0</v>
      </c>
      <c r="AK79" s="7">
        <f t="shared" si="321"/>
        <v>0</v>
      </c>
      <c r="AL79" s="7">
        <f t="shared" si="302"/>
        <v>0</v>
      </c>
      <c r="AM79" s="7">
        <f t="shared" si="303"/>
        <v>0</v>
      </c>
      <c r="AN79" s="9">
        <f t="shared" si="322"/>
        <v>0</v>
      </c>
      <c r="AO79" s="9">
        <f t="shared" si="323"/>
        <v>0</v>
      </c>
      <c r="AP79" s="9">
        <f t="shared" si="324"/>
        <v>0</v>
      </c>
      <c r="AQ79" s="9">
        <f t="shared" si="325"/>
        <v>1</v>
      </c>
      <c r="AR79" s="9">
        <f t="shared" si="326"/>
        <v>0</v>
      </c>
      <c r="AS79" s="9">
        <f t="shared" si="327"/>
        <v>0</v>
      </c>
      <c r="AT79" s="9">
        <f t="shared" si="328"/>
        <v>0</v>
      </c>
      <c r="AU79" s="9">
        <f t="shared" si="329"/>
        <v>0</v>
      </c>
      <c r="AV79" s="9">
        <f t="shared" si="330"/>
        <v>0</v>
      </c>
      <c r="AW79" s="9">
        <f t="shared" si="331"/>
        <v>0</v>
      </c>
      <c r="AX79" s="9">
        <f t="shared" si="332"/>
        <v>0</v>
      </c>
      <c r="AY79" s="9">
        <f t="shared" si="333"/>
        <v>0</v>
      </c>
      <c r="AZ79" s="9">
        <f t="shared" si="334"/>
        <v>0</v>
      </c>
      <c r="BA79" s="9">
        <f t="shared" si="304"/>
        <v>0</v>
      </c>
      <c r="BB79" s="9">
        <f t="shared" si="305"/>
        <v>0</v>
      </c>
    </row>
    <row r="80" spans="1:54" x14ac:dyDescent="0.25">
      <c r="A80" s="3">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t="e">
        <f>IF(Data!W79=Data!$G79,1,0)</f>
        <v>#N/A</v>
      </c>
      <c r="S80" s="22" t="e">
        <f>IF(Data!X79=Data!$G79,1,0)</f>
        <v>#N/A</v>
      </c>
      <c r="T80" s="22">
        <f t="shared" si="201"/>
        <v>4</v>
      </c>
      <c r="U80" s="22">
        <f t="shared" si="197"/>
        <v>3</v>
      </c>
      <c r="V80" s="22">
        <f t="shared" si="306"/>
        <v>0</v>
      </c>
      <c r="W80" s="22">
        <f t="shared" si="307"/>
        <v>0</v>
      </c>
      <c r="X80" s="22" t="e">
        <f t="shared" si="308"/>
        <v>#N/A</v>
      </c>
      <c r="Y80" s="7">
        <f t="shared" si="309"/>
        <v>0</v>
      </c>
      <c r="Z80" s="7">
        <f t="shared" si="310"/>
        <v>2</v>
      </c>
      <c r="AA80" s="7">
        <f t="shared" si="311"/>
        <v>4</v>
      </c>
      <c r="AB80" s="7">
        <f t="shared" si="312"/>
        <v>1</v>
      </c>
      <c r="AC80" s="7">
        <f t="shared" si="313"/>
        <v>0</v>
      </c>
      <c r="AD80" s="7">
        <f t="shared" si="314"/>
        <v>0</v>
      </c>
      <c r="AE80" s="7">
        <f t="shared" si="315"/>
        <v>0</v>
      </c>
      <c r="AF80" s="7">
        <f t="shared" si="316"/>
        <v>0</v>
      </c>
      <c r="AG80" s="7">
        <f t="shared" si="317"/>
        <v>0</v>
      </c>
      <c r="AH80" s="7">
        <f t="shared" si="318"/>
        <v>0</v>
      </c>
      <c r="AI80" s="7">
        <f t="shared" si="319"/>
        <v>0</v>
      </c>
      <c r="AJ80" s="7">
        <f t="shared" si="320"/>
        <v>0</v>
      </c>
      <c r="AK80" s="7">
        <f t="shared" si="321"/>
        <v>0</v>
      </c>
      <c r="AL80" s="7">
        <f t="shared" si="302"/>
        <v>0</v>
      </c>
      <c r="AM80" s="7">
        <f t="shared" si="303"/>
        <v>0</v>
      </c>
      <c r="AN80" s="9">
        <f t="shared" si="322"/>
        <v>1</v>
      </c>
      <c r="AO80" s="9">
        <f t="shared" si="323"/>
        <v>0</v>
      </c>
      <c r="AP80" s="9">
        <f t="shared" si="324"/>
        <v>0</v>
      </c>
      <c r="AQ80" s="9">
        <f t="shared" si="325"/>
        <v>0</v>
      </c>
      <c r="AR80" s="9">
        <f t="shared" si="326"/>
        <v>0</v>
      </c>
      <c r="AS80" s="9">
        <f t="shared" si="327"/>
        <v>0</v>
      </c>
      <c r="AT80" s="9">
        <f t="shared" si="328"/>
        <v>0</v>
      </c>
      <c r="AU80" s="9">
        <f t="shared" si="329"/>
        <v>0</v>
      </c>
      <c r="AV80" s="9">
        <f t="shared" si="330"/>
        <v>0</v>
      </c>
      <c r="AW80" s="9">
        <f t="shared" si="331"/>
        <v>0</v>
      </c>
      <c r="AX80" s="9">
        <f t="shared" si="332"/>
        <v>0</v>
      </c>
      <c r="AY80" s="9">
        <f t="shared" si="333"/>
        <v>0</v>
      </c>
      <c r="AZ80" s="9">
        <f t="shared" si="334"/>
        <v>0</v>
      </c>
      <c r="BA80" s="9">
        <f t="shared" si="304"/>
        <v>0</v>
      </c>
      <c r="BB80" s="9">
        <f t="shared" si="305"/>
        <v>0</v>
      </c>
    </row>
    <row r="81" spans="1:54" x14ac:dyDescent="0.25">
      <c r="A81" s="3">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t="e">
        <f>IF(Data!W80=Data!$G80,1,0)</f>
        <v>#N/A</v>
      </c>
      <c r="S81" s="22" t="e">
        <f>IF(Data!X80=Data!$G80,1,0)</f>
        <v>#N/A</v>
      </c>
      <c r="T81" s="22">
        <f t="shared" si="201"/>
        <v>4</v>
      </c>
      <c r="U81" s="22">
        <f t="shared" si="197"/>
        <v>4</v>
      </c>
      <c r="V81" s="22">
        <f t="shared" si="306"/>
        <v>0</v>
      </c>
      <c r="W81" s="22">
        <f t="shared" si="307"/>
        <v>1</v>
      </c>
      <c r="X81" s="22" t="e">
        <f t="shared" si="308"/>
        <v>#N/A</v>
      </c>
      <c r="Y81" s="7">
        <f t="shared" si="309"/>
        <v>1</v>
      </c>
      <c r="Z81" s="7">
        <f t="shared" si="310"/>
        <v>3</v>
      </c>
      <c r="AA81" s="7">
        <f t="shared" si="311"/>
        <v>5</v>
      </c>
      <c r="AB81" s="7">
        <f t="shared" si="312"/>
        <v>2</v>
      </c>
      <c r="AC81" s="7">
        <f t="shared" si="313"/>
        <v>0</v>
      </c>
      <c r="AD81" s="7">
        <f t="shared" si="314"/>
        <v>0</v>
      </c>
      <c r="AE81" s="7">
        <f t="shared" si="315"/>
        <v>0</v>
      </c>
      <c r="AF81" s="7">
        <f t="shared" si="316"/>
        <v>0</v>
      </c>
      <c r="AG81" s="7">
        <f t="shared" si="317"/>
        <v>0</v>
      </c>
      <c r="AH81" s="7">
        <f t="shared" si="318"/>
        <v>0</v>
      </c>
      <c r="AI81" s="7">
        <f t="shared" si="319"/>
        <v>0</v>
      </c>
      <c r="AJ81" s="7">
        <f t="shared" si="320"/>
        <v>0</v>
      </c>
      <c r="AK81" s="7">
        <f t="shared" si="321"/>
        <v>0</v>
      </c>
      <c r="AL81" s="7">
        <f t="shared" si="302"/>
        <v>0</v>
      </c>
      <c r="AM81" s="7">
        <f t="shared" si="303"/>
        <v>0</v>
      </c>
      <c r="AN81" s="9">
        <f t="shared" si="322"/>
        <v>0</v>
      </c>
      <c r="AO81" s="9">
        <f t="shared" si="323"/>
        <v>0</v>
      </c>
      <c r="AP81" s="9">
        <f t="shared" si="324"/>
        <v>0</v>
      </c>
      <c r="AQ81" s="9">
        <f t="shared" si="325"/>
        <v>0</v>
      </c>
      <c r="AR81" s="9">
        <f t="shared" si="326"/>
        <v>0</v>
      </c>
      <c r="AS81" s="9">
        <f t="shared" si="327"/>
        <v>0</v>
      </c>
      <c r="AT81" s="9">
        <f t="shared" si="328"/>
        <v>0</v>
      </c>
      <c r="AU81" s="9">
        <f t="shared" si="329"/>
        <v>0</v>
      </c>
      <c r="AV81" s="9">
        <f t="shared" si="330"/>
        <v>0</v>
      </c>
      <c r="AW81" s="9">
        <f t="shared" si="331"/>
        <v>0</v>
      </c>
      <c r="AX81" s="9">
        <f t="shared" si="332"/>
        <v>0</v>
      </c>
      <c r="AY81" s="9">
        <f t="shared" si="333"/>
        <v>0</v>
      </c>
      <c r="AZ81" s="9">
        <f t="shared" si="334"/>
        <v>0</v>
      </c>
      <c r="BA81" s="9">
        <f t="shared" si="304"/>
        <v>0</v>
      </c>
      <c r="BB81" s="9">
        <f t="shared" si="305"/>
        <v>0</v>
      </c>
    </row>
    <row r="82" spans="1:54" x14ac:dyDescent="0.25">
      <c r="A82" s="3">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t="e">
        <f>IF(Data!W81=Data!$G81,1,0)</f>
        <v>#N/A</v>
      </c>
      <c r="S82" s="22" t="e">
        <f>IF(Data!X81=Data!$G81,1,0)</f>
        <v>#N/A</v>
      </c>
      <c r="T82" s="22">
        <f t="shared" si="201"/>
        <v>5</v>
      </c>
      <c r="U82" s="22">
        <f t="shared" si="197"/>
        <v>0</v>
      </c>
      <c r="V82" s="22">
        <f t="shared" si="306"/>
        <v>1</v>
      </c>
      <c r="W82" s="22">
        <f t="shared" si="307"/>
        <v>0</v>
      </c>
      <c r="X82" s="22" t="e">
        <f t="shared" si="308"/>
        <v>#N/A</v>
      </c>
      <c r="Y82" s="7">
        <f t="shared" si="309"/>
        <v>0</v>
      </c>
      <c r="Z82" s="7">
        <f t="shared" si="310"/>
        <v>0</v>
      </c>
      <c r="AA82" s="7">
        <f t="shared" si="311"/>
        <v>0</v>
      </c>
      <c r="AB82" s="7">
        <f t="shared" si="312"/>
        <v>0</v>
      </c>
      <c r="AC82" s="7">
        <f t="shared" si="313"/>
        <v>0</v>
      </c>
      <c r="AD82" s="7">
        <f t="shared" si="314"/>
        <v>0</v>
      </c>
      <c r="AE82" s="7">
        <f t="shared" si="315"/>
        <v>0</v>
      </c>
      <c r="AF82" s="7">
        <f t="shared" si="316"/>
        <v>0</v>
      </c>
      <c r="AG82" s="7">
        <f t="shared" si="317"/>
        <v>0</v>
      </c>
      <c r="AH82" s="7">
        <f t="shared" si="318"/>
        <v>0</v>
      </c>
      <c r="AI82" s="7">
        <f t="shared" si="319"/>
        <v>0</v>
      </c>
      <c r="AJ82" s="7">
        <f t="shared" si="320"/>
        <v>0</v>
      </c>
      <c r="AK82" s="7">
        <f t="shared" si="321"/>
        <v>0</v>
      </c>
      <c r="AL82" s="7">
        <f t="shared" si="302"/>
        <v>0</v>
      </c>
      <c r="AM82" s="7">
        <f t="shared" si="303"/>
        <v>0</v>
      </c>
      <c r="AN82" s="9">
        <f t="shared" si="322"/>
        <v>1</v>
      </c>
      <c r="AO82" s="9">
        <f t="shared" si="323"/>
        <v>1</v>
      </c>
      <c r="AP82" s="9">
        <f t="shared" si="324"/>
        <v>1</v>
      </c>
      <c r="AQ82" s="9">
        <f t="shared" si="325"/>
        <v>1</v>
      </c>
      <c r="AR82" s="9">
        <f t="shared" si="326"/>
        <v>0</v>
      </c>
      <c r="AS82" s="9">
        <f t="shared" si="327"/>
        <v>0</v>
      </c>
      <c r="AT82" s="9">
        <f t="shared" si="328"/>
        <v>0</v>
      </c>
      <c r="AU82" s="9">
        <f t="shared" si="329"/>
        <v>0</v>
      </c>
      <c r="AV82" s="9">
        <f t="shared" si="330"/>
        <v>0</v>
      </c>
      <c r="AW82" s="9">
        <f t="shared" si="331"/>
        <v>0</v>
      </c>
      <c r="AX82" s="9">
        <f t="shared" si="332"/>
        <v>0</v>
      </c>
      <c r="AY82" s="9">
        <f t="shared" si="333"/>
        <v>0</v>
      </c>
      <c r="AZ82" s="9">
        <f t="shared" si="334"/>
        <v>1</v>
      </c>
      <c r="BA82" s="9">
        <f t="shared" si="304"/>
        <v>0</v>
      </c>
      <c r="BB82" s="9">
        <f t="shared" si="305"/>
        <v>0</v>
      </c>
    </row>
    <row r="83" spans="1:54" x14ac:dyDescent="0.25">
      <c r="A83" s="3">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t="e">
        <f>IF(Data!W82=Data!$G82,1,0)</f>
        <v>#N/A</v>
      </c>
      <c r="S83" s="22" t="e">
        <f>IF(Data!X82=Data!$G82,1,0)</f>
        <v>#N/A</v>
      </c>
      <c r="T83" s="22">
        <f t="shared" si="201"/>
        <v>4</v>
      </c>
      <c r="U83" s="22">
        <f t="shared" si="197"/>
        <v>4</v>
      </c>
      <c r="V83" s="22">
        <f t="shared" si="306"/>
        <v>0</v>
      </c>
      <c r="W83" s="22">
        <f t="shared" si="307"/>
        <v>1</v>
      </c>
      <c r="X83" s="22" t="e">
        <f t="shared" si="308"/>
        <v>#N/A</v>
      </c>
      <c r="Y83" s="7">
        <f t="shared" si="309"/>
        <v>1</v>
      </c>
      <c r="Z83" s="7">
        <f t="shared" si="310"/>
        <v>1</v>
      </c>
      <c r="AA83" s="7">
        <f t="shared" si="311"/>
        <v>1</v>
      </c>
      <c r="AB83" s="7">
        <f t="shared" si="312"/>
        <v>1</v>
      </c>
      <c r="AC83" s="7">
        <f t="shared" si="313"/>
        <v>0</v>
      </c>
      <c r="AD83" s="7">
        <f t="shared" si="314"/>
        <v>0</v>
      </c>
      <c r="AE83" s="7">
        <f t="shared" si="315"/>
        <v>0</v>
      </c>
      <c r="AF83" s="7">
        <f t="shared" si="316"/>
        <v>0</v>
      </c>
      <c r="AG83" s="7">
        <f t="shared" si="317"/>
        <v>0</v>
      </c>
      <c r="AH83" s="7">
        <f t="shared" si="318"/>
        <v>0</v>
      </c>
      <c r="AI83" s="7">
        <f t="shared" si="319"/>
        <v>0</v>
      </c>
      <c r="AJ83" s="7">
        <f t="shared" si="320"/>
        <v>0</v>
      </c>
      <c r="AK83" s="7">
        <f t="shared" si="321"/>
        <v>0</v>
      </c>
      <c r="AL83" s="7">
        <f t="shared" si="302"/>
        <v>0</v>
      </c>
      <c r="AM83" s="7">
        <f t="shared" si="303"/>
        <v>0</v>
      </c>
      <c r="AN83" s="9">
        <f t="shared" si="322"/>
        <v>0</v>
      </c>
      <c r="AO83" s="9">
        <f t="shared" si="323"/>
        <v>0</v>
      </c>
      <c r="AP83" s="9">
        <f t="shared" si="324"/>
        <v>0</v>
      </c>
      <c r="AQ83" s="9">
        <f t="shared" si="325"/>
        <v>0</v>
      </c>
      <c r="AR83" s="9">
        <f t="shared" si="326"/>
        <v>0</v>
      </c>
      <c r="AS83" s="9">
        <f t="shared" si="327"/>
        <v>0</v>
      </c>
      <c r="AT83" s="9">
        <f t="shared" si="328"/>
        <v>0</v>
      </c>
      <c r="AU83" s="9">
        <f t="shared" si="329"/>
        <v>0</v>
      </c>
      <c r="AV83" s="9">
        <f t="shared" si="330"/>
        <v>0</v>
      </c>
      <c r="AW83" s="9">
        <f t="shared" si="331"/>
        <v>0</v>
      </c>
      <c r="AX83" s="9">
        <f t="shared" si="332"/>
        <v>0</v>
      </c>
      <c r="AY83" s="9">
        <f t="shared" si="333"/>
        <v>0</v>
      </c>
      <c r="AZ83" s="9">
        <f t="shared" si="334"/>
        <v>1</v>
      </c>
      <c r="BA83" s="9">
        <f t="shared" si="304"/>
        <v>0</v>
      </c>
      <c r="BB83" s="9">
        <f t="shared" si="305"/>
        <v>0</v>
      </c>
    </row>
    <row r="84" spans="1:54" x14ac:dyDescent="0.25">
      <c r="A84" s="3">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t="e">
        <f>IF(Data!W83=Data!$G83,1,0)</f>
        <v>#N/A</v>
      </c>
      <c r="S84" s="22" t="e">
        <f>IF(Data!X83=Data!$G83,1,0)</f>
        <v>#N/A</v>
      </c>
      <c r="T84" s="22">
        <f t="shared" si="201"/>
        <v>4</v>
      </c>
      <c r="U84" s="22">
        <f t="shared" si="197"/>
        <v>3</v>
      </c>
      <c r="V84" s="22">
        <f t="shared" si="306"/>
        <v>0</v>
      </c>
      <c r="W84" s="22">
        <f t="shared" si="307"/>
        <v>0</v>
      </c>
      <c r="X84" s="22" t="e">
        <f t="shared" si="308"/>
        <v>#N/A</v>
      </c>
      <c r="Y84" s="7">
        <f t="shared" si="309"/>
        <v>2</v>
      </c>
      <c r="Z84" s="7">
        <f t="shared" si="310"/>
        <v>0</v>
      </c>
      <c r="AA84" s="7">
        <f t="shared" si="311"/>
        <v>2</v>
      </c>
      <c r="AB84" s="7">
        <f t="shared" si="312"/>
        <v>2</v>
      </c>
      <c r="AC84" s="7">
        <f t="shared" si="313"/>
        <v>0</v>
      </c>
      <c r="AD84" s="7">
        <f t="shared" si="314"/>
        <v>0</v>
      </c>
      <c r="AE84" s="7">
        <f t="shared" si="315"/>
        <v>0</v>
      </c>
      <c r="AF84" s="7">
        <f t="shared" si="316"/>
        <v>0</v>
      </c>
      <c r="AG84" s="7">
        <f t="shared" si="317"/>
        <v>0</v>
      </c>
      <c r="AH84" s="7">
        <f t="shared" si="318"/>
        <v>0</v>
      </c>
      <c r="AI84" s="7">
        <f t="shared" si="319"/>
        <v>0</v>
      </c>
      <c r="AJ84" s="7">
        <f t="shared" si="320"/>
        <v>0</v>
      </c>
      <c r="AK84" s="7">
        <f t="shared" si="321"/>
        <v>0</v>
      </c>
      <c r="AL84" s="7">
        <f t="shared" si="302"/>
        <v>0</v>
      </c>
      <c r="AM84" s="7">
        <f t="shared" si="303"/>
        <v>0</v>
      </c>
      <c r="AN84" s="9">
        <f t="shared" si="322"/>
        <v>0</v>
      </c>
      <c r="AO84" s="9">
        <f t="shared" si="323"/>
        <v>1</v>
      </c>
      <c r="AP84" s="9">
        <f t="shared" si="324"/>
        <v>0</v>
      </c>
      <c r="AQ84" s="9">
        <f t="shared" si="325"/>
        <v>0</v>
      </c>
      <c r="AR84" s="9">
        <f t="shared" si="326"/>
        <v>0</v>
      </c>
      <c r="AS84" s="9">
        <f t="shared" si="327"/>
        <v>0</v>
      </c>
      <c r="AT84" s="9">
        <f t="shared" si="328"/>
        <v>0</v>
      </c>
      <c r="AU84" s="9">
        <f t="shared" si="329"/>
        <v>0</v>
      </c>
      <c r="AV84" s="9">
        <f t="shared" si="330"/>
        <v>0</v>
      </c>
      <c r="AW84" s="9">
        <f t="shared" si="331"/>
        <v>0</v>
      </c>
      <c r="AX84" s="9">
        <f t="shared" si="332"/>
        <v>0</v>
      </c>
      <c r="AY84" s="9">
        <f t="shared" si="333"/>
        <v>0</v>
      </c>
      <c r="AZ84" s="9">
        <f t="shared" si="334"/>
        <v>1</v>
      </c>
      <c r="BA84" s="9">
        <f t="shared" si="304"/>
        <v>0</v>
      </c>
      <c r="BB84" s="9">
        <f t="shared" si="305"/>
        <v>0</v>
      </c>
    </row>
    <row r="85" spans="1:54" x14ac:dyDescent="0.25">
      <c r="A85" s="3">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t="e">
        <f>IF(Data!W84=Data!$G84,1,0)</f>
        <v>#N/A</v>
      </c>
      <c r="S85" s="22" t="e">
        <f>IF(Data!X84=Data!$G84,1,0)</f>
        <v>#N/A</v>
      </c>
      <c r="T85" s="22">
        <f t="shared" si="201"/>
        <v>4</v>
      </c>
      <c r="U85" s="22">
        <f t="shared" si="197"/>
        <v>4</v>
      </c>
      <c r="V85" s="22">
        <f t="shared" si="306"/>
        <v>0</v>
      </c>
      <c r="W85" s="22">
        <f t="shared" si="307"/>
        <v>1</v>
      </c>
      <c r="X85" s="22" t="e">
        <f t="shared" si="308"/>
        <v>#N/A</v>
      </c>
      <c r="Y85" s="7">
        <f t="shared" si="309"/>
        <v>3</v>
      </c>
      <c r="Z85" s="7">
        <f t="shared" si="310"/>
        <v>1</v>
      </c>
      <c r="AA85" s="7">
        <f t="shared" si="311"/>
        <v>3</v>
      </c>
      <c r="AB85" s="7">
        <f t="shared" si="312"/>
        <v>3</v>
      </c>
      <c r="AC85" s="7">
        <f t="shared" si="313"/>
        <v>0</v>
      </c>
      <c r="AD85" s="7">
        <f t="shared" si="314"/>
        <v>0</v>
      </c>
      <c r="AE85" s="7">
        <f t="shared" si="315"/>
        <v>0</v>
      </c>
      <c r="AF85" s="7">
        <f t="shared" si="316"/>
        <v>0</v>
      </c>
      <c r="AG85" s="7">
        <f t="shared" si="317"/>
        <v>0</v>
      </c>
      <c r="AH85" s="7">
        <f t="shared" si="318"/>
        <v>0</v>
      </c>
      <c r="AI85" s="7">
        <f t="shared" si="319"/>
        <v>0</v>
      </c>
      <c r="AJ85" s="7">
        <f t="shared" si="320"/>
        <v>0</v>
      </c>
      <c r="AK85" s="7">
        <f t="shared" si="321"/>
        <v>0</v>
      </c>
      <c r="AL85" s="7">
        <f t="shared" si="302"/>
        <v>0</v>
      </c>
      <c r="AM85" s="7">
        <f t="shared" si="303"/>
        <v>0</v>
      </c>
      <c r="AN85" s="9">
        <f t="shared" si="322"/>
        <v>0</v>
      </c>
      <c r="AO85" s="9">
        <f t="shared" si="323"/>
        <v>0</v>
      </c>
      <c r="AP85" s="9">
        <f t="shared" si="324"/>
        <v>0</v>
      </c>
      <c r="AQ85" s="9">
        <f t="shared" si="325"/>
        <v>0</v>
      </c>
      <c r="AR85" s="9">
        <f t="shared" si="326"/>
        <v>0</v>
      </c>
      <c r="AS85" s="9">
        <f t="shared" si="327"/>
        <v>0</v>
      </c>
      <c r="AT85" s="9">
        <f t="shared" si="328"/>
        <v>0</v>
      </c>
      <c r="AU85" s="9">
        <f t="shared" si="329"/>
        <v>0</v>
      </c>
      <c r="AV85" s="9">
        <f t="shared" si="330"/>
        <v>0</v>
      </c>
      <c r="AW85" s="9">
        <f t="shared" si="331"/>
        <v>0</v>
      </c>
      <c r="AX85" s="9">
        <f t="shared" si="332"/>
        <v>0</v>
      </c>
      <c r="AY85" s="9">
        <f t="shared" si="333"/>
        <v>0</v>
      </c>
      <c r="AZ85" s="9">
        <f t="shared" si="334"/>
        <v>1</v>
      </c>
      <c r="BA85" s="9">
        <f t="shared" si="304"/>
        <v>0</v>
      </c>
      <c r="BB85" s="9">
        <f t="shared" si="305"/>
        <v>0</v>
      </c>
    </row>
    <row r="86" spans="1:54" x14ac:dyDescent="0.25">
      <c r="A86" s="3">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t="e">
        <f>IF(Data!W85=Data!$G85,1,0)</f>
        <v>#N/A</v>
      </c>
      <c r="S86" s="22" t="e">
        <f>IF(Data!X85=Data!$G85,1,0)</f>
        <v>#N/A</v>
      </c>
      <c r="T86" s="22">
        <f t="shared" si="201"/>
        <v>4</v>
      </c>
      <c r="U86" s="22">
        <f t="shared" si="197"/>
        <v>3</v>
      </c>
      <c r="V86" s="22">
        <f t="shared" si="306"/>
        <v>0</v>
      </c>
      <c r="W86" s="22">
        <f t="shared" si="307"/>
        <v>0</v>
      </c>
      <c r="X86" s="22" t="e">
        <f t="shared" si="308"/>
        <v>#N/A</v>
      </c>
      <c r="Y86" s="7">
        <f t="shared" si="309"/>
        <v>4</v>
      </c>
      <c r="Z86" s="7">
        <f t="shared" si="310"/>
        <v>0</v>
      </c>
      <c r="AA86" s="7">
        <f t="shared" si="311"/>
        <v>4</v>
      </c>
      <c r="AB86" s="7">
        <f t="shared" si="312"/>
        <v>4</v>
      </c>
      <c r="AC86" s="7">
        <f t="shared" si="313"/>
        <v>0</v>
      </c>
      <c r="AD86" s="7">
        <f t="shared" si="314"/>
        <v>0</v>
      </c>
      <c r="AE86" s="7">
        <f t="shared" si="315"/>
        <v>0</v>
      </c>
      <c r="AF86" s="7">
        <f t="shared" si="316"/>
        <v>0</v>
      </c>
      <c r="AG86" s="7">
        <f t="shared" si="317"/>
        <v>0</v>
      </c>
      <c r="AH86" s="7">
        <f t="shared" si="318"/>
        <v>0</v>
      </c>
      <c r="AI86" s="7">
        <f t="shared" si="319"/>
        <v>0</v>
      </c>
      <c r="AJ86" s="7">
        <f t="shared" si="320"/>
        <v>0</v>
      </c>
      <c r="AK86" s="7">
        <f t="shared" si="321"/>
        <v>0</v>
      </c>
      <c r="AL86" s="7">
        <f t="shared" si="302"/>
        <v>0</v>
      </c>
      <c r="AM86" s="7">
        <f t="shared" si="303"/>
        <v>0</v>
      </c>
      <c r="AN86" s="9">
        <f t="shared" si="322"/>
        <v>0</v>
      </c>
      <c r="AO86" s="9">
        <f t="shared" si="323"/>
        <v>1</v>
      </c>
      <c r="AP86" s="9">
        <f t="shared" si="324"/>
        <v>0</v>
      </c>
      <c r="AQ86" s="9">
        <f t="shared" si="325"/>
        <v>0</v>
      </c>
      <c r="AR86" s="9">
        <f t="shared" si="326"/>
        <v>0</v>
      </c>
      <c r="AS86" s="9">
        <f t="shared" si="327"/>
        <v>0</v>
      </c>
      <c r="AT86" s="9">
        <f t="shared" si="328"/>
        <v>0</v>
      </c>
      <c r="AU86" s="9">
        <f t="shared" si="329"/>
        <v>0</v>
      </c>
      <c r="AV86" s="9">
        <f t="shared" si="330"/>
        <v>0</v>
      </c>
      <c r="AW86" s="9">
        <f t="shared" si="331"/>
        <v>0</v>
      </c>
      <c r="AX86" s="9">
        <f t="shared" si="332"/>
        <v>0</v>
      </c>
      <c r="AY86" s="9">
        <f t="shared" si="333"/>
        <v>0</v>
      </c>
      <c r="AZ86" s="9">
        <f t="shared" si="334"/>
        <v>1</v>
      </c>
      <c r="BA86" s="9">
        <f t="shared" si="304"/>
        <v>0</v>
      </c>
      <c r="BB86" s="9">
        <f t="shared" si="305"/>
        <v>0</v>
      </c>
    </row>
    <row r="87" spans="1:54" x14ac:dyDescent="0.25">
      <c r="A87" s="3">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t="e">
        <f>IF(Data!W86=Data!$G86,1,0)</f>
        <v>#N/A</v>
      </c>
      <c r="S87" s="22" t="e">
        <f>IF(Data!X86=Data!$G86,1,0)</f>
        <v>#N/A</v>
      </c>
      <c r="T87" s="22">
        <f t="shared" si="201"/>
        <v>4</v>
      </c>
      <c r="U87" s="22">
        <f t="shared" si="197"/>
        <v>1</v>
      </c>
      <c r="V87" s="22">
        <f t="shared" si="306"/>
        <v>0</v>
      </c>
      <c r="W87" s="22">
        <f t="shared" si="307"/>
        <v>0</v>
      </c>
      <c r="X87" s="22" t="str">
        <f t="shared" si="308"/>
        <v>Evan</v>
      </c>
      <c r="Y87" s="7">
        <f t="shared" si="309"/>
        <v>0</v>
      </c>
      <c r="Z87" s="7">
        <f t="shared" si="310"/>
        <v>0</v>
      </c>
      <c r="AA87" s="7">
        <f t="shared" si="311"/>
        <v>0</v>
      </c>
      <c r="AB87" s="7">
        <f t="shared" si="312"/>
        <v>5</v>
      </c>
      <c r="AC87" s="7">
        <f t="shared" si="313"/>
        <v>0</v>
      </c>
      <c r="AD87" s="7">
        <f t="shared" si="314"/>
        <v>0</v>
      </c>
      <c r="AE87" s="7">
        <f t="shared" si="315"/>
        <v>0</v>
      </c>
      <c r="AF87" s="7">
        <f t="shared" si="316"/>
        <v>0</v>
      </c>
      <c r="AG87" s="7">
        <f t="shared" si="317"/>
        <v>0</v>
      </c>
      <c r="AH87" s="7">
        <f t="shared" si="318"/>
        <v>0</v>
      </c>
      <c r="AI87" s="7">
        <f t="shared" si="319"/>
        <v>0</v>
      </c>
      <c r="AJ87" s="7">
        <f t="shared" si="320"/>
        <v>0</v>
      </c>
      <c r="AK87" s="7">
        <f t="shared" si="321"/>
        <v>0</v>
      </c>
      <c r="AL87" s="7">
        <f t="shared" si="302"/>
        <v>0</v>
      </c>
      <c r="AM87" s="7">
        <f t="shared" si="303"/>
        <v>0</v>
      </c>
      <c r="AN87" s="9">
        <f t="shared" si="322"/>
        <v>1</v>
      </c>
      <c r="AO87" s="9">
        <f t="shared" si="323"/>
        <v>2</v>
      </c>
      <c r="AP87" s="9">
        <f t="shared" si="324"/>
        <v>1</v>
      </c>
      <c r="AQ87" s="9">
        <f t="shared" si="325"/>
        <v>0</v>
      </c>
      <c r="AR87" s="9">
        <f t="shared" si="326"/>
        <v>0</v>
      </c>
      <c r="AS87" s="9">
        <f t="shared" si="327"/>
        <v>0</v>
      </c>
      <c r="AT87" s="9">
        <f t="shared" si="328"/>
        <v>0</v>
      </c>
      <c r="AU87" s="9">
        <f t="shared" si="329"/>
        <v>0</v>
      </c>
      <c r="AV87" s="9">
        <f t="shared" si="330"/>
        <v>0</v>
      </c>
      <c r="AW87" s="9">
        <f t="shared" si="331"/>
        <v>0</v>
      </c>
      <c r="AX87" s="9">
        <f t="shared" si="332"/>
        <v>0</v>
      </c>
      <c r="AY87" s="9">
        <f t="shared" si="333"/>
        <v>0</v>
      </c>
      <c r="AZ87" s="9">
        <f t="shared" si="334"/>
        <v>1</v>
      </c>
      <c r="BA87" s="9">
        <f t="shared" si="304"/>
        <v>0</v>
      </c>
      <c r="BB87" s="9">
        <f t="shared" si="305"/>
        <v>0</v>
      </c>
    </row>
    <row r="88" spans="1:54" x14ac:dyDescent="0.25">
      <c r="A88" s="3">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t="e">
        <f>IF(Data!W87=Data!$G87,1,0)</f>
        <v>#N/A</v>
      </c>
      <c r="S88" s="22" t="e">
        <f>IF(Data!X87=Data!$G87,1,0)</f>
        <v>#N/A</v>
      </c>
      <c r="T88" s="22">
        <f t="shared" si="201"/>
        <v>5</v>
      </c>
      <c r="U88" s="22">
        <f t="shared" si="197"/>
        <v>0</v>
      </c>
      <c r="V88" s="22">
        <f t="shared" si="306"/>
        <v>1</v>
      </c>
      <c r="W88" s="22">
        <f t="shared" si="307"/>
        <v>0</v>
      </c>
      <c r="X88" s="22" t="e">
        <f t="shared" si="308"/>
        <v>#N/A</v>
      </c>
      <c r="Y88" s="7">
        <f t="shared" si="309"/>
        <v>0</v>
      </c>
      <c r="Z88" s="7">
        <f t="shared" si="310"/>
        <v>0</v>
      </c>
      <c r="AA88" s="7">
        <f t="shared" si="311"/>
        <v>0</v>
      </c>
      <c r="AB88" s="7">
        <f t="shared" si="312"/>
        <v>0</v>
      </c>
      <c r="AC88" s="7">
        <f t="shared" si="313"/>
        <v>0</v>
      </c>
      <c r="AD88" s="7">
        <f t="shared" si="314"/>
        <v>0</v>
      </c>
      <c r="AE88" s="7">
        <f t="shared" si="315"/>
        <v>0</v>
      </c>
      <c r="AF88" s="7">
        <f t="shared" si="316"/>
        <v>0</v>
      </c>
      <c r="AG88" s="7">
        <f t="shared" si="317"/>
        <v>0</v>
      </c>
      <c r="AH88" s="7">
        <f t="shared" si="318"/>
        <v>0</v>
      </c>
      <c r="AI88" s="7">
        <f t="shared" si="319"/>
        <v>0</v>
      </c>
      <c r="AJ88" s="7">
        <f t="shared" si="320"/>
        <v>0</v>
      </c>
      <c r="AK88" s="7">
        <f t="shared" si="321"/>
        <v>0</v>
      </c>
      <c r="AL88" s="7">
        <f t="shared" si="302"/>
        <v>0</v>
      </c>
      <c r="AM88" s="7">
        <f t="shared" si="303"/>
        <v>0</v>
      </c>
      <c r="AN88" s="9">
        <f t="shared" si="322"/>
        <v>1</v>
      </c>
      <c r="AO88" s="9">
        <f t="shared" si="323"/>
        <v>3</v>
      </c>
      <c r="AP88" s="9">
        <f t="shared" si="324"/>
        <v>2</v>
      </c>
      <c r="AQ88" s="9">
        <f t="shared" si="325"/>
        <v>1</v>
      </c>
      <c r="AR88" s="9">
        <f t="shared" si="326"/>
        <v>1</v>
      </c>
      <c r="AS88" s="9">
        <f t="shared" si="327"/>
        <v>1</v>
      </c>
      <c r="AT88" s="9">
        <f t="shared" si="328"/>
        <v>0</v>
      </c>
      <c r="AU88" s="9">
        <f t="shared" si="329"/>
        <v>0</v>
      </c>
      <c r="AV88" s="9">
        <f t="shared" si="330"/>
        <v>0</v>
      </c>
      <c r="AW88" s="9">
        <f t="shared" si="331"/>
        <v>0</v>
      </c>
      <c r="AX88" s="9">
        <f t="shared" si="332"/>
        <v>0</v>
      </c>
      <c r="AY88" s="9">
        <f t="shared" si="333"/>
        <v>0</v>
      </c>
      <c r="AZ88" s="9">
        <f t="shared" si="334"/>
        <v>1</v>
      </c>
      <c r="BA88" s="9">
        <f t="shared" si="304"/>
        <v>0</v>
      </c>
      <c r="BB88" s="9">
        <f t="shared" si="305"/>
        <v>0</v>
      </c>
    </row>
    <row r="89" spans="1:54" x14ac:dyDescent="0.25">
      <c r="A89" s="3">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t="e">
        <f>IF(Data!W88=Data!$G88,1,0)</f>
        <v>#N/A</v>
      </c>
      <c r="S89" s="22" t="e">
        <f>IF(Data!X88=Data!$G88,1,0)</f>
        <v>#N/A</v>
      </c>
      <c r="T89" s="22">
        <f t="shared" si="201"/>
        <v>4</v>
      </c>
      <c r="U89" s="22">
        <f t="shared" si="197"/>
        <v>4</v>
      </c>
      <c r="V89" s="22">
        <f t="shared" ref="V89" si="335">IF(U89=0,1,0)</f>
        <v>0</v>
      </c>
      <c r="W89" s="22">
        <f t="shared" ref="W89" si="336">IF(T89=U89,1,0)</f>
        <v>1</v>
      </c>
      <c r="X89" s="22" t="e">
        <f t="shared" ref="X89" si="337">IF(U89=1,INDEX($E$2:$P$2,1,MATCH(1,E89:P89,0)),NA())</f>
        <v>#N/A</v>
      </c>
      <c r="Y89" s="7">
        <f t="shared" ref="Y89" si="338">IF(ISNA(E89),Y88,IF(E89=1,Y88+1,0))</f>
        <v>1</v>
      </c>
      <c r="Z89" s="7">
        <f t="shared" ref="Z89" si="339">IF(ISNA(F89),Z88,IF(F89=1,Z88+1,0))</f>
        <v>1</v>
      </c>
      <c r="AA89" s="7">
        <f t="shared" ref="AA89" si="340">IF(ISNA(G89),AA88,IF(G89=1,AA88+1,0))</f>
        <v>1</v>
      </c>
      <c r="AB89" s="7">
        <f t="shared" ref="AB89" si="341">IF(ISNA(H89),AB88,IF(H89=1,AB88+1,0))</f>
        <v>1</v>
      </c>
      <c r="AC89" s="7">
        <f t="shared" ref="AC89" si="342">IF(ISNA(I89),AC88,IF(I89=1,AC88+1,0))</f>
        <v>0</v>
      </c>
      <c r="AD89" s="7">
        <f t="shared" ref="AD89" si="343">IF(ISNA(J89),AD88,IF(J89=1,AD88+1,0))</f>
        <v>0</v>
      </c>
      <c r="AE89" s="7">
        <f t="shared" ref="AE89" si="344">IF(ISNA(K89),AE88,IF(K89=1,AE88+1,0))</f>
        <v>0</v>
      </c>
      <c r="AF89" s="7">
        <f t="shared" ref="AF89" si="345">IF(ISNA(L89),AF88,IF(L89=1,AF88+1,0))</f>
        <v>0</v>
      </c>
      <c r="AG89" s="7">
        <f t="shared" ref="AG89" si="346">IF(ISNA(M89),AG88,IF(M89=1,AG88+1,0))</f>
        <v>0</v>
      </c>
      <c r="AH89" s="7">
        <f t="shared" ref="AH89" si="347">IF(ISNA(N89),AH88,IF(N89=1,AH88+1,0))</f>
        <v>0</v>
      </c>
      <c r="AI89" s="7">
        <f t="shared" ref="AI89" si="348">IF(ISNA(O89),AI88,IF(O89=1,AI88+1,0))</f>
        <v>0</v>
      </c>
      <c r="AJ89" s="7">
        <f t="shared" ref="AJ89" si="349">IF(ISNA(P89),AJ88,IF(P89=1,AJ88+1,0))</f>
        <v>0</v>
      </c>
      <c r="AK89" s="7">
        <f t="shared" ref="AK89" si="350">IF(ISNA(Q89),AK88,IF(Q89=1,AK88+1,0))</f>
        <v>0</v>
      </c>
      <c r="AL89" s="7">
        <f t="shared" si="302"/>
        <v>0</v>
      </c>
      <c r="AM89" s="7">
        <f t="shared" si="303"/>
        <v>0</v>
      </c>
      <c r="AN89" s="9">
        <f t="shared" ref="AN89" si="351">IF(ISNA(E89),AN88,IF(E89=0,AN88+1,0))</f>
        <v>0</v>
      </c>
      <c r="AO89" s="9">
        <f t="shared" ref="AO89" si="352">IF(ISNA(F89),AO88,IF(F89=0,AO88+1,0))</f>
        <v>0</v>
      </c>
      <c r="AP89" s="9">
        <f t="shared" ref="AP89" si="353">IF(ISNA(G89),AP88,IF(G89=0,AP88+1,0))</f>
        <v>0</v>
      </c>
      <c r="AQ89" s="9">
        <f t="shared" ref="AQ89" si="354">IF(ISNA(H89),AQ88,IF(H89=0,AQ88+1,0))</f>
        <v>0</v>
      </c>
      <c r="AR89" s="9">
        <f t="shared" ref="AR89" si="355">IF(ISNA(I89),AR88,IF(I89=0,AR88+1,0))</f>
        <v>1</v>
      </c>
      <c r="AS89" s="9">
        <f t="shared" ref="AS89" si="356">IF(ISNA(J89),AS88,IF(J89=0,AS88+1,0))</f>
        <v>1</v>
      </c>
      <c r="AT89" s="9">
        <f t="shared" ref="AT89" si="357">IF(ISNA(K89),AT88,IF(K89=0,AT88+1,0))</f>
        <v>0</v>
      </c>
      <c r="AU89" s="9">
        <f t="shared" ref="AU89" si="358">IF(ISNA(L89),AU88,IF(L89=0,AU88+1,0))</f>
        <v>0</v>
      </c>
      <c r="AV89" s="9">
        <f t="shared" ref="AV89" si="359">IF(ISNA(M89),AV88,IF(M89=0,AV88+1,0))</f>
        <v>0</v>
      </c>
      <c r="AW89" s="9">
        <f t="shared" ref="AW89" si="360">IF(ISNA(N89),AW88,IF(N89=0,AW88+1,0))</f>
        <v>0</v>
      </c>
      <c r="AX89" s="9">
        <f t="shared" ref="AX89" si="361">IF(ISNA(O89),AX88,IF(O89=0,AX88+1,0))</f>
        <v>0</v>
      </c>
      <c r="AY89" s="9">
        <f t="shared" ref="AY89" si="362">IF(ISNA(P89),AY88,IF(P89=0,AY88+1,0))</f>
        <v>0</v>
      </c>
      <c r="AZ89" s="9">
        <f t="shared" ref="AZ89" si="363">IF(ISNA(Q89),AZ88,IF(Q89=0,AZ88+1,0))</f>
        <v>1</v>
      </c>
      <c r="BA89" s="9">
        <f t="shared" si="304"/>
        <v>0</v>
      </c>
      <c r="BB89" s="9">
        <f t="shared" si="305"/>
        <v>0</v>
      </c>
    </row>
    <row r="90" spans="1:54" x14ac:dyDescent="0.25">
      <c r="A90" s="3">
        <f>Data!A89</f>
        <v>688</v>
      </c>
      <c r="B90" s="26" t="str">
        <f>Data!B89</f>
        <v>September 11th</v>
      </c>
      <c r="C90" s="27" t="str">
        <f>Data!H89</f>
        <v>Steve</v>
      </c>
      <c r="D90" s="25" t="str">
        <f>Data!I89</f>
        <v>Evan</v>
      </c>
      <c r="E90" s="22">
        <f>IF(Data!J89=Data!$G89,1,0)</f>
        <v>1</v>
      </c>
      <c r="F90" s="22">
        <f>IF(Data!K89=Data!$G89,1,0)</f>
        <v>1</v>
      </c>
      <c r="G90" s="22">
        <f>IF(Data!L89=Data!$G89,1,0)</f>
        <v>1</v>
      </c>
      <c r="H90" s="22">
        <f>IF(Data!M89=Data!$G89,1,0)</f>
        <v>0</v>
      </c>
      <c r="I90" s="22" t="e">
        <f>IF(Data!N89=Data!$G89,1,0)</f>
        <v>#N/A</v>
      </c>
      <c r="J90" s="22" t="e">
        <f>IF(Data!O89=Data!$G89,1,0)</f>
        <v>#N/A</v>
      </c>
      <c r="K90" s="22" t="e">
        <f>IF(Data!P89=Data!$G89,1,0)</f>
        <v>#N/A</v>
      </c>
      <c r="L90" s="22" t="e">
        <f>IF(Data!Q89=Data!$G89,1,0)</f>
        <v>#N/A</v>
      </c>
      <c r="M90" s="22" t="e">
        <f>IF(Data!R89=Data!$G89,1,0)</f>
        <v>#N/A</v>
      </c>
      <c r="N90" s="22" t="e">
        <f>IF(Data!S89=Data!$G89,1,0)</f>
        <v>#N/A</v>
      </c>
      <c r="O90" s="22" t="e">
        <f>IF(Data!T89=Data!$G89,1,0)</f>
        <v>#N/A</v>
      </c>
      <c r="P90" s="22" t="e">
        <f>IF(Data!U89=Data!$G89,1,0)</f>
        <v>#N/A</v>
      </c>
      <c r="Q90" s="22" t="e">
        <f>IF(Data!V89=Data!$G89,1,0)</f>
        <v>#N/A</v>
      </c>
      <c r="R90" s="22" t="e">
        <f>IF(Data!W89=Data!$G89,1,0)</f>
        <v>#N/A</v>
      </c>
      <c r="S90" s="22" t="e">
        <f>IF(Data!X89=Data!$G89,1,0)</f>
        <v>#N/A</v>
      </c>
      <c r="T90" s="22">
        <f t="shared" si="201"/>
        <v>4</v>
      </c>
      <c r="U90" s="22">
        <f t="shared" si="197"/>
        <v>3</v>
      </c>
      <c r="V90" s="22">
        <f t="shared" ref="V90:V98" si="364">IF(U90=0,1,0)</f>
        <v>0</v>
      </c>
      <c r="W90" s="22">
        <f t="shared" ref="W90:W98" si="365">IF(T90=U90,1,0)</f>
        <v>0</v>
      </c>
      <c r="X90" s="22" t="e">
        <f t="shared" ref="X90:X98" si="366">IF(U90=1,INDEX($E$2:$P$2,1,MATCH(1,E90:P90,0)),NA())</f>
        <v>#N/A</v>
      </c>
      <c r="Y90" s="7">
        <f t="shared" ref="Y90:Y98" si="367">IF(ISNA(E90),Y89,IF(E90=1,Y89+1,0))</f>
        <v>2</v>
      </c>
      <c r="Z90" s="7">
        <f t="shared" ref="Z90:Z98" si="368">IF(ISNA(F90),Z89,IF(F90=1,Z89+1,0))</f>
        <v>2</v>
      </c>
      <c r="AA90" s="7">
        <f t="shared" ref="AA90:AA98" si="369">IF(ISNA(G90),AA89,IF(G90=1,AA89+1,0))</f>
        <v>2</v>
      </c>
      <c r="AB90" s="7">
        <f t="shared" ref="AB90:AB98" si="370">IF(ISNA(H90),AB89,IF(H90=1,AB89+1,0))</f>
        <v>0</v>
      </c>
      <c r="AC90" s="7">
        <f t="shared" ref="AC90:AC98" si="371">IF(ISNA(I90),AC89,IF(I90=1,AC89+1,0))</f>
        <v>0</v>
      </c>
      <c r="AD90" s="7">
        <f t="shared" ref="AD90:AD98" si="372">IF(ISNA(J90),AD89,IF(J90=1,AD89+1,0))</f>
        <v>0</v>
      </c>
      <c r="AE90" s="7">
        <f t="shared" ref="AE90:AE98" si="373">IF(ISNA(K90),AE89,IF(K90=1,AE89+1,0))</f>
        <v>0</v>
      </c>
      <c r="AF90" s="7">
        <f t="shared" ref="AF90:AF98" si="374">IF(ISNA(L90),AF89,IF(L90=1,AF89+1,0))</f>
        <v>0</v>
      </c>
      <c r="AG90" s="7">
        <f t="shared" ref="AG90:AG98" si="375">IF(ISNA(M90),AG89,IF(M90=1,AG89+1,0))</f>
        <v>0</v>
      </c>
      <c r="AH90" s="7">
        <f t="shared" ref="AH90:AH98" si="376">IF(ISNA(N90),AH89,IF(N90=1,AH89+1,0))</f>
        <v>0</v>
      </c>
      <c r="AI90" s="7">
        <f t="shared" ref="AI90:AI98" si="377">IF(ISNA(O90),AI89,IF(O90=1,AI89+1,0))</f>
        <v>0</v>
      </c>
      <c r="AJ90" s="7">
        <f t="shared" ref="AJ90:AJ98" si="378">IF(ISNA(P90),AJ89,IF(P90=1,AJ89+1,0))</f>
        <v>0</v>
      </c>
      <c r="AK90" s="7">
        <f t="shared" ref="AK90:AK98" si="379">IF(ISNA(Q90),AK89,IF(Q90=1,AK89+1,0))</f>
        <v>0</v>
      </c>
      <c r="AL90" s="7">
        <f t="shared" ref="AL90:AL98" si="380">IF(ISNA(R90),AL89,IF(R90=1,AL89+1,0))</f>
        <v>0</v>
      </c>
      <c r="AM90" s="7">
        <f t="shared" ref="AM90:AM98" si="381">IF(ISNA(S90),AM89,IF(S90=1,AM89+1,0))</f>
        <v>0</v>
      </c>
      <c r="AN90" s="9">
        <f t="shared" ref="AN90:AN98" si="382">IF(ISNA(E90),AN89,IF(E90=0,AN89+1,0))</f>
        <v>0</v>
      </c>
      <c r="AO90" s="9">
        <f t="shared" ref="AO90:AO98" si="383">IF(ISNA(F90),AO89,IF(F90=0,AO89+1,0))</f>
        <v>0</v>
      </c>
      <c r="AP90" s="9">
        <f t="shared" ref="AP90:AP98" si="384">IF(ISNA(G90),AP89,IF(G90=0,AP89+1,0))</f>
        <v>0</v>
      </c>
      <c r="AQ90" s="9">
        <f t="shared" ref="AQ90:AQ98" si="385">IF(ISNA(H90),AQ89,IF(H90=0,AQ89+1,0))</f>
        <v>1</v>
      </c>
      <c r="AR90" s="9">
        <f t="shared" ref="AR90:AR98" si="386">IF(ISNA(I90),AR89,IF(I90=0,AR89+1,0))</f>
        <v>1</v>
      </c>
      <c r="AS90" s="9">
        <f t="shared" ref="AS90:AS98" si="387">IF(ISNA(J90),AS89,IF(J90=0,AS89+1,0))</f>
        <v>1</v>
      </c>
      <c r="AT90" s="9">
        <f t="shared" ref="AT90:AT98" si="388">IF(ISNA(K90),AT89,IF(K90=0,AT89+1,0))</f>
        <v>0</v>
      </c>
      <c r="AU90" s="9">
        <f t="shared" ref="AU90:AU98" si="389">IF(ISNA(L90),AU89,IF(L90=0,AU89+1,0))</f>
        <v>0</v>
      </c>
      <c r="AV90" s="9">
        <f t="shared" ref="AV90:AV98" si="390">IF(ISNA(M90),AV89,IF(M90=0,AV89+1,0))</f>
        <v>0</v>
      </c>
      <c r="AW90" s="9">
        <f t="shared" ref="AW90:AW98" si="391">IF(ISNA(N90),AW89,IF(N90=0,AW89+1,0))</f>
        <v>0</v>
      </c>
      <c r="AX90" s="9">
        <f t="shared" ref="AX90:AX98" si="392">IF(ISNA(O90),AX89,IF(O90=0,AX89+1,0))</f>
        <v>0</v>
      </c>
      <c r="AY90" s="9">
        <f t="shared" ref="AY90:AY98" si="393">IF(ISNA(P90),AY89,IF(P90=0,AY89+1,0))</f>
        <v>0</v>
      </c>
      <c r="AZ90" s="9">
        <f t="shared" ref="AZ90:AZ98" si="394">IF(ISNA(Q90),AZ89,IF(Q90=0,AZ89+1,0))</f>
        <v>1</v>
      </c>
      <c r="BA90" s="9">
        <f t="shared" ref="BA90:BA98" si="395">IF(ISNA(R90),BA89,IF(R90=0,BA89+1,0))</f>
        <v>0</v>
      </c>
      <c r="BB90" s="9">
        <f t="shared" ref="BB90:BB98" si="396">IF(ISNA(S90),BB89,IF(S90=0,BB89+1,0))</f>
        <v>0</v>
      </c>
    </row>
    <row r="91" spans="1:54" x14ac:dyDescent="0.25">
      <c r="A91" s="3">
        <f>Data!A90</f>
        <v>689</v>
      </c>
      <c r="B91" s="26" t="e">
        <f>Data!B90</f>
        <v>#N/A</v>
      </c>
      <c r="C91" s="27" t="str">
        <f>Data!H90</f>
        <v>Steve</v>
      </c>
      <c r="D91" s="25" t="str">
        <f>Data!I90</f>
        <v>Jay</v>
      </c>
      <c r="E91" s="22">
        <f>IF(Data!J90=Data!$G90,1,0)</f>
        <v>0</v>
      </c>
      <c r="F91" s="22">
        <f>IF(Data!K90=Data!$G90,1,0)</f>
        <v>1</v>
      </c>
      <c r="G91" s="22">
        <f>IF(Data!L90=Data!$G90,1,0)</f>
        <v>1</v>
      </c>
      <c r="H91" s="22">
        <f>IF(Data!M90=Data!$G90,1,0)</f>
        <v>1</v>
      </c>
      <c r="I91" s="22" t="e">
        <f>IF(Data!N90=Data!$G90,1,0)</f>
        <v>#N/A</v>
      </c>
      <c r="J91" s="22" t="e">
        <f>IF(Data!O90=Data!$G90,1,0)</f>
        <v>#N/A</v>
      </c>
      <c r="K91" s="22" t="e">
        <f>IF(Data!P90=Data!$G90,1,0)</f>
        <v>#N/A</v>
      </c>
      <c r="L91" s="22" t="e">
        <f>IF(Data!Q90=Data!$G90,1,0)</f>
        <v>#N/A</v>
      </c>
      <c r="M91" s="22" t="e">
        <f>IF(Data!R90=Data!$G90,1,0)</f>
        <v>#N/A</v>
      </c>
      <c r="N91" s="22" t="e">
        <f>IF(Data!S90=Data!$G90,1,0)</f>
        <v>#N/A</v>
      </c>
      <c r="O91" s="22" t="e">
        <f>IF(Data!T90=Data!$G90,1,0)</f>
        <v>#N/A</v>
      </c>
      <c r="P91" s="22" t="e">
        <f>IF(Data!U90=Data!$G90,1,0)</f>
        <v>#N/A</v>
      </c>
      <c r="Q91" s="22" t="e">
        <f>IF(Data!V90=Data!$G90,1,0)</f>
        <v>#N/A</v>
      </c>
      <c r="R91" s="22" t="e">
        <f>IF(Data!W90=Data!$G90,1,0)</f>
        <v>#N/A</v>
      </c>
      <c r="S91" s="22" t="e">
        <f>IF(Data!X90=Data!$G90,1,0)</f>
        <v>#N/A</v>
      </c>
      <c r="T91" s="22">
        <f t="shared" si="201"/>
        <v>4</v>
      </c>
      <c r="U91" s="22">
        <f t="shared" si="197"/>
        <v>3</v>
      </c>
      <c r="V91" s="22">
        <f t="shared" si="364"/>
        <v>0</v>
      </c>
      <c r="W91" s="22">
        <f t="shared" si="365"/>
        <v>0</v>
      </c>
      <c r="X91" s="22" t="e">
        <f t="shared" si="366"/>
        <v>#N/A</v>
      </c>
      <c r="Y91" s="7">
        <f t="shared" si="367"/>
        <v>0</v>
      </c>
      <c r="Z91" s="7">
        <f t="shared" si="368"/>
        <v>3</v>
      </c>
      <c r="AA91" s="7">
        <f t="shared" si="369"/>
        <v>3</v>
      </c>
      <c r="AB91" s="7">
        <f t="shared" si="370"/>
        <v>1</v>
      </c>
      <c r="AC91" s="7">
        <f t="shared" si="371"/>
        <v>0</v>
      </c>
      <c r="AD91" s="7">
        <f t="shared" si="372"/>
        <v>0</v>
      </c>
      <c r="AE91" s="7">
        <f t="shared" si="373"/>
        <v>0</v>
      </c>
      <c r="AF91" s="7">
        <f t="shared" si="374"/>
        <v>0</v>
      </c>
      <c r="AG91" s="7">
        <f t="shared" si="375"/>
        <v>0</v>
      </c>
      <c r="AH91" s="7">
        <f t="shared" si="376"/>
        <v>0</v>
      </c>
      <c r="AI91" s="7">
        <f t="shared" si="377"/>
        <v>0</v>
      </c>
      <c r="AJ91" s="7">
        <f t="shared" si="378"/>
        <v>0</v>
      </c>
      <c r="AK91" s="7">
        <f t="shared" si="379"/>
        <v>0</v>
      </c>
      <c r="AL91" s="7">
        <f t="shared" si="380"/>
        <v>0</v>
      </c>
      <c r="AM91" s="7">
        <f t="shared" si="381"/>
        <v>0</v>
      </c>
      <c r="AN91" s="9">
        <f t="shared" si="382"/>
        <v>1</v>
      </c>
      <c r="AO91" s="9">
        <f t="shared" si="383"/>
        <v>0</v>
      </c>
      <c r="AP91" s="9">
        <f t="shared" si="384"/>
        <v>0</v>
      </c>
      <c r="AQ91" s="9">
        <f t="shared" si="385"/>
        <v>0</v>
      </c>
      <c r="AR91" s="9">
        <f t="shared" si="386"/>
        <v>1</v>
      </c>
      <c r="AS91" s="9">
        <f t="shared" si="387"/>
        <v>1</v>
      </c>
      <c r="AT91" s="9">
        <f t="shared" si="388"/>
        <v>0</v>
      </c>
      <c r="AU91" s="9">
        <f t="shared" si="389"/>
        <v>0</v>
      </c>
      <c r="AV91" s="9">
        <f t="shared" si="390"/>
        <v>0</v>
      </c>
      <c r="AW91" s="9">
        <f t="shared" si="391"/>
        <v>0</v>
      </c>
      <c r="AX91" s="9">
        <f t="shared" si="392"/>
        <v>0</v>
      </c>
      <c r="AY91" s="9">
        <f t="shared" si="393"/>
        <v>0</v>
      </c>
      <c r="AZ91" s="9">
        <f t="shared" si="394"/>
        <v>1</v>
      </c>
      <c r="BA91" s="9">
        <f t="shared" si="395"/>
        <v>0</v>
      </c>
      <c r="BB91" s="9">
        <f t="shared" si="396"/>
        <v>0</v>
      </c>
    </row>
    <row r="92" spans="1:54" x14ac:dyDescent="0.25">
      <c r="A92" s="3">
        <f>Data!A91</f>
        <v>690</v>
      </c>
      <c r="B92" s="26" t="e">
        <f>Data!B91</f>
        <v>#N/A</v>
      </c>
      <c r="C92" s="27" t="str">
        <f>Data!H91</f>
        <v>Steve</v>
      </c>
      <c r="D92" s="25" t="str">
        <f>Data!I91</f>
        <v>Cara</v>
      </c>
      <c r="E92" s="22">
        <f>IF(Data!J91=Data!$G91,1,0)</f>
        <v>1</v>
      </c>
      <c r="F92" s="22">
        <f>IF(Data!K91=Data!$G91,1,0)</f>
        <v>1</v>
      </c>
      <c r="G92" s="22">
        <f>IF(Data!L91=Data!$G91,1,0)</f>
        <v>1</v>
      </c>
      <c r="H92" s="22">
        <f>IF(Data!M91=Data!$G91,1,0)</f>
        <v>0</v>
      </c>
      <c r="I92" s="22" t="e">
        <f>IF(Data!N91=Data!$G91,1,0)</f>
        <v>#N/A</v>
      </c>
      <c r="J92" s="22" t="e">
        <f>IF(Data!O91=Data!$G91,1,0)</f>
        <v>#N/A</v>
      </c>
      <c r="K92" s="22" t="e">
        <f>IF(Data!P91=Data!$G91,1,0)</f>
        <v>#N/A</v>
      </c>
      <c r="L92" s="22" t="e">
        <f>IF(Data!Q91=Data!$G91,1,0)</f>
        <v>#N/A</v>
      </c>
      <c r="M92" s="22" t="e">
        <f>IF(Data!R91=Data!$G91,1,0)</f>
        <v>#N/A</v>
      </c>
      <c r="N92" s="22" t="e">
        <f>IF(Data!S91=Data!$G91,1,0)</f>
        <v>#N/A</v>
      </c>
      <c r="O92" s="22" t="e">
        <f>IF(Data!T91=Data!$G91,1,0)</f>
        <v>#N/A</v>
      </c>
      <c r="P92" s="22" t="e">
        <f>IF(Data!U91=Data!$G91,1,0)</f>
        <v>#N/A</v>
      </c>
      <c r="Q92" s="22" t="e">
        <f>IF(Data!V91=Data!$G91,1,0)</f>
        <v>#N/A</v>
      </c>
      <c r="R92" s="22" t="e">
        <f>IF(Data!W91=Data!$G91,1,0)</f>
        <v>#N/A</v>
      </c>
      <c r="S92" s="22" t="e">
        <f>IF(Data!X91=Data!$G91,1,0)</f>
        <v>#N/A</v>
      </c>
      <c r="T92" s="22">
        <f t="shared" si="201"/>
        <v>4</v>
      </c>
      <c r="U92" s="22">
        <f t="shared" si="197"/>
        <v>3</v>
      </c>
      <c r="V92" s="22">
        <f t="shared" si="364"/>
        <v>0</v>
      </c>
      <c r="W92" s="22">
        <f t="shared" si="365"/>
        <v>0</v>
      </c>
      <c r="X92" s="22" t="e">
        <f t="shared" si="366"/>
        <v>#N/A</v>
      </c>
      <c r="Y92" s="7">
        <f t="shared" si="367"/>
        <v>1</v>
      </c>
      <c r="Z92" s="7">
        <f t="shared" si="368"/>
        <v>4</v>
      </c>
      <c r="AA92" s="7">
        <f t="shared" si="369"/>
        <v>4</v>
      </c>
      <c r="AB92" s="7">
        <f t="shared" si="370"/>
        <v>0</v>
      </c>
      <c r="AC92" s="7">
        <f t="shared" si="371"/>
        <v>0</v>
      </c>
      <c r="AD92" s="7">
        <f t="shared" si="372"/>
        <v>0</v>
      </c>
      <c r="AE92" s="7">
        <f t="shared" si="373"/>
        <v>0</v>
      </c>
      <c r="AF92" s="7">
        <f t="shared" si="374"/>
        <v>0</v>
      </c>
      <c r="AG92" s="7">
        <f t="shared" si="375"/>
        <v>0</v>
      </c>
      <c r="AH92" s="7">
        <f t="shared" si="376"/>
        <v>0</v>
      </c>
      <c r="AI92" s="7">
        <f t="shared" si="377"/>
        <v>0</v>
      </c>
      <c r="AJ92" s="7">
        <f t="shared" si="378"/>
        <v>0</v>
      </c>
      <c r="AK92" s="7">
        <f t="shared" si="379"/>
        <v>0</v>
      </c>
      <c r="AL92" s="7">
        <f t="shared" si="380"/>
        <v>0</v>
      </c>
      <c r="AM92" s="7">
        <f t="shared" si="381"/>
        <v>0</v>
      </c>
      <c r="AN92" s="9">
        <f t="shared" si="382"/>
        <v>0</v>
      </c>
      <c r="AO92" s="9">
        <f t="shared" si="383"/>
        <v>0</v>
      </c>
      <c r="AP92" s="9">
        <f t="shared" si="384"/>
        <v>0</v>
      </c>
      <c r="AQ92" s="9">
        <f t="shared" si="385"/>
        <v>1</v>
      </c>
      <c r="AR92" s="9">
        <f t="shared" si="386"/>
        <v>1</v>
      </c>
      <c r="AS92" s="9">
        <f t="shared" si="387"/>
        <v>1</v>
      </c>
      <c r="AT92" s="9">
        <f t="shared" si="388"/>
        <v>0</v>
      </c>
      <c r="AU92" s="9">
        <f t="shared" si="389"/>
        <v>0</v>
      </c>
      <c r="AV92" s="9">
        <f t="shared" si="390"/>
        <v>0</v>
      </c>
      <c r="AW92" s="9">
        <f t="shared" si="391"/>
        <v>0</v>
      </c>
      <c r="AX92" s="9">
        <f t="shared" si="392"/>
        <v>0</v>
      </c>
      <c r="AY92" s="9">
        <f t="shared" si="393"/>
        <v>0</v>
      </c>
      <c r="AZ92" s="9">
        <f t="shared" si="394"/>
        <v>1</v>
      </c>
      <c r="BA92" s="9">
        <f t="shared" si="395"/>
        <v>0</v>
      </c>
      <c r="BB92" s="9">
        <f t="shared" si="396"/>
        <v>0</v>
      </c>
    </row>
    <row r="93" spans="1:54" x14ac:dyDescent="0.25">
      <c r="A93" s="3">
        <f>Data!A92</f>
        <v>691</v>
      </c>
      <c r="B93" s="26" t="e">
        <f>Data!B92</f>
        <v>#N/A</v>
      </c>
      <c r="C93" s="27" t="str">
        <f>Data!H92</f>
        <v>Steve</v>
      </c>
      <c r="D93" s="25" t="str">
        <f>Data!I92</f>
        <v>Jay</v>
      </c>
      <c r="E93" s="22">
        <f>IF(Data!J92=Data!$G92,1,0)</f>
        <v>1</v>
      </c>
      <c r="F93" s="22" t="e">
        <f>IF(Data!K92=Data!$G92,1,0)</f>
        <v>#N/A</v>
      </c>
      <c r="G93" s="22">
        <f>IF(Data!L92=Data!$G92,1,0)</f>
        <v>1</v>
      </c>
      <c r="H93" s="22">
        <f>IF(Data!M92=Data!$G92,1,0)</f>
        <v>0</v>
      </c>
      <c r="I93" s="22" t="e">
        <f>IF(Data!N92=Data!$G92,1,0)</f>
        <v>#N/A</v>
      </c>
      <c r="J93" s="22" t="e">
        <f>IF(Data!O92=Data!$G92,1,0)</f>
        <v>#N/A</v>
      </c>
      <c r="K93" s="22" t="e">
        <f>IF(Data!P92=Data!$G92,1,0)</f>
        <v>#N/A</v>
      </c>
      <c r="L93" s="22" t="e">
        <f>IF(Data!Q92=Data!$G92,1,0)</f>
        <v>#N/A</v>
      </c>
      <c r="M93" s="22" t="e">
        <f>IF(Data!R92=Data!$G92,1,0)</f>
        <v>#N/A</v>
      </c>
      <c r="N93" s="22" t="e">
        <f>IF(Data!S92=Data!$G92,1,0)</f>
        <v>#N/A</v>
      </c>
      <c r="O93" s="22" t="e">
        <f>IF(Data!T92=Data!$G92,1,0)</f>
        <v>#N/A</v>
      </c>
      <c r="P93" s="22" t="e">
        <f>IF(Data!U92=Data!$G92,1,0)</f>
        <v>#N/A</v>
      </c>
      <c r="Q93" s="22" t="e">
        <f>IF(Data!V92=Data!$G92,1,0)</f>
        <v>#N/A</v>
      </c>
      <c r="R93" s="22" t="e">
        <f>IF(Data!W92=Data!$G92,1,0)</f>
        <v>#N/A</v>
      </c>
      <c r="S93" s="22" t="e">
        <f>IF(Data!X92=Data!$G92,1,0)</f>
        <v>#N/A</v>
      </c>
      <c r="T93" s="22">
        <f t="shared" si="201"/>
        <v>3</v>
      </c>
      <c r="U93" s="22">
        <f t="shared" si="197"/>
        <v>2</v>
      </c>
      <c r="V93" s="22">
        <f t="shared" si="364"/>
        <v>0</v>
      </c>
      <c r="W93" s="22">
        <f t="shared" si="365"/>
        <v>0</v>
      </c>
      <c r="X93" s="22" t="e">
        <f t="shared" si="366"/>
        <v>#N/A</v>
      </c>
      <c r="Y93" s="7">
        <f t="shared" si="367"/>
        <v>2</v>
      </c>
      <c r="Z93" s="7">
        <f t="shared" si="368"/>
        <v>4</v>
      </c>
      <c r="AA93" s="7">
        <f t="shared" si="369"/>
        <v>5</v>
      </c>
      <c r="AB93" s="7">
        <f t="shared" si="370"/>
        <v>0</v>
      </c>
      <c r="AC93" s="7">
        <f t="shared" si="371"/>
        <v>0</v>
      </c>
      <c r="AD93" s="7">
        <f t="shared" si="372"/>
        <v>0</v>
      </c>
      <c r="AE93" s="7">
        <f t="shared" si="373"/>
        <v>0</v>
      </c>
      <c r="AF93" s="7">
        <f t="shared" si="374"/>
        <v>0</v>
      </c>
      <c r="AG93" s="7">
        <f t="shared" si="375"/>
        <v>0</v>
      </c>
      <c r="AH93" s="7">
        <f t="shared" si="376"/>
        <v>0</v>
      </c>
      <c r="AI93" s="7">
        <f t="shared" si="377"/>
        <v>0</v>
      </c>
      <c r="AJ93" s="7">
        <f t="shared" si="378"/>
        <v>0</v>
      </c>
      <c r="AK93" s="7">
        <f t="shared" si="379"/>
        <v>0</v>
      </c>
      <c r="AL93" s="7">
        <f t="shared" si="380"/>
        <v>0</v>
      </c>
      <c r="AM93" s="7">
        <f t="shared" si="381"/>
        <v>0</v>
      </c>
      <c r="AN93" s="9">
        <f t="shared" si="382"/>
        <v>0</v>
      </c>
      <c r="AO93" s="9">
        <f t="shared" si="383"/>
        <v>0</v>
      </c>
      <c r="AP93" s="9">
        <f t="shared" si="384"/>
        <v>0</v>
      </c>
      <c r="AQ93" s="9">
        <f t="shared" si="385"/>
        <v>2</v>
      </c>
      <c r="AR93" s="9">
        <f t="shared" si="386"/>
        <v>1</v>
      </c>
      <c r="AS93" s="9">
        <f t="shared" si="387"/>
        <v>1</v>
      </c>
      <c r="AT93" s="9">
        <f t="shared" si="388"/>
        <v>0</v>
      </c>
      <c r="AU93" s="9">
        <f t="shared" si="389"/>
        <v>0</v>
      </c>
      <c r="AV93" s="9">
        <f t="shared" si="390"/>
        <v>0</v>
      </c>
      <c r="AW93" s="9">
        <f t="shared" si="391"/>
        <v>0</v>
      </c>
      <c r="AX93" s="9">
        <f t="shared" si="392"/>
        <v>0</v>
      </c>
      <c r="AY93" s="9">
        <f t="shared" si="393"/>
        <v>0</v>
      </c>
      <c r="AZ93" s="9">
        <f t="shared" si="394"/>
        <v>1</v>
      </c>
      <c r="BA93" s="9">
        <f t="shared" si="395"/>
        <v>0</v>
      </c>
      <c r="BB93" s="9">
        <f t="shared" si="396"/>
        <v>0</v>
      </c>
    </row>
    <row r="94" spans="1:54" x14ac:dyDescent="0.25">
      <c r="A94" s="3">
        <f>Data!A93</f>
        <v>692</v>
      </c>
      <c r="B94" s="26" t="str">
        <f>Data!B93</f>
        <v>Metallurgy</v>
      </c>
      <c r="C94" s="27" t="str">
        <f>Data!H93</f>
        <v>Steve</v>
      </c>
      <c r="D94" s="25" t="str">
        <f>Data!I93</f>
        <v>Evan</v>
      </c>
      <c r="E94" s="22">
        <f>IF(Data!J93=Data!$G93,1,0)</f>
        <v>0</v>
      </c>
      <c r="F94" s="22">
        <f>IF(Data!K93=Data!$G93,1,0)</f>
        <v>0</v>
      </c>
      <c r="G94" s="22">
        <f>IF(Data!L93=Data!$G93,1,0)</f>
        <v>0</v>
      </c>
      <c r="H94" s="22">
        <f>IF(Data!M93=Data!$G93,1,0)</f>
        <v>1</v>
      </c>
      <c r="I94" s="22" t="e">
        <f>IF(Data!N93=Data!$G93,1,0)</f>
        <v>#N/A</v>
      </c>
      <c r="J94" s="22" t="e">
        <f>IF(Data!O93=Data!$G93,1,0)</f>
        <v>#N/A</v>
      </c>
      <c r="K94" s="22" t="e">
        <f>IF(Data!P93=Data!$G93,1,0)</f>
        <v>#N/A</v>
      </c>
      <c r="L94" s="22" t="e">
        <f>IF(Data!Q93=Data!$G93,1,0)</f>
        <v>#N/A</v>
      </c>
      <c r="M94" s="22" t="e">
        <f>IF(Data!R93=Data!$G93,1,0)</f>
        <v>#N/A</v>
      </c>
      <c r="N94" s="22" t="e">
        <f>IF(Data!S93=Data!$G93,1,0)</f>
        <v>#N/A</v>
      </c>
      <c r="O94" s="22" t="e">
        <f>IF(Data!T93=Data!$G93,1,0)</f>
        <v>#N/A</v>
      </c>
      <c r="P94" s="22" t="e">
        <f>IF(Data!U93=Data!$G93,1,0)</f>
        <v>#N/A</v>
      </c>
      <c r="Q94" s="22" t="e">
        <f>IF(Data!V93=Data!$G93,1,0)</f>
        <v>#N/A</v>
      </c>
      <c r="R94" s="22" t="e">
        <f>IF(Data!W93=Data!$G93,1,0)</f>
        <v>#N/A</v>
      </c>
      <c r="S94" s="22" t="e">
        <f>IF(Data!X93=Data!$G93,1,0)</f>
        <v>#N/A</v>
      </c>
      <c r="T94" s="22">
        <f t="shared" si="201"/>
        <v>4</v>
      </c>
      <c r="U94" s="22">
        <f t="shared" si="197"/>
        <v>1</v>
      </c>
      <c r="V94" s="22">
        <f t="shared" si="364"/>
        <v>0</v>
      </c>
      <c r="W94" s="22">
        <f t="shared" si="365"/>
        <v>0</v>
      </c>
      <c r="X94" s="22" t="str">
        <f t="shared" si="366"/>
        <v>Evan</v>
      </c>
      <c r="Y94" s="7">
        <f t="shared" si="367"/>
        <v>0</v>
      </c>
      <c r="Z94" s="7">
        <f t="shared" si="368"/>
        <v>0</v>
      </c>
      <c r="AA94" s="7">
        <f t="shared" si="369"/>
        <v>0</v>
      </c>
      <c r="AB94" s="7">
        <f t="shared" si="370"/>
        <v>1</v>
      </c>
      <c r="AC94" s="7">
        <f t="shared" si="371"/>
        <v>0</v>
      </c>
      <c r="AD94" s="7">
        <f t="shared" si="372"/>
        <v>0</v>
      </c>
      <c r="AE94" s="7">
        <f t="shared" si="373"/>
        <v>0</v>
      </c>
      <c r="AF94" s="7">
        <f t="shared" si="374"/>
        <v>0</v>
      </c>
      <c r="AG94" s="7">
        <f t="shared" si="375"/>
        <v>0</v>
      </c>
      <c r="AH94" s="7">
        <f t="shared" si="376"/>
        <v>0</v>
      </c>
      <c r="AI94" s="7">
        <f t="shared" si="377"/>
        <v>0</v>
      </c>
      <c r="AJ94" s="7">
        <f t="shared" si="378"/>
        <v>0</v>
      </c>
      <c r="AK94" s="7">
        <f t="shared" si="379"/>
        <v>0</v>
      </c>
      <c r="AL94" s="7">
        <f t="shared" si="380"/>
        <v>0</v>
      </c>
      <c r="AM94" s="7">
        <f t="shared" si="381"/>
        <v>0</v>
      </c>
      <c r="AN94" s="9">
        <f t="shared" si="382"/>
        <v>1</v>
      </c>
      <c r="AO94" s="9">
        <f t="shared" si="383"/>
        <v>1</v>
      </c>
      <c r="AP94" s="9">
        <f t="shared" si="384"/>
        <v>1</v>
      </c>
      <c r="AQ94" s="9">
        <f t="shared" si="385"/>
        <v>0</v>
      </c>
      <c r="AR94" s="9">
        <f t="shared" si="386"/>
        <v>1</v>
      </c>
      <c r="AS94" s="9">
        <f t="shared" si="387"/>
        <v>1</v>
      </c>
      <c r="AT94" s="9">
        <f t="shared" si="388"/>
        <v>0</v>
      </c>
      <c r="AU94" s="9">
        <f t="shared" si="389"/>
        <v>0</v>
      </c>
      <c r="AV94" s="9">
        <f t="shared" si="390"/>
        <v>0</v>
      </c>
      <c r="AW94" s="9">
        <f t="shared" si="391"/>
        <v>0</v>
      </c>
      <c r="AX94" s="9">
        <f t="shared" si="392"/>
        <v>0</v>
      </c>
      <c r="AY94" s="9">
        <f t="shared" si="393"/>
        <v>0</v>
      </c>
      <c r="AZ94" s="9">
        <f t="shared" si="394"/>
        <v>1</v>
      </c>
      <c r="BA94" s="9">
        <f t="shared" si="395"/>
        <v>0</v>
      </c>
      <c r="BB94" s="9">
        <f t="shared" si="396"/>
        <v>0</v>
      </c>
    </row>
    <row r="95" spans="1:54" x14ac:dyDescent="0.25">
      <c r="A95" s="3">
        <f>Data!A94</f>
        <v>694</v>
      </c>
      <c r="B95" s="26" t="str">
        <f>Data!B94</f>
        <v>England</v>
      </c>
      <c r="C95" s="27" t="str">
        <f>Data!H94</f>
        <v>Steve</v>
      </c>
      <c r="D95" s="25" t="str">
        <f>Data!I94</f>
        <v>Evan</v>
      </c>
      <c r="E95" s="22">
        <f>IF(Data!J94=Data!$G94,1,0)</f>
        <v>0</v>
      </c>
      <c r="F95" s="22">
        <f>IF(Data!K94=Data!$G94,1,0)</f>
        <v>0</v>
      </c>
      <c r="G95" s="22">
        <f>IF(Data!L94=Data!$G94,1,0)</f>
        <v>0</v>
      </c>
      <c r="H95" s="22">
        <f>IF(Data!M94=Data!$G94,1,0)</f>
        <v>1</v>
      </c>
      <c r="I95" s="22" t="e">
        <f>IF(Data!N94=Data!$G94,1,0)</f>
        <v>#N/A</v>
      </c>
      <c r="J95" s="22" t="e">
        <f>IF(Data!O94=Data!$G94,1,0)</f>
        <v>#N/A</v>
      </c>
      <c r="K95" s="22" t="e">
        <f>IF(Data!P94=Data!$G94,1,0)</f>
        <v>#N/A</v>
      </c>
      <c r="L95" s="22" t="e">
        <f>IF(Data!Q94=Data!$G94,1,0)</f>
        <v>#N/A</v>
      </c>
      <c r="M95" s="22" t="e">
        <f>IF(Data!R94=Data!$G94,1,0)</f>
        <v>#N/A</v>
      </c>
      <c r="N95" s="22" t="e">
        <f>IF(Data!S94=Data!$G94,1,0)</f>
        <v>#N/A</v>
      </c>
      <c r="O95" s="22" t="e">
        <f>IF(Data!T94=Data!$G94,1,0)</f>
        <v>#N/A</v>
      </c>
      <c r="P95" s="22" t="e">
        <f>IF(Data!U94=Data!$G94,1,0)</f>
        <v>#N/A</v>
      </c>
      <c r="Q95" s="22" t="e">
        <f>IF(Data!V94=Data!$G94,1,0)</f>
        <v>#N/A</v>
      </c>
      <c r="R95" s="22">
        <f>IF(Data!W94=Data!$G94,1,0)</f>
        <v>1</v>
      </c>
      <c r="S95" s="22" t="e">
        <f>IF(Data!X94=Data!$G94,1,0)</f>
        <v>#N/A</v>
      </c>
      <c r="T95" s="22">
        <f t="shared" si="201"/>
        <v>5</v>
      </c>
      <c r="U95" s="22">
        <f t="shared" si="197"/>
        <v>2</v>
      </c>
      <c r="V95" s="22">
        <f t="shared" si="364"/>
        <v>0</v>
      </c>
      <c r="W95" s="22">
        <f t="shared" si="365"/>
        <v>0</v>
      </c>
      <c r="X95" s="22" t="e">
        <f t="shared" si="366"/>
        <v>#N/A</v>
      </c>
      <c r="Y95" s="7">
        <f t="shared" si="367"/>
        <v>0</v>
      </c>
      <c r="Z95" s="7">
        <f t="shared" si="368"/>
        <v>0</v>
      </c>
      <c r="AA95" s="7">
        <f t="shared" si="369"/>
        <v>0</v>
      </c>
      <c r="AB95" s="7">
        <f t="shared" si="370"/>
        <v>2</v>
      </c>
      <c r="AC95" s="7">
        <f t="shared" si="371"/>
        <v>0</v>
      </c>
      <c r="AD95" s="7">
        <f t="shared" si="372"/>
        <v>0</v>
      </c>
      <c r="AE95" s="7">
        <f t="shared" si="373"/>
        <v>0</v>
      </c>
      <c r="AF95" s="7">
        <f t="shared" si="374"/>
        <v>0</v>
      </c>
      <c r="AG95" s="7">
        <f t="shared" si="375"/>
        <v>0</v>
      </c>
      <c r="AH95" s="7">
        <f t="shared" si="376"/>
        <v>0</v>
      </c>
      <c r="AI95" s="7">
        <f t="shared" si="377"/>
        <v>0</v>
      </c>
      <c r="AJ95" s="7">
        <f t="shared" si="378"/>
        <v>0</v>
      </c>
      <c r="AK95" s="7">
        <f t="shared" si="379"/>
        <v>0</v>
      </c>
      <c r="AL95" s="7">
        <f t="shared" si="380"/>
        <v>1</v>
      </c>
      <c r="AM95" s="7">
        <f t="shared" si="381"/>
        <v>0</v>
      </c>
      <c r="AN95" s="9">
        <f t="shared" si="382"/>
        <v>2</v>
      </c>
      <c r="AO95" s="9">
        <f t="shared" si="383"/>
        <v>2</v>
      </c>
      <c r="AP95" s="9">
        <f t="shared" si="384"/>
        <v>2</v>
      </c>
      <c r="AQ95" s="9">
        <f t="shared" si="385"/>
        <v>0</v>
      </c>
      <c r="AR95" s="9">
        <f t="shared" si="386"/>
        <v>1</v>
      </c>
      <c r="AS95" s="9">
        <f t="shared" si="387"/>
        <v>1</v>
      </c>
      <c r="AT95" s="9">
        <f t="shared" si="388"/>
        <v>0</v>
      </c>
      <c r="AU95" s="9">
        <f t="shared" si="389"/>
        <v>0</v>
      </c>
      <c r="AV95" s="9">
        <f t="shared" si="390"/>
        <v>0</v>
      </c>
      <c r="AW95" s="9">
        <f t="shared" si="391"/>
        <v>0</v>
      </c>
      <c r="AX95" s="9">
        <f t="shared" si="392"/>
        <v>0</v>
      </c>
      <c r="AY95" s="9">
        <f t="shared" si="393"/>
        <v>0</v>
      </c>
      <c r="AZ95" s="9">
        <f t="shared" si="394"/>
        <v>1</v>
      </c>
      <c r="BA95" s="9">
        <f t="shared" si="395"/>
        <v>0</v>
      </c>
      <c r="BB95" s="9">
        <f t="shared" si="396"/>
        <v>0</v>
      </c>
    </row>
    <row r="96" spans="1:54" x14ac:dyDescent="0.25">
      <c r="A96" s="3">
        <f>Data!A95</f>
        <v>695</v>
      </c>
      <c r="B96" s="26" t="str">
        <f>Data!B95</f>
        <v>Cambridge</v>
      </c>
      <c r="C96" s="27" t="str">
        <f>Data!H95</f>
        <v>Steve</v>
      </c>
      <c r="D96" s="25" t="str">
        <f>Data!I95</f>
        <v>Cara</v>
      </c>
      <c r="E96" s="22">
        <f>IF(Data!J95=Data!$G95,1,0)</f>
        <v>0</v>
      </c>
      <c r="F96" s="22">
        <f>IF(Data!K95=Data!$G95,1,0)</f>
        <v>1</v>
      </c>
      <c r="G96" s="22">
        <f>IF(Data!L95=Data!$G95,1,0)</f>
        <v>0</v>
      </c>
      <c r="H96" s="22">
        <f>IF(Data!M95=Data!$G95,1,0)</f>
        <v>1</v>
      </c>
      <c r="I96" s="22" t="e">
        <f>IF(Data!N95=Data!$G95,1,0)</f>
        <v>#N/A</v>
      </c>
      <c r="J96" s="22" t="e">
        <f>IF(Data!O95=Data!$G95,1,0)</f>
        <v>#N/A</v>
      </c>
      <c r="K96" s="22" t="e">
        <f>IF(Data!P95=Data!$G95,1,0)</f>
        <v>#N/A</v>
      </c>
      <c r="L96" s="22" t="e">
        <f>IF(Data!Q95=Data!$G95,1,0)</f>
        <v>#N/A</v>
      </c>
      <c r="M96" s="22" t="e">
        <f>IF(Data!R95=Data!$G95,1,0)</f>
        <v>#N/A</v>
      </c>
      <c r="N96" s="22" t="e">
        <f>IF(Data!S95=Data!$G95,1,0)</f>
        <v>#N/A</v>
      </c>
      <c r="O96" s="22" t="e">
        <f>IF(Data!T95=Data!$G95,1,0)</f>
        <v>#N/A</v>
      </c>
      <c r="P96" s="22" t="e">
        <f>IF(Data!U95=Data!$G95,1,0)</f>
        <v>#N/A</v>
      </c>
      <c r="Q96" s="22" t="e">
        <f>IF(Data!V95=Data!$G95,1,0)</f>
        <v>#N/A</v>
      </c>
      <c r="R96" s="22" t="e">
        <f>IF(Data!W95=Data!$G95,1,0)</f>
        <v>#N/A</v>
      </c>
      <c r="S96" s="22" t="e">
        <f>IF(Data!X95=Data!$G95,1,0)</f>
        <v>#N/A</v>
      </c>
      <c r="T96" s="22">
        <f t="shared" si="201"/>
        <v>4</v>
      </c>
      <c r="U96" s="22">
        <f t="shared" si="197"/>
        <v>2</v>
      </c>
      <c r="V96" s="22">
        <f t="shared" si="364"/>
        <v>0</v>
      </c>
      <c r="W96" s="22">
        <f t="shared" si="365"/>
        <v>0</v>
      </c>
      <c r="X96" s="22" t="e">
        <f t="shared" si="366"/>
        <v>#N/A</v>
      </c>
      <c r="Y96" s="7">
        <f t="shared" si="367"/>
        <v>0</v>
      </c>
      <c r="Z96" s="7">
        <f t="shared" si="368"/>
        <v>1</v>
      </c>
      <c r="AA96" s="7">
        <f t="shared" si="369"/>
        <v>0</v>
      </c>
      <c r="AB96" s="7">
        <f t="shared" si="370"/>
        <v>3</v>
      </c>
      <c r="AC96" s="7">
        <f t="shared" si="371"/>
        <v>0</v>
      </c>
      <c r="AD96" s="7">
        <f t="shared" si="372"/>
        <v>0</v>
      </c>
      <c r="AE96" s="7">
        <f t="shared" si="373"/>
        <v>0</v>
      </c>
      <c r="AF96" s="7">
        <f t="shared" si="374"/>
        <v>0</v>
      </c>
      <c r="AG96" s="7">
        <f t="shared" si="375"/>
        <v>0</v>
      </c>
      <c r="AH96" s="7">
        <f t="shared" si="376"/>
        <v>0</v>
      </c>
      <c r="AI96" s="7">
        <f t="shared" si="377"/>
        <v>0</v>
      </c>
      <c r="AJ96" s="7">
        <f t="shared" si="378"/>
        <v>0</v>
      </c>
      <c r="AK96" s="7">
        <f t="shared" si="379"/>
        <v>0</v>
      </c>
      <c r="AL96" s="7">
        <f t="shared" si="380"/>
        <v>1</v>
      </c>
      <c r="AM96" s="7">
        <f t="shared" si="381"/>
        <v>0</v>
      </c>
      <c r="AN96" s="9">
        <f t="shared" si="382"/>
        <v>3</v>
      </c>
      <c r="AO96" s="9">
        <f t="shared" si="383"/>
        <v>0</v>
      </c>
      <c r="AP96" s="9">
        <f t="shared" si="384"/>
        <v>3</v>
      </c>
      <c r="AQ96" s="9">
        <f t="shared" si="385"/>
        <v>0</v>
      </c>
      <c r="AR96" s="9">
        <f t="shared" si="386"/>
        <v>1</v>
      </c>
      <c r="AS96" s="9">
        <f t="shared" si="387"/>
        <v>1</v>
      </c>
      <c r="AT96" s="9">
        <f t="shared" si="388"/>
        <v>0</v>
      </c>
      <c r="AU96" s="9">
        <f t="shared" si="389"/>
        <v>0</v>
      </c>
      <c r="AV96" s="9">
        <f t="shared" si="390"/>
        <v>0</v>
      </c>
      <c r="AW96" s="9">
        <f t="shared" si="391"/>
        <v>0</v>
      </c>
      <c r="AX96" s="9">
        <f t="shared" si="392"/>
        <v>0</v>
      </c>
      <c r="AY96" s="9">
        <f t="shared" si="393"/>
        <v>0</v>
      </c>
      <c r="AZ96" s="9">
        <f t="shared" si="394"/>
        <v>1</v>
      </c>
      <c r="BA96" s="9">
        <f t="shared" si="395"/>
        <v>0</v>
      </c>
      <c r="BB96" s="9">
        <f t="shared" si="396"/>
        <v>0</v>
      </c>
    </row>
    <row r="97" spans="1:54" x14ac:dyDescent="0.25">
      <c r="A97" s="3">
        <f>Data!A96</f>
        <v>696</v>
      </c>
      <c r="B97" s="26" t="str">
        <f>Data!B96</f>
        <v>Engineering Failures</v>
      </c>
      <c r="C97" s="27" t="str">
        <f>Data!H96</f>
        <v>Steve</v>
      </c>
      <c r="D97" s="25" t="str">
        <f>Data!I96</f>
        <v>Cara</v>
      </c>
      <c r="E97" s="22">
        <f>IF(Data!J96=Data!$G96,1,0)</f>
        <v>1</v>
      </c>
      <c r="F97" s="22">
        <f>IF(Data!K96=Data!$G96,1,0)</f>
        <v>1</v>
      </c>
      <c r="G97" s="22">
        <f>IF(Data!L96=Data!$G96,1,0)</f>
        <v>1</v>
      </c>
      <c r="H97" s="22">
        <f>IF(Data!M96=Data!$G96,1,0)</f>
        <v>1</v>
      </c>
      <c r="I97" s="22" t="e">
        <f>IF(Data!N96=Data!$G96,1,0)</f>
        <v>#N/A</v>
      </c>
      <c r="J97" s="22" t="e">
        <f>IF(Data!O96=Data!$G96,1,0)</f>
        <v>#N/A</v>
      </c>
      <c r="K97" s="22" t="e">
        <f>IF(Data!P96=Data!$G96,1,0)</f>
        <v>#N/A</v>
      </c>
      <c r="L97" s="22" t="e">
        <f>IF(Data!Q96=Data!$G96,1,0)</f>
        <v>#N/A</v>
      </c>
      <c r="M97" s="22" t="e">
        <f>IF(Data!R96=Data!$G96,1,0)</f>
        <v>#N/A</v>
      </c>
      <c r="N97" s="22" t="e">
        <f>IF(Data!S96=Data!$G96,1,0)</f>
        <v>#N/A</v>
      </c>
      <c r="O97" s="22" t="e">
        <f>IF(Data!T96=Data!$G96,1,0)</f>
        <v>#N/A</v>
      </c>
      <c r="P97" s="22" t="e">
        <f>IF(Data!U96=Data!$G96,1,0)</f>
        <v>#N/A</v>
      </c>
      <c r="Q97" s="22" t="e">
        <f>IF(Data!V96=Data!$G96,1,0)</f>
        <v>#N/A</v>
      </c>
      <c r="R97" s="22" t="e">
        <f>IF(Data!W96=Data!$G96,1,0)</f>
        <v>#N/A</v>
      </c>
      <c r="S97" s="22" t="e">
        <f>IF(Data!X96=Data!$G96,1,0)</f>
        <v>#N/A</v>
      </c>
      <c r="T97" s="22">
        <f t="shared" si="201"/>
        <v>4</v>
      </c>
      <c r="U97" s="22">
        <f t="shared" si="197"/>
        <v>4</v>
      </c>
      <c r="V97" s="22">
        <f t="shared" si="364"/>
        <v>0</v>
      </c>
      <c r="W97" s="22">
        <f t="shared" si="365"/>
        <v>1</v>
      </c>
      <c r="X97" s="22" t="e">
        <f t="shared" si="366"/>
        <v>#N/A</v>
      </c>
      <c r="Y97" s="7">
        <f t="shared" si="367"/>
        <v>1</v>
      </c>
      <c r="Z97" s="7">
        <f t="shared" si="368"/>
        <v>2</v>
      </c>
      <c r="AA97" s="7">
        <f t="shared" si="369"/>
        <v>1</v>
      </c>
      <c r="AB97" s="7">
        <f t="shared" si="370"/>
        <v>4</v>
      </c>
      <c r="AC97" s="7">
        <f t="shared" si="371"/>
        <v>0</v>
      </c>
      <c r="AD97" s="7">
        <f t="shared" si="372"/>
        <v>0</v>
      </c>
      <c r="AE97" s="7">
        <f t="shared" si="373"/>
        <v>0</v>
      </c>
      <c r="AF97" s="7">
        <f t="shared" si="374"/>
        <v>0</v>
      </c>
      <c r="AG97" s="7">
        <f t="shared" si="375"/>
        <v>0</v>
      </c>
      <c r="AH97" s="7">
        <f t="shared" si="376"/>
        <v>0</v>
      </c>
      <c r="AI97" s="7">
        <f t="shared" si="377"/>
        <v>0</v>
      </c>
      <c r="AJ97" s="7">
        <f t="shared" si="378"/>
        <v>0</v>
      </c>
      <c r="AK97" s="7">
        <f t="shared" si="379"/>
        <v>0</v>
      </c>
      <c r="AL97" s="7">
        <f t="shared" si="380"/>
        <v>1</v>
      </c>
      <c r="AM97" s="7">
        <f t="shared" si="381"/>
        <v>0</v>
      </c>
      <c r="AN97" s="9">
        <f t="shared" si="382"/>
        <v>0</v>
      </c>
      <c r="AO97" s="9">
        <f t="shared" si="383"/>
        <v>0</v>
      </c>
      <c r="AP97" s="9">
        <f t="shared" si="384"/>
        <v>0</v>
      </c>
      <c r="AQ97" s="9">
        <f t="shared" si="385"/>
        <v>0</v>
      </c>
      <c r="AR97" s="9">
        <f t="shared" si="386"/>
        <v>1</v>
      </c>
      <c r="AS97" s="9">
        <f t="shared" si="387"/>
        <v>1</v>
      </c>
      <c r="AT97" s="9">
        <f t="shared" si="388"/>
        <v>0</v>
      </c>
      <c r="AU97" s="9">
        <f t="shared" si="389"/>
        <v>0</v>
      </c>
      <c r="AV97" s="9">
        <f t="shared" si="390"/>
        <v>0</v>
      </c>
      <c r="AW97" s="9">
        <f t="shared" si="391"/>
        <v>0</v>
      </c>
      <c r="AX97" s="9">
        <f t="shared" si="392"/>
        <v>0</v>
      </c>
      <c r="AY97" s="9">
        <f t="shared" si="393"/>
        <v>0</v>
      </c>
      <c r="AZ97" s="9">
        <f t="shared" si="394"/>
        <v>1</v>
      </c>
      <c r="BA97" s="9">
        <f t="shared" si="395"/>
        <v>0</v>
      </c>
      <c r="BB97" s="9">
        <f t="shared" si="396"/>
        <v>0</v>
      </c>
    </row>
    <row r="98" spans="1:54" x14ac:dyDescent="0.25">
      <c r="A98" s="3">
        <f>Data!A97</f>
        <v>697</v>
      </c>
      <c r="B98" s="26" t="str">
        <f>Data!B97</f>
        <v>Myths about colonial living</v>
      </c>
      <c r="C98" s="27" t="str">
        <f>Data!H97</f>
        <v>Steve</v>
      </c>
      <c r="D98" s="25" t="str">
        <f>Data!I97</f>
        <v>Devon</v>
      </c>
      <c r="E98" s="22">
        <f>IF(Data!J97=Data!$G97,1,0)</f>
        <v>0</v>
      </c>
      <c r="F98" s="22">
        <f>IF(Data!K97=Data!$G97,1,0)</f>
        <v>0</v>
      </c>
      <c r="G98" s="22">
        <f>IF(Data!L97=Data!$G97,1,0)</f>
        <v>1</v>
      </c>
      <c r="H98" s="22">
        <f>IF(Data!M97=Data!$G97,1,0)</f>
        <v>0</v>
      </c>
      <c r="I98" s="22" t="e">
        <f>IF(Data!N97=Data!$G97,1,0)</f>
        <v>#N/A</v>
      </c>
      <c r="J98" s="22" t="e">
        <f>IF(Data!O97=Data!$G97,1,0)</f>
        <v>#N/A</v>
      </c>
      <c r="K98" s="22" t="e">
        <f>IF(Data!P97=Data!$G97,1,0)</f>
        <v>#N/A</v>
      </c>
      <c r="L98" s="22" t="e">
        <f>IF(Data!Q97=Data!$G97,1,0)</f>
        <v>#N/A</v>
      </c>
      <c r="M98" s="22" t="e">
        <f>IF(Data!R97=Data!$G97,1,0)</f>
        <v>#N/A</v>
      </c>
      <c r="N98" s="22" t="e">
        <f>IF(Data!S97=Data!$G97,1,0)</f>
        <v>#N/A</v>
      </c>
      <c r="O98" s="22" t="e">
        <f>IF(Data!T97=Data!$G97,1,0)</f>
        <v>#N/A</v>
      </c>
      <c r="P98" s="22" t="e">
        <f>IF(Data!U97=Data!$G97,1,0)</f>
        <v>#N/A</v>
      </c>
      <c r="Q98" s="22" t="e">
        <f>IF(Data!V97=Data!$G97,1,0)</f>
        <v>#N/A</v>
      </c>
      <c r="R98" s="22" t="e">
        <f>IF(Data!W97=Data!$G97,1,0)</f>
        <v>#N/A</v>
      </c>
      <c r="S98" s="22">
        <f>IF(Data!X97=Data!$G97,1,0)</f>
        <v>0</v>
      </c>
      <c r="T98" s="22">
        <f t="shared" si="201"/>
        <v>5</v>
      </c>
      <c r="U98" s="22">
        <f>SUMIF(E98:S98,"&lt;&gt;#N/A")</f>
        <v>1</v>
      </c>
      <c r="V98" s="22">
        <f t="shared" si="364"/>
        <v>0</v>
      </c>
      <c r="W98" s="22">
        <f t="shared" si="365"/>
        <v>0</v>
      </c>
      <c r="X98" s="22" t="str">
        <f t="shared" si="366"/>
        <v>Jay</v>
      </c>
      <c r="Y98" s="7">
        <f t="shared" si="367"/>
        <v>0</v>
      </c>
      <c r="Z98" s="7">
        <f t="shared" si="368"/>
        <v>0</v>
      </c>
      <c r="AA98" s="7">
        <f t="shared" si="369"/>
        <v>2</v>
      </c>
      <c r="AB98" s="7">
        <f t="shared" si="370"/>
        <v>0</v>
      </c>
      <c r="AC98" s="7">
        <f t="shared" si="371"/>
        <v>0</v>
      </c>
      <c r="AD98" s="7">
        <f t="shared" si="372"/>
        <v>0</v>
      </c>
      <c r="AE98" s="7">
        <f t="shared" si="373"/>
        <v>0</v>
      </c>
      <c r="AF98" s="7">
        <f t="shared" si="374"/>
        <v>0</v>
      </c>
      <c r="AG98" s="7">
        <f t="shared" si="375"/>
        <v>0</v>
      </c>
      <c r="AH98" s="7">
        <f t="shared" si="376"/>
        <v>0</v>
      </c>
      <c r="AI98" s="7">
        <f t="shared" si="377"/>
        <v>0</v>
      </c>
      <c r="AJ98" s="7">
        <f t="shared" si="378"/>
        <v>0</v>
      </c>
      <c r="AK98" s="7">
        <f t="shared" si="379"/>
        <v>0</v>
      </c>
      <c r="AL98" s="7">
        <f t="shared" si="380"/>
        <v>1</v>
      </c>
      <c r="AM98" s="7">
        <f t="shared" si="381"/>
        <v>0</v>
      </c>
      <c r="AN98" s="9">
        <f t="shared" si="382"/>
        <v>1</v>
      </c>
      <c r="AO98" s="9">
        <f t="shared" si="383"/>
        <v>1</v>
      </c>
      <c r="AP98" s="9">
        <f t="shared" si="384"/>
        <v>0</v>
      </c>
      <c r="AQ98" s="9">
        <f t="shared" si="385"/>
        <v>1</v>
      </c>
      <c r="AR98" s="9">
        <f t="shared" si="386"/>
        <v>1</v>
      </c>
      <c r="AS98" s="9">
        <f t="shared" si="387"/>
        <v>1</v>
      </c>
      <c r="AT98" s="9">
        <f t="shared" si="388"/>
        <v>0</v>
      </c>
      <c r="AU98" s="9">
        <f t="shared" si="389"/>
        <v>0</v>
      </c>
      <c r="AV98" s="9">
        <f t="shared" si="390"/>
        <v>0</v>
      </c>
      <c r="AW98" s="9">
        <f t="shared" si="391"/>
        <v>0</v>
      </c>
      <c r="AX98" s="9">
        <f t="shared" si="392"/>
        <v>0</v>
      </c>
      <c r="AY98" s="9">
        <f t="shared" si="393"/>
        <v>0</v>
      </c>
      <c r="AZ98" s="9">
        <f t="shared" si="394"/>
        <v>1</v>
      </c>
      <c r="BA98" s="9">
        <f t="shared" si="395"/>
        <v>0</v>
      </c>
      <c r="BB98" s="9">
        <f t="shared" si="396"/>
        <v>1</v>
      </c>
    </row>
    <row r="99" spans="1:54" x14ac:dyDescent="0.25">
      <c r="A99" s="3">
        <v>698</v>
      </c>
    </row>
    <row r="100" spans="1:54" x14ac:dyDescent="0.25">
      <c r="A100" s="3">
        <v>699</v>
      </c>
    </row>
    <row r="101" spans="1:54" x14ac:dyDescent="0.25">
      <c r="A101" s="3">
        <v>700</v>
      </c>
    </row>
    <row r="102" spans="1:54" x14ac:dyDescent="0.25">
      <c r="A102" s="3">
        <v>701</v>
      </c>
    </row>
  </sheetData>
  <autoFilter ref="A2:X102"/>
  <mergeCells count="2">
    <mergeCell ref="Y1:AJ1"/>
    <mergeCell ref="AN1:BB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115" zoomScaleNormal="115" workbookViewId="0">
      <selection activeCell="N5" sqref="N5"/>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SUM(Results!U3:U53)/SUM(Results!T3:T53)</f>
        <v>0.55609756097560981</v>
      </c>
    </row>
    <row r="3" spans="1:14" x14ac:dyDescent="0.2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SUMIF(Results!B3:B53,"&lt;&gt;#N/A",Results!U3:U53)/SUMIF(Results!B3:B53,"&lt;&gt;#N/A",Results!T3:T53)</f>
        <v>0.53333333333333333</v>
      </c>
    </row>
    <row r="4" spans="1:14" x14ac:dyDescent="0.2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SUMIF(Results!B3:B53,"=#N/A",Results!U3:U53)/SUMIF(Results!B3:B53,"=#N/A",Results!T3:T53)</f>
        <v>0.57999999999999996</v>
      </c>
    </row>
    <row r="5" spans="1:14" x14ac:dyDescent="0.25">
      <c r="A5" t="s">
        <v>27</v>
      </c>
      <c r="B5" s="1">
        <f>MAX(Results!Y3:Y53)</f>
        <v>4</v>
      </c>
      <c r="C5" s="1">
        <f>MAX(Results!Z3:Z53)</f>
        <v>6</v>
      </c>
      <c r="D5" s="1">
        <f>MAX(Results!AA3:AA53)</f>
        <v>4</v>
      </c>
      <c r="E5" s="1">
        <f>MAX(Results!AB3:AB53)</f>
        <v>5</v>
      </c>
      <c r="F5" s="1">
        <f>MAX(Results!AC3:AC53)</f>
        <v>1</v>
      </c>
      <c r="G5" s="1">
        <f>MAX(Results!AD3:AD53)</f>
        <v>2</v>
      </c>
      <c r="H5" s="1">
        <f>MAX(Results!AE3:AE53)</f>
        <v>0</v>
      </c>
      <c r="I5" s="1">
        <f>MAX(Results!AF3:AF53)</f>
        <v>1</v>
      </c>
      <c r="J5" s="1">
        <f>MAX(Results!AG3:AG53)</f>
        <v>0</v>
      </c>
      <c r="K5" s="1">
        <f>MAX(Results!AH3:AH53)</f>
        <v>1</v>
      </c>
      <c r="L5" s="1">
        <f>MAX(Results!AI3:AI53)</f>
        <v>0</v>
      </c>
      <c r="M5" s="1">
        <f>MAX(Results!AJ3:AJ53)</f>
        <v>1</v>
      </c>
      <c r="N5" s="1">
        <f>MAX(B5:M5)</f>
        <v>6</v>
      </c>
    </row>
    <row r="6" spans="1:14" x14ac:dyDescent="0.25">
      <c r="A6" t="s">
        <v>28</v>
      </c>
      <c r="B6" s="1">
        <f>MAX(Results!AN3:AN53)</f>
        <v>4</v>
      </c>
      <c r="C6" s="1">
        <f>MAX(Results!AO3:AO53)</f>
        <v>3</v>
      </c>
      <c r="D6" s="1">
        <f>MAX(Results!AP3:AP53)</f>
        <v>5</v>
      </c>
      <c r="E6" s="1">
        <f>MAX(Results!AQ3:AQ53)</f>
        <v>3</v>
      </c>
      <c r="F6" s="1">
        <f>MAX(Results!AR3:AR53)</f>
        <v>2</v>
      </c>
      <c r="G6" s="1">
        <f>MAX(Results!AS3:AS53)</f>
        <v>2</v>
      </c>
      <c r="H6" s="1">
        <f>MAX(Results!AT3:AT53)</f>
        <v>1</v>
      </c>
      <c r="I6" s="1">
        <f>MAX(Results!AU3:AU53)</f>
        <v>0</v>
      </c>
      <c r="J6" s="1">
        <f>MAX(Results!AV3:AV53)</f>
        <v>1</v>
      </c>
      <c r="K6" s="1">
        <f>MAX(Results!AW3:AW53)</f>
        <v>0</v>
      </c>
      <c r="L6" s="1">
        <f>MAX(Results!AX3:AX53)</f>
        <v>1</v>
      </c>
      <c r="M6" s="1">
        <f>MAX(Results!AY3:AY53)</f>
        <v>0</v>
      </c>
      <c r="N6" s="1">
        <f>MAX(B6:M6)</f>
        <v>5</v>
      </c>
    </row>
    <row r="7" spans="1:14" x14ac:dyDescent="0.25">
      <c r="A7" t="s">
        <v>53</v>
      </c>
      <c r="B7" s="1">
        <f>COUNTIF(Results!$X$3:$X$53,'Summary 2017'!B1)</f>
        <v>4</v>
      </c>
      <c r="C7" s="1">
        <f>COUNTIF(Results!$X$3:$X$53,'Summary 2017'!C1)</f>
        <v>0</v>
      </c>
      <c r="D7" s="1">
        <f>COUNTIF(Results!$X$3:$X$53,'Summary 2017'!D1)</f>
        <v>1</v>
      </c>
      <c r="E7" s="1">
        <f>COUNTIF(Results!$X$3:$X$53,'Summary 2017'!E1)</f>
        <v>4</v>
      </c>
      <c r="F7" s="1">
        <f>COUNTIF(Results!$X$3:$X$53,'Summary 2017'!F1)</f>
        <v>0</v>
      </c>
      <c r="G7" s="1">
        <f>COUNTIF(Results!$X$3:$X$53,'Summary 2017'!G1)</f>
        <v>0</v>
      </c>
      <c r="H7" s="1">
        <f>COUNTIF(Results!$X$3:$X$53,'Summary 2017'!H1)</f>
        <v>0</v>
      </c>
      <c r="I7" s="1">
        <f>COUNTIF(Results!$X$3:$X$53,'Summary 2017'!I1)</f>
        <v>0</v>
      </c>
      <c r="J7" s="1">
        <f>COUNTIF(Results!$X$3:$X$53,'Summary 2017'!J1)</f>
        <v>0</v>
      </c>
      <c r="K7" s="1">
        <f>COUNTIF(Results!$X$3:$X$53,'Summary 2017'!K1)</f>
        <v>0</v>
      </c>
      <c r="L7" s="1">
        <f>COUNTIF(Results!$X$3:$X$53,'Summary 2017'!L1)</f>
        <v>0</v>
      </c>
      <c r="M7" s="1">
        <f>COUNTIF(Results!$X$3:$X$53,'Summary 2017'!M1)</f>
        <v>0</v>
      </c>
      <c r="N7" s="1">
        <f>SUM(B7:M7)</f>
        <v>9</v>
      </c>
    </row>
    <row r="8" spans="1:14" x14ac:dyDescent="0.25">
      <c r="A8" t="s">
        <v>45</v>
      </c>
      <c r="B8" s="6">
        <f>SUMIF(Results!$D$3:$D$53,B1,Results!$U$3:$U$53)/SUMIF(Results!$D$3:$D$53,B1,Results!$T$3:$T$53)</f>
        <v>0.5957446808510638</v>
      </c>
      <c r="C8" s="6">
        <f>SUMIF(Results!$D$3:$D$53,C1,Results!$U$3:$U$53)/SUMIF(Results!$D$3:$D$53,C1,Results!$T$3:$T$53)</f>
        <v>0.53191489361702127</v>
      </c>
      <c r="D8" s="6">
        <f>SUMIF(Results!$D$3:$D$53,D1,Results!$U$3:$U$53)/SUMIF(Results!$D$3:$D$53,D1,Results!$T$3:$T$53)</f>
        <v>0.48888888888888887</v>
      </c>
      <c r="E8" s="6">
        <f>SUMIF(Results!$D$3:$D$53,E1,Results!$U$3:$U$53)/SUMIF(Results!$D$3:$D$53,E1,Results!$T$3:$T$53)</f>
        <v>0.5641025641025641</v>
      </c>
      <c r="F8" s="6" t="e">
        <f>SUMIF(Results!$D$3:$D$53,F1,Results!$U$3:$U$53)/SUMIF(Results!$D$3:$D$53,F1,Results!$T$3:$T$53)</f>
        <v>#DIV/0!</v>
      </c>
      <c r="G8" s="6" t="e">
        <f>SUMIF(Results!$D$3:$D$53,G1,Results!$U$3:$U$53)/SUMIF(Results!$D$3:$D$53,G1,Results!$T$3:$T$53)</f>
        <v>#DIV/0!</v>
      </c>
      <c r="H8" s="6">
        <f>SUMIF(Results!$D$3:$D$53,H1,Results!$U$3:$U$53)/SUMIF(Results!$D$3:$D$53,H1,Results!$T$3:$T$53)</f>
        <v>0.25</v>
      </c>
      <c r="I8" s="6">
        <f>SUMIF(Results!$D$3:$D$53,I1,Results!$U$3:$U$53)/SUMIF(Results!$D$3:$D$53,I1,Results!$T$3:$T$53)</f>
        <v>0.4</v>
      </c>
      <c r="J8" s="6">
        <f>SUMIF(Results!$D$3:$D$53,J1,Results!$U$3:$U$53)/SUMIF(Results!$D$3:$D$53,J1,Results!$T$3:$T$53)</f>
        <v>0.6</v>
      </c>
      <c r="K8" s="6">
        <f>SUMIF(Results!$D$3:$D$53,K1,Results!$U$3:$U$53)/SUMIF(Results!$D$3:$D$53,K1,Results!$T$3:$T$53)</f>
        <v>1</v>
      </c>
      <c r="L8" s="6">
        <f>SUMIF(Results!$D$3:$D$53,L1,Results!$U$3:$U$53)/SUMIF(Results!$D$3:$D$53,L1,Results!$T$3:$T$53)</f>
        <v>0.66666666666666663</v>
      </c>
      <c r="M8" s="6">
        <f>SUMIF(Results!$D$3:$D$53,M1,Results!$U$3:$U$53)/SUMIF(Results!$D$3:$D$53,M1,Results!$T$3:$T$53)</f>
        <v>0.8</v>
      </c>
      <c r="N8" s="19" t="e">
        <f>MAX(B8:M8)</f>
        <v>#DIV/0!</v>
      </c>
    </row>
    <row r="9" spans="1:14" x14ac:dyDescent="0.2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2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2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2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2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2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2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2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2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25">
      <c r="A18" s="4" t="s">
        <v>74</v>
      </c>
      <c r="B18" s="1">
        <f>SUMIF(Results!$C$3:$C$53,'Summary 2017'!B1,Results!$V$3:$V$53)</f>
        <v>0</v>
      </c>
      <c r="C18" s="1">
        <f>SUMIF(Results!$C$3:$C$53,'Summary 2017'!C1,Results!$V$3:$V$53)</f>
        <v>0</v>
      </c>
      <c r="D18" s="1">
        <f>SUMIF(Results!$C$3:$C$53,'Summary 2017'!D1,Results!$V$3:$V$53)</f>
        <v>0</v>
      </c>
      <c r="E18" s="1">
        <f>SUMIF(Results!$C$3:$C$53,'Summary 2017'!E1,Results!$V$3:$V$53)</f>
        <v>1</v>
      </c>
      <c r="F18" s="1">
        <f>SUMIF(Results!$C$3:$C$53,'Summary 2017'!F1,Results!$V$3:$V$53)</f>
        <v>0</v>
      </c>
      <c r="G18" s="1">
        <f>SUMIF(Results!$C$3:$C$53,'Summary 2017'!G1,Results!$V$3:$V$53)</f>
        <v>5</v>
      </c>
      <c r="H18" s="1">
        <f>SUMIF(Results!$C$3:$C$53,'Summary 2017'!H1,Results!$V$3:$V$53)</f>
        <v>0</v>
      </c>
      <c r="I18" s="1">
        <f>SUMIF(Results!$C$3:$C$53,'Summary 2017'!I1,Results!$V$3:$V$53)</f>
        <v>0</v>
      </c>
      <c r="J18" s="1">
        <f>SUMIF(Results!$C$3:$C$53,'Summary 2017'!J1,Results!$V$3:$V$53)</f>
        <v>0</v>
      </c>
      <c r="K18" s="1">
        <f>SUMIF(Results!$C$3:$C$53,'Summary 2017'!K1,Results!$V$3:$V$53)</f>
        <v>0</v>
      </c>
      <c r="L18" s="1">
        <f>SUMIF(Results!$C$3:$C$53,'Summary 2017'!L1,Results!$V$3:$V$53)</f>
        <v>0</v>
      </c>
      <c r="M18" s="1">
        <f>SUMIF(Results!$C$3:$C$53,'Summary 2017'!M1,Results!$V$3:$V$53)</f>
        <v>0</v>
      </c>
      <c r="N18" s="18">
        <f>SUM(Results!V3:V53)</f>
        <v>6</v>
      </c>
    </row>
    <row r="19" spans="1:14" x14ac:dyDescent="0.25">
      <c r="A19" s="4" t="s">
        <v>75</v>
      </c>
      <c r="B19" s="1">
        <f>SUMIF(Results!E3:E53,"&lt;&gt;#N/A",Results!$W$3:$W$53)</f>
        <v>7</v>
      </c>
      <c r="C19" s="1">
        <f>SUMIF(Results!F3:F53,"&lt;&gt;#N/A",Results!$W$3:$W$53)</f>
        <v>7</v>
      </c>
      <c r="D19" s="1">
        <f>SUMIF(Results!G3:G53,"&lt;&gt;#N/A",Results!$W$3:$W$53)</f>
        <v>7</v>
      </c>
      <c r="E19" s="1">
        <f>SUMIF(Results!H3:H53,"&lt;&gt;#N/A",Results!$W$3:$W$53)</f>
        <v>7</v>
      </c>
      <c r="F19" s="1">
        <f>SUMIF(Results!I3:I53,"&lt;&gt;#N/A",Results!$W$3:$W$53)</f>
        <v>0</v>
      </c>
      <c r="G19" s="1">
        <f>SUMIF(Results!J3:J53,"&lt;&gt;#N/A",Results!$W$3:$W$53)</f>
        <v>0</v>
      </c>
      <c r="H19" s="1">
        <f>SUMIF(Results!K3:K53,"&lt;&gt;#N/A",Results!$W$3:$W$53)</f>
        <v>0</v>
      </c>
      <c r="I19" s="1">
        <f>SUMIF(Results!L3:L53,"&lt;&gt;#N/A",Results!$W$3:$W$53)</f>
        <v>0</v>
      </c>
      <c r="J19" s="1">
        <f>SUMIF(Results!M3:M53,"&lt;&gt;#N/A",Results!$W$3:$W$53)</f>
        <v>0</v>
      </c>
      <c r="K19" s="1">
        <f>SUMIF(Results!N3:N53,"&lt;&gt;#N/A",Results!$W$3:$W$53)</f>
        <v>1</v>
      </c>
      <c r="L19" s="1">
        <f>SUMIF(Results!O3:O53,"&lt;&gt;#N/A",Results!$W$3:$W$53)</f>
        <v>0</v>
      </c>
      <c r="M19" s="1">
        <f>SUMIF(Results!P3:P53,"&lt;&gt;#N/A",Results!$W$3:$W$53)</f>
        <v>0</v>
      </c>
      <c r="N19" s="18">
        <f>SUM(Results!W3:W53)</f>
        <v>7</v>
      </c>
    </row>
  </sheetData>
  <conditionalFormatting sqref="B10:M10">
    <cfRule type="top10" dxfId="24" priority="10" rank="1"/>
  </conditionalFormatting>
  <conditionalFormatting sqref="B8:G8 N11">
    <cfRule type="top10" dxfId="23" priority="9" rank="1"/>
  </conditionalFormatting>
  <conditionalFormatting sqref="B7:G7">
    <cfRule type="top10" dxfId="22" priority="8" rank="1"/>
  </conditionalFormatting>
  <conditionalFormatting sqref="B6:G6">
    <cfRule type="top10" dxfId="21" priority="7" rank="1"/>
  </conditionalFormatting>
  <conditionalFormatting sqref="B5:G5">
    <cfRule type="top10" dxfId="20" priority="6" rank="1"/>
  </conditionalFormatting>
  <conditionalFormatting sqref="B4:G4">
    <cfRule type="top10" dxfId="19" priority="5" rank="1"/>
  </conditionalFormatting>
  <conditionalFormatting sqref="B3:G3">
    <cfRule type="top10" dxfId="18" priority="4" rank="1"/>
  </conditionalFormatting>
  <conditionalFormatting sqref="B2:G2">
    <cfRule type="top10" dxfId="17" priority="3" rank="1"/>
  </conditionalFormatting>
  <conditionalFormatting sqref="B8:G8">
    <cfRule type="top10" dxfId="16" priority="2" rank="1"/>
  </conditionalFormatting>
  <conditionalFormatting sqref="B11:G11">
    <cfRule type="top10" dxfId="15"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zoomScale="115" zoomScaleNormal="115" workbookViewId="0">
      <selection activeCell="Q2" sqref="Q2"/>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SUMIF(Results!E54:E102,"&lt;&gt;#N/A")/COUNTIFS(Results!E54:E102,"&lt;&gt;#N/A",Results!E54:E102,"&lt;&gt;")</f>
        <v>0.54545454545454541</v>
      </c>
      <c r="C2" s="5">
        <f>SUMIF(Results!F54:F102,"&lt;&gt;#N/A")/COUNTIFS(Results!F54:F102,"&lt;&gt;#N/A",Results!F54:F102,"&lt;&gt;")</f>
        <v>0.625</v>
      </c>
      <c r="D2" s="5">
        <f>SUMIF(Results!G54:G102,"&lt;&gt;#N/A")/COUNTIFS(Results!G54:G102,"&lt;&gt;#N/A",Results!G54:G102,"&lt;&gt;")</f>
        <v>0.61363636363636365</v>
      </c>
      <c r="E2" s="5">
        <f>SUMIF(Results!H54:H102,"&lt;&gt;#N/A")/COUNTIFS(Results!H54:H102,"&lt;&gt;#N/A",Results!H54:H102,"&lt;&gt;")</f>
        <v>0.69767441860465118</v>
      </c>
      <c r="F2" s="5">
        <f>SUMIF(Results!I54:I102,"&lt;&gt;#N/A")/COUNTIFS(Results!I54:I102,"&lt;&gt;#N/A",Results!I54:I102,"&lt;&gt;")</f>
        <v>0</v>
      </c>
      <c r="G2" s="5">
        <f>SUMIF(Results!J54:J102,"&lt;&gt;#N/A")/COUNTIFS(Results!J54:J102,"&lt;&gt;#N/A",Results!J54:J102,"&lt;&gt;")</f>
        <v>0</v>
      </c>
      <c r="H2" s="5" t="e">
        <f>SUMIF(Results!K54:K102,"&lt;&gt;#N/A")/COUNTIFS(Results!K54:K102,"&lt;&gt;#N/A",Results!K54:K102,"&lt;&gt;")</f>
        <v>#DIV/0!</v>
      </c>
      <c r="I2" s="5" t="e">
        <f>SUMIF(Results!L54:L102,"&lt;&gt;#N/A")/COUNTIFS(Results!L54:L102,"&lt;&gt;#N/A",Results!L54:L102,"&lt;&gt;")</f>
        <v>#DIV/0!</v>
      </c>
      <c r="J2" s="5" t="e">
        <f>SUMIF(Results!M54:M102,"&lt;&gt;#N/A")/COUNTIFS(Results!M54:M102,"&lt;&gt;#N/A",Results!M54:M102,"&lt;&gt;")</f>
        <v>#DIV/0!</v>
      </c>
      <c r="K2" s="5" t="e">
        <f>SUMIF(Results!N54:N102,"&lt;&gt;#N/A")/COUNTIFS(Results!N54:N102,"&lt;&gt;#N/A",Results!N54:N102,"&lt;&gt;")</f>
        <v>#DIV/0!</v>
      </c>
      <c r="L2" s="5" t="e">
        <f>SUMIF(Results!O54:O102,"&lt;&gt;#N/A")/COUNTIFS(Results!O54:O102,"&lt;&gt;#N/A",Results!O54:O102,"&lt;&gt;")</f>
        <v>#DIV/0!</v>
      </c>
      <c r="M2" s="5" t="e">
        <f>SUMIF(Results!P54:P102,"&lt;&gt;#N/A")/COUNTIFS(Results!P54:P102,"&lt;&gt;#N/A",Results!P54:P102,"&lt;&gt;")</f>
        <v>#DIV/0!</v>
      </c>
      <c r="N2" s="5">
        <f>SUMIF(Results!Q54:Q102,"&lt;&gt;#N/A")/COUNTIFS(Results!Q54:Q102,"&lt;&gt;#N/A",Results!Q54:Q102,"&lt;&gt;")</f>
        <v>0</v>
      </c>
      <c r="O2" s="5">
        <f>SUMIF(Results!R54:R102,"&lt;&gt;#N/A")/COUNTIFS(Results!R54:R102,"&lt;&gt;#N/A",Results!R54:R102,"&lt;&gt;")</f>
        <v>1</v>
      </c>
      <c r="P2" s="5">
        <f>SUMIF(Results!S54:S102,"&lt;&gt;#N/A")/COUNTIFS(Results!S54:S102,"&lt;&gt;#N/A",Results!S54:S102,"&lt;&gt;")</f>
        <v>0</v>
      </c>
      <c r="Q2" s="5">
        <f>SUM(Results!U54:U102)/SUM(Results!T54:T102)</f>
        <v>0.60795454545454541</v>
      </c>
    </row>
    <row r="3" spans="1:17" x14ac:dyDescent="0.25">
      <c r="A3" t="s">
        <v>25</v>
      </c>
      <c r="B3" s="5">
        <f>SUMIFS(Results!E54:E102,Results!$B$54:$B$102,"&lt;&gt;#N/A",Results!E54:E102, "&lt;&gt;#N/A")/COUNTIFS(Results!$B$54:$B$102,"&lt;&gt;#N/A",Results!E54:E102, "&lt;&gt;#N/A", Results!E54:E102, "&lt;&gt;")</f>
        <v>0.35294117647058826</v>
      </c>
      <c r="C3" s="5">
        <f>SUMIFS(Results!F54:F102,Results!$B$54:$B$102,"&lt;&gt;#N/A",Results!F54:F102, "&lt;&gt;#N/A")/COUNTIFS(Results!$B$54:$B$102,"&lt;&gt;#N/A",Results!F54:F102, "&lt;&gt;#N/A", Results!F54:F102, "&lt;&gt;")</f>
        <v>0.6470588235294118</v>
      </c>
      <c r="D3" s="5">
        <f>SUMIFS(Results!G54:G102,Results!$B$54:$B$102,"&lt;&gt;#N/A",Results!G54:G102, "&lt;&gt;#N/A")/COUNTIFS(Results!$B$54:$B$102,"&lt;&gt;#N/A",Results!G54:G102, "&lt;&gt;#N/A", Results!G54:G102, "&lt;&gt;")</f>
        <v>0.55555555555555558</v>
      </c>
      <c r="E3" s="5">
        <f>SUMIFS(Results!H54:H102,Results!$B$54:$B$102,"&lt;&gt;#N/A",Results!H54:H102, "&lt;&gt;#N/A")/COUNTIFS(Results!$B$54:$B$102,"&lt;&gt;#N/A",Results!H54:H102, "&lt;&gt;#N/A", Results!H54:H102, "&lt;&gt;")</f>
        <v>0.58823529411764708</v>
      </c>
      <c r="F3" s="5">
        <f>SUMIFS(Results!I54:I102,Results!$B$54:$B$102,"&lt;&gt;#N/A",Results!I54:I102, "&lt;&gt;#N/A")/COUNTIFS(Results!$B$54:$B$102,"&lt;&gt;#N/A",Results!I54:I102, "&lt;&gt;#N/A", Results!I54:I102, "&lt;&gt;")</f>
        <v>0</v>
      </c>
      <c r="G3" s="5">
        <f>SUMIFS(Results!J54:J102,Results!$B$54:$B$102,"&lt;&gt;#N/A",Results!J54:J102, "&lt;&gt;#N/A")/COUNTIFS(Results!$B$54:$B$102,"&lt;&gt;#N/A",Results!J54:J102, "&lt;&gt;#N/A", Results!J54:J102, "&lt;&gt;")</f>
        <v>0</v>
      </c>
      <c r="H3" s="5" t="e">
        <f>SUMIFS(Results!K54:K102,Results!$B$54:$B$102,"&lt;&gt;#N/A",Results!K54:K102, "&lt;&gt;#N/A")/COUNTIFS(Results!$B$54:$B$102,"&lt;&gt;#N/A",Results!K54:K102, "&lt;&gt;#N/A", Results!K54:K102, "&lt;&gt;")</f>
        <v>#DIV/0!</v>
      </c>
      <c r="I3" s="5" t="e">
        <f>SUMIFS(Results!L54:L102,Results!$B$54:$B$102,"&lt;&gt;#N/A",Results!L54:L102, "&lt;&gt;#N/A")/COUNTIFS(Results!$B$54:$B$102,"&lt;&gt;#N/A",Results!L54:L102, "&lt;&gt;#N/A", Results!L54:L102, "&lt;&gt;")</f>
        <v>#DIV/0!</v>
      </c>
      <c r="J3" s="5" t="e">
        <f>SUMIFS(Results!M54:M102,Results!$B$54:$B$102,"&lt;&gt;#N/A",Results!M54:M102, "&lt;&gt;#N/A")/COUNTIFS(Results!$B$54:$B$102,"&lt;&gt;#N/A",Results!M54:M102, "&lt;&gt;#N/A", Results!M54:M102, "&lt;&gt;")</f>
        <v>#DIV/0!</v>
      </c>
      <c r="K3" s="5" t="e">
        <f>SUMIFS(Results!N54:N102,Results!$B$54:$B$102,"&lt;&gt;#N/A",Results!N54:N102, "&lt;&gt;#N/A")/COUNTIFS(Results!$B$54:$B$102,"&lt;&gt;#N/A",Results!N54:N102, "&lt;&gt;#N/A", Results!N54:N102, "&lt;&gt;")</f>
        <v>#DIV/0!</v>
      </c>
      <c r="L3" s="5" t="e">
        <f>SUMIFS(Results!O54:O102,Results!$B$54:$B$102,"&lt;&gt;#N/A",Results!O54:O102, "&lt;&gt;#N/A")/COUNTIFS(Results!$B$54:$B$102,"&lt;&gt;#N/A",Results!O54:O102, "&lt;&gt;#N/A", Results!O54:O102, "&lt;&gt;")</f>
        <v>#DIV/0!</v>
      </c>
      <c r="M3" s="5" t="e">
        <f>SUMIFS(Results!P54:P102,Results!$B$54:$B$102,"&lt;&gt;#N/A",Results!P54:P102, "&lt;&gt;#N/A")/COUNTIFS(Results!$B$54:$B$102,"&lt;&gt;#N/A",Results!P54:P102, "&lt;&gt;#N/A", Results!P54:P102, "&lt;&gt;")</f>
        <v>#DIV/0!</v>
      </c>
      <c r="N3" s="5" t="e">
        <f>SUMIFS(Results!Q54:Q102,Results!$B$54:$B$102,"&lt;&gt;#N/A",Results!Q54:Q102, "&lt;&gt;#N/A")/COUNTIFS(Results!$B$54:$B$102,"&lt;&gt;#N/A",Results!Q54:Q102, "&lt;&gt;#N/A", Results!Q54:Q102, "&lt;&gt;")</f>
        <v>#DIV/0!</v>
      </c>
      <c r="O3" s="5">
        <f>SUMIFS(Results!R54:R102,Results!$B$54:$B$102,"&lt;&gt;#N/A",Results!R54:R102, "&lt;&gt;#N/A")/COUNTIFS(Results!$B$54:$B$102,"&lt;&gt;#N/A",Results!R54:R102, "&lt;&gt;#N/A", Results!R54:R102, "&lt;&gt;")</f>
        <v>1</v>
      </c>
      <c r="P3" s="5">
        <f>SUMIFS(Results!S54:S102,Results!$B$54:$B$102,"&lt;&gt;#N/A",Results!S54:S102, "&lt;&gt;#N/A")/COUNTIFS(Results!$B$54:$B$102,"&lt;&gt;#N/A",Results!S54:S102, "&lt;&gt;#N/A", Results!S54:S102, "&lt;&gt;")</f>
        <v>0</v>
      </c>
      <c r="Q3" s="5">
        <f>SUMIF(Results!B54:B102,"&lt;&gt;#N/A",Results!U54:U102)/SUMIF(Results!B54:B102,"&lt;&gt;#N/A",Results!T54:T102)</f>
        <v>0.52054794520547942</v>
      </c>
    </row>
    <row r="4" spans="1:17" x14ac:dyDescent="0.25">
      <c r="A4" t="s">
        <v>26</v>
      </c>
      <c r="B4" s="5">
        <f>SUMIFS(Results!E54:E102,Results!$B$54:$B$102,"=#N/A",Results!E54:E102, "&lt;&gt;#N/A")/COUNTIFS(Results!$B$54:$B$102,"=#N/A",Results!E54:E102, "&lt;&gt;#N/A", Results!E54:E102, "&lt;&gt;")</f>
        <v>0.66666666666666663</v>
      </c>
      <c r="C4" s="5">
        <f>SUMIFS(Results!F54:F102,Results!$B$54:$B$102,"=#N/A",Results!F54:F102, "&lt;&gt;#N/A")/COUNTIFS(Results!$B$54:$B$102,"=#N/A",Results!F54:F102, "&lt;&gt;#N/A", Results!F54:F102, "&lt;&gt;")</f>
        <v>0.60869565217391308</v>
      </c>
      <c r="D4" s="5">
        <f>SUMIFS(Results!G54:G102,Results!$B$54:$B$102,"=#N/A",Results!G54:G102, "&lt;&gt;#N/A")/COUNTIFS(Results!$B$54:$B$102,"=#N/A",Results!G54:G102, "&lt;&gt;#N/A", Results!G54:G102, "&lt;&gt;")</f>
        <v>0.65384615384615385</v>
      </c>
      <c r="E4" s="5">
        <f>SUMIFS(Results!H54:H102,Results!$B$54:$B$102,"=#N/A",Results!H54:H102, "&lt;&gt;#N/A")/COUNTIFS(Results!$B$54:$B$102,"=#N/A",Results!H54:H102, "&lt;&gt;#N/A", Results!H54:H102, "&lt;&gt;")</f>
        <v>0.76923076923076927</v>
      </c>
      <c r="F4" s="5" t="e">
        <f>SUMIFS(Results!I54:I102,Results!$B$54:$B$102,"=#N/A",Results!I54:I102, "&lt;&gt;#N/A")/COUNTIFS(Results!$B$54:$B$102,"=#N/A",Results!I54:I102, "&lt;&gt;#N/A", Results!I54:I102, "&lt;&gt;")</f>
        <v>#DIV/0!</v>
      </c>
      <c r="G4" s="5" t="e">
        <f>SUMIFS(Results!J54:J102,Results!$B$54:$B$102,"=#N/A",Results!J54:J102, "&lt;&gt;#N/A")/COUNTIFS(Results!$B$54:$B$102,"=#N/A",Results!J54:J102, "&lt;&gt;#N/A", Results!J54:J102, "&lt;&gt;")</f>
        <v>#DIV/0!</v>
      </c>
      <c r="H4" s="5" t="e">
        <f>SUMIFS(Results!K54:K102,Results!$B$54:$B$102,"=#N/A",Results!K54:K102, "&lt;&gt;#N/A")/COUNTIFS(Results!$B$54:$B$102,"=#N/A",Results!K54:K102, "&lt;&gt;#N/A", Results!K54:K102, "&lt;&gt;")</f>
        <v>#DIV/0!</v>
      </c>
      <c r="I4" s="5" t="e">
        <f>SUMIFS(Results!L54:L102,Results!$B$54:$B$102,"=#N/A",Results!L54:L102, "&lt;&gt;#N/A")/COUNTIFS(Results!$B$54:$B$102,"=#N/A",Results!L54:L102, "&lt;&gt;#N/A", Results!L54:L102, "&lt;&gt;")</f>
        <v>#DIV/0!</v>
      </c>
      <c r="J4" s="5" t="e">
        <f>SUMIFS(Results!M54:M102,Results!$B$54:$B$102,"=#N/A",Results!M54:M102, "&lt;&gt;#N/A")/COUNTIFS(Results!$B$54:$B$102,"=#N/A",Results!M54:M102, "&lt;&gt;#N/A", Results!M54:M102, "&lt;&gt;")</f>
        <v>#DIV/0!</v>
      </c>
      <c r="K4" s="5" t="e">
        <f>SUMIFS(Results!N54:N102,Results!$B$54:$B$102,"=#N/A",Results!N54:N102, "&lt;&gt;#N/A")/COUNTIFS(Results!$B$54:$B$102,"=#N/A",Results!N54:N102, "&lt;&gt;#N/A", Results!N54:N102, "&lt;&gt;")</f>
        <v>#DIV/0!</v>
      </c>
      <c r="L4" s="5" t="e">
        <f>SUMIFS(Results!O54:O102,Results!$B$54:$B$102,"=#N/A",Results!O54:O102, "&lt;&gt;#N/A")/COUNTIFS(Results!$B$54:$B$102,"=#N/A",Results!O54:O102, "&lt;&gt;#N/A", Results!O54:O102, "&lt;&gt;")</f>
        <v>#DIV/0!</v>
      </c>
      <c r="M4" s="5" t="e">
        <f>SUMIFS(Results!P54:P102,Results!$B$54:$B$102,"=#N/A",Results!P54:P102, "&lt;&gt;#N/A")/COUNTIFS(Results!$B$54:$B$102,"=#N/A",Results!P54:P102, "&lt;&gt;#N/A", Results!P54:P102, "&lt;&gt;")</f>
        <v>#DIV/0!</v>
      </c>
      <c r="N4" s="5">
        <f>SUMIFS(Results!Q54:Q102,Results!$B$54:$B$102,"=#N/A",Results!Q54:Q102, "&lt;&gt;#N/A")/COUNTIFS(Results!$B$54:$B$102,"=#N/A",Results!Q54:Q102, "&lt;&gt;#N/A", Results!Q54:Q102, "&lt;&gt;")</f>
        <v>0</v>
      </c>
      <c r="O4" s="5" t="e">
        <f>SUMIFS(Results!R54:R102,Results!$B$54:$B$102,"=#N/A",Results!R54:R102, "&lt;&gt;#N/A")/COUNTIFS(Results!$B$54:$B$102,"=#N/A",Results!R54:R102, "&lt;&gt;#N/A", Results!R54:R102, "&lt;&gt;")</f>
        <v>#DIV/0!</v>
      </c>
      <c r="P4" s="5" t="e">
        <f>SUMIFS(Results!S54:S102,Results!$B$54:$B$102,"=#N/A",Results!S54:S102, "&lt;&gt;#N/A")/COUNTIFS(Results!$B$54:$B$102,"=#N/A",Results!S54:S102, "&lt;&gt;#N/A", Results!S54:S102, "&lt;&gt;")</f>
        <v>#DIV/0!</v>
      </c>
      <c r="Q4" s="5">
        <f>SUMIF(Results!B54:B102,"=#N/A",Results!U54:U102)/SUMIF(Results!B54:B102,"=#N/A",Results!T54:T102)</f>
        <v>0.66990291262135926</v>
      </c>
    </row>
    <row r="5" spans="1:17" x14ac:dyDescent="0.25">
      <c r="A5" t="s">
        <v>27</v>
      </c>
      <c r="B5" s="1">
        <f>MAX(Results!Y54:Y102)</f>
        <v>5</v>
      </c>
      <c r="C5" s="1">
        <f>MAX(Results!Z54:Z102)</f>
        <v>6</v>
      </c>
      <c r="D5" s="1">
        <f>MAX(Results!AA54:AA102)</f>
        <v>5</v>
      </c>
      <c r="E5" s="1">
        <f>MAX(Results!AB54:AB102)</f>
        <v>5</v>
      </c>
      <c r="F5" s="1">
        <f>MAX(Results!AC54:AC102)</f>
        <v>0</v>
      </c>
      <c r="G5" s="1">
        <f>MAX(Results!AD54:AD102)</f>
        <v>0</v>
      </c>
      <c r="H5" s="1">
        <f>MAX(Results!AE54:AE102)</f>
        <v>0</v>
      </c>
      <c r="I5" s="1">
        <f>MAX(Results!AF54:AF102)</f>
        <v>0</v>
      </c>
      <c r="J5" s="1">
        <f>MAX(Results!AG54:AG102)</f>
        <v>0</v>
      </c>
      <c r="K5" s="1">
        <f>MAX(Results!AH54:AH102)</f>
        <v>0</v>
      </c>
      <c r="L5" s="1">
        <f>MAX(Results!AI54:AI102)</f>
        <v>0</v>
      </c>
      <c r="M5" s="1">
        <f>MAX(Results!AJ54:AJ102)</f>
        <v>0</v>
      </c>
      <c r="N5" s="1">
        <f>MAX(Results!AK54:AK102)</f>
        <v>0</v>
      </c>
      <c r="O5" s="1">
        <f>MAX(Results!AL54:AL102)</f>
        <v>1</v>
      </c>
      <c r="P5" s="1">
        <f>MAX(Results!AM54:AM102)</f>
        <v>0</v>
      </c>
      <c r="Q5" s="1">
        <f>MAX(B5:P5)</f>
        <v>6</v>
      </c>
    </row>
    <row r="6" spans="1:17" x14ac:dyDescent="0.25">
      <c r="A6" t="s">
        <v>28</v>
      </c>
      <c r="B6" s="1">
        <f>MAX(Results!AN54:AN102)</f>
        <v>3</v>
      </c>
      <c r="C6" s="1">
        <f>MAX(Results!AO54:AO102)</f>
        <v>3</v>
      </c>
      <c r="D6" s="1">
        <f>MAX(Results!AP54:AP102)</f>
        <v>3</v>
      </c>
      <c r="E6" s="1">
        <f>MAX(Results!AQ54:AQ102)</f>
        <v>2</v>
      </c>
      <c r="F6" s="1">
        <f>MAX(Results!AR54:AR102)</f>
        <v>1</v>
      </c>
      <c r="G6" s="1">
        <f>MAX(Results!AS54:AS102)</f>
        <v>1</v>
      </c>
      <c r="H6" s="1">
        <f>MAX(Results!AT54:AT102)</f>
        <v>0</v>
      </c>
      <c r="I6" s="1">
        <f>MAX(Results!AU54:AU102)</f>
        <v>0</v>
      </c>
      <c r="J6" s="1">
        <f>MAX(Results!AV54:AV102)</f>
        <v>0</v>
      </c>
      <c r="K6" s="1">
        <f>MAX(Results!AW54:AW102)</f>
        <v>0</v>
      </c>
      <c r="L6" s="1">
        <f>MAX(Results!AX54:AX102)</f>
        <v>0</v>
      </c>
      <c r="M6" s="1">
        <f>MAX(Results!AY54:AY102)</f>
        <v>0</v>
      </c>
      <c r="N6" s="1">
        <f>MAX(Results!AZ54:AZ102)</f>
        <v>1</v>
      </c>
      <c r="O6" s="1">
        <f>MAX(Results!BA54:BA102)</f>
        <v>0</v>
      </c>
      <c r="P6" s="1">
        <f>MAX(Results!BB54:BB102)</f>
        <v>1</v>
      </c>
      <c r="Q6" s="1">
        <f>MAX(B6:P6)</f>
        <v>3</v>
      </c>
    </row>
    <row r="7" spans="1:17" x14ac:dyDescent="0.25">
      <c r="A7" t="s">
        <v>53</v>
      </c>
      <c r="B7" s="1">
        <f>COUNTIF(Results!$X$54:$X$102,'Summary 2018'!B1)</f>
        <v>0</v>
      </c>
      <c r="C7" s="1">
        <f>COUNTIF(Results!$X$54:$X$102,'Summary 2018'!C1)</f>
        <v>2</v>
      </c>
      <c r="D7" s="1">
        <f>COUNTIF(Results!$X$54:$X$102,'Summary 2018'!D1)</f>
        <v>2</v>
      </c>
      <c r="E7" s="1">
        <f>COUNTIF(Results!$X$54:$X$102,'Summary 2018'!E1)</f>
        <v>4</v>
      </c>
      <c r="F7" s="1">
        <f>COUNTIF(Results!$X$54:$X$102,'Summary 2018'!F1)</f>
        <v>0</v>
      </c>
      <c r="G7" s="1">
        <f>COUNTIF(Results!$X$54:$X$102,'Summary 2018'!G1)</f>
        <v>0</v>
      </c>
      <c r="H7" s="1">
        <f>COUNTIF(Results!$X$54:$X$102,'Summary 2018'!H1)</f>
        <v>0</v>
      </c>
      <c r="I7" s="1">
        <f>COUNTIF(Results!$X$54:$X$102,'Summary 2018'!I1)</f>
        <v>0</v>
      </c>
      <c r="J7" s="1">
        <f>COUNTIF(Results!$X$54:$X$102,'Summary 2018'!J1)</f>
        <v>0</v>
      </c>
      <c r="K7" s="1">
        <f>COUNTIF(Results!$X$54:$X$102,'Summary 2018'!K1)</f>
        <v>0</v>
      </c>
      <c r="L7" s="1">
        <f>COUNTIF(Results!$X$54:$X$102,'Summary 2018'!L1)</f>
        <v>0</v>
      </c>
      <c r="M7" s="1">
        <f>COUNTIF(Results!$X$54:$X$102,'Summary 2018'!M1)</f>
        <v>0</v>
      </c>
      <c r="N7" s="1">
        <f>COUNTIF(Results!$X$54:$X$102,'Summary 2018'!N1)</f>
        <v>0</v>
      </c>
      <c r="O7" s="1">
        <f>COUNTIF(Results!$X$54:$X$102,'Summary 2018'!O1)</f>
        <v>0</v>
      </c>
      <c r="P7" s="1">
        <f>COUNTIF(Results!$X$54:$X$102,'Summary 2018'!P1)</f>
        <v>0</v>
      </c>
      <c r="Q7" s="1">
        <f>SUM(B7:P7)</f>
        <v>8</v>
      </c>
    </row>
    <row r="8" spans="1:17" x14ac:dyDescent="0.25">
      <c r="A8" t="s">
        <v>45</v>
      </c>
      <c r="B8" s="6">
        <f>SUMIF(Results!$D$54:$D$102,B1,Results!$U$54:$U$102)/SUMIF(Results!$D$54:$D$102,B1,Results!$T$54:$T$102)</f>
        <v>0.65714285714285714</v>
      </c>
      <c r="C8" s="6">
        <f>SUMIF(Results!$D$54:$D$102,C1,Results!$U$54:$U$102)/SUMIF(Results!$D$54:$D$102,C1,Results!$T$54:$T$102)</f>
        <v>0.74358974358974361</v>
      </c>
      <c r="D8" s="6">
        <f>SUMIF(Results!$D$54:$D$102,D1,Results!$U$54:$U$102)/SUMIF(Results!$D$54:$D$102,D1,Results!$T$54:$T$102)</f>
        <v>0.57777777777777772</v>
      </c>
      <c r="E8" s="6">
        <f>SUMIF(Results!$D$54:$D$102,E1,Results!$U$54:$U$102)/SUMIF(Results!$D$54:$D$102,E1,Results!$T$54:$T$102)</f>
        <v>0.5957446808510638</v>
      </c>
      <c r="F8" s="6">
        <f>SUMIF(Results!$D$54:$D$102,F1,Results!$U$54:$U$102)/SUMIF(Results!$D$54:$D$102,F1,Results!$T$54:$T$102)</f>
        <v>0</v>
      </c>
      <c r="G8" s="6" t="e">
        <f>SUMIF(Results!$D$54:$D$102,G1,Results!$U$54:$U$102)/SUMIF(Results!$D$54:$D$102,G1,Results!$T$54:$T$102)</f>
        <v>#DIV/0!</v>
      </c>
      <c r="H8" s="6" t="e">
        <f>SUMIF(Results!$D$54:$D$102,H1,Results!$U$54:$U$102)/SUMIF(Results!$D$54:$D$102,H1,Results!$T$54:$T$102)</f>
        <v>#DIV/0!</v>
      </c>
      <c r="I8" s="6" t="e">
        <f>SUMIF(Results!$D$54:$D$102,I1,Results!$U$54:$U$102)/SUMIF(Results!$D$54:$D$102,I1,Results!$T$54:$T$102)</f>
        <v>#DIV/0!</v>
      </c>
      <c r="J8" s="6" t="e">
        <f>SUMIF(Results!$D$54:$D$102,J1,Results!$U$54:$U$102)/SUMIF(Results!$D$54:$D$102,J1,Results!$T$54:$T$102)</f>
        <v>#DIV/0!</v>
      </c>
      <c r="K8" s="6" t="e">
        <f>SUMIF(Results!$D$54:$D$102,K1,Results!$U$54:$U$102)/SUMIF(Results!$D$54:$D$102,K1,Results!$T$54:$T$102)</f>
        <v>#DIV/0!</v>
      </c>
      <c r="L8" s="6" t="e">
        <f>SUMIF(Results!$D$54:$D$102,L1,Results!$U$54:$U$102)/SUMIF(Results!$D$54:$D$102,L1,Results!$T$54:$T$102)</f>
        <v>#DIV/0!</v>
      </c>
      <c r="M8" s="6" t="e">
        <f>SUMIF(Results!$D$54:$D$102,M1,Results!$U$54:$U$102)/SUMIF(Results!$D$54:$D$102,M1,Results!$T$54:$T$102)</f>
        <v>#DIV/0!</v>
      </c>
      <c r="N8" s="6" t="e">
        <f>SUMIF(Results!$D$54:$D$102,N1,Results!$U$54:$U$102)/SUMIF(Results!$D$54:$D$102,N1,Results!$T$54:$T$102)</f>
        <v>#DIV/0!</v>
      </c>
      <c r="O8" s="6" t="e">
        <f>SUMIF(Results!$D$54:$D$102,O1,Results!$U$54:$U$102)/SUMIF(Results!$D$54:$D$102,O1,Results!$T$54:$T$102)</f>
        <v>#DIV/0!</v>
      </c>
      <c r="P8" s="6">
        <f>SUMIF(Results!$D$54:$D$102,P1,Results!$U$54:$U$102)/SUMIF(Results!$D$54:$D$102,P1,Results!$T$54:$T$102)</f>
        <v>0.2</v>
      </c>
      <c r="Q8" s="19"/>
    </row>
    <row r="9" spans="1:17" x14ac:dyDescent="0.25">
      <c r="A9" t="s">
        <v>222</v>
      </c>
      <c r="B9" s="20">
        <f>SUMIF(Results!$D$54:$D$102,B1,Results!E$54:E$102)</f>
        <v>6</v>
      </c>
      <c r="C9" s="20">
        <f>SUMIF(Results!$D$54:$D$102,C1,Results!F$54:F$102)</f>
        <v>6</v>
      </c>
      <c r="D9" s="20">
        <f>SUMIF(Results!$D$54:$D$102,D1,Results!G$54:G$102)</f>
        <v>5</v>
      </c>
      <c r="E9" s="20">
        <f>SUMIF(Results!$D$54:$D$102,E1,Results!H$54:H$102)</f>
        <v>7</v>
      </c>
      <c r="F9" s="20">
        <f>SUMIF(Results!$D$54:$D$102,F1,Results!I$54:I$102)</f>
        <v>0</v>
      </c>
      <c r="G9" s="20">
        <f>SUMIF(Results!$D$54:$D$102,G1,Results!J$54:J$102)</f>
        <v>0</v>
      </c>
      <c r="H9" s="20">
        <f>SUMIF(Results!$D$54:$D$102,H1,Results!K$54:K$102)</f>
        <v>0</v>
      </c>
      <c r="I9" s="20">
        <f>SUMIF(Results!$D$54:$D$102,I1,Results!L$54:L$102)</f>
        <v>0</v>
      </c>
      <c r="J9" s="20">
        <f>SUMIF(Results!$D$54:$D$102,J1,Results!M$54:M$102)</f>
        <v>0</v>
      </c>
      <c r="K9" s="20">
        <f>SUMIF(Results!$D$54:$D$102,K1,Results!N$54:N$102)</f>
        <v>0</v>
      </c>
      <c r="L9" s="20">
        <f>SUMIF(Results!$D$54:$D$102,L1,Results!O$54:O$102)</f>
        <v>0</v>
      </c>
      <c r="M9" s="20">
        <f>SUMIF(Results!$D$54:$D$102,M1,Results!P$54:P$102)</f>
        <v>0</v>
      </c>
      <c r="N9" s="20">
        <f>SUMIF(Results!$D$54:$D$102,N1,Results!Q$54:Q$102)</f>
        <v>0</v>
      </c>
      <c r="O9" s="20">
        <f>SUMIF(Results!$D$54:$D$102,O1,Results!R$54:R$102)</f>
        <v>0</v>
      </c>
      <c r="P9" s="20">
        <f>SUMIF(Results!$D$54:$D$102,P1,Results!S$54:S$102)</f>
        <v>0</v>
      </c>
      <c r="Q9" s="21">
        <f>SUM(B9:P9)</f>
        <v>24</v>
      </c>
    </row>
    <row r="10" spans="1:17" x14ac:dyDescent="0.25">
      <c r="A10" t="s">
        <v>122</v>
      </c>
      <c r="B10" s="1">
        <f>COUNTIF(Data!$I$53:$I$102,'Summary 2018'!B1)</f>
        <v>9</v>
      </c>
      <c r="C10" s="1">
        <f>COUNTIF(Data!$I$53:$I$102,'Summary 2018'!C1)</f>
        <v>10</v>
      </c>
      <c r="D10" s="1">
        <f>COUNTIF(Data!$I$53:$I$102,'Summary 2018'!D1)</f>
        <v>12</v>
      </c>
      <c r="E10" s="1">
        <f>COUNTIF(Data!$I$53:$I$102,'Summary 2018'!E1)</f>
        <v>12</v>
      </c>
      <c r="F10" s="1">
        <f>COUNTIF(Data!$I$53:$I$102,'Summary 2018'!F1)</f>
        <v>1</v>
      </c>
      <c r="G10" s="1">
        <f>COUNTIF(Data!$I$53:$I$102,'Summary 2018'!G1)</f>
        <v>0</v>
      </c>
      <c r="H10" s="1">
        <f>COUNTIF(Data!$I$53:$I$102,'Summary 2018'!H1)</f>
        <v>0</v>
      </c>
      <c r="I10" s="1">
        <f>COUNTIF(Data!$I$53:$I$102,'Summary 2018'!I1)</f>
        <v>0</v>
      </c>
      <c r="J10" s="1">
        <f>COUNTIF(Data!$I$53:$I$102,'Summary 2018'!J1)</f>
        <v>0</v>
      </c>
      <c r="K10" s="1">
        <f>COUNTIF(Data!$I$53:$I$102,'Summary 2018'!K1)</f>
        <v>0</v>
      </c>
      <c r="L10" s="1">
        <f>COUNTIF(Data!$I$53:$I$102,'Summary 2018'!L1)</f>
        <v>0</v>
      </c>
      <c r="M10" s="1">
        <f>COUNTIF(Data!$I$53:$I$102,'Summary 2018'!M1)</f>
        <v>0</v>
      </c>
      <c r="N10" s="1">
        <f>COUNTIF(Data!$I$53:$I$102,'Summary 2018'!N1)</f>
        <v>0</v>
      </c>
      <c r="O10" s="1">
        <f>COUNTIF(Data!$I$53:$I$102,'Summary 2018'!O1)</f>
        <v>0</v>
      </c>
      <c r="P10" s="1">
        <f>COUNTIF(Data!$I$53:$I$102,'Summary 2018'!P1)</f>
        <v>1</v>
      </c>
      <c r="Q10" s="1">
        <f>SUM(B10:P10)</f>
        <v>45</v>
      </c>
    </row>
    <row r="11" spans="1:17" x14ac:dyDescent="0.25">
      <c r="A11" t="s">
        <v>221</v>
      </c>
      <c r="B11" s="6">
        <f>SUMIF(Results!$D$54:$D$102,B1,Results!E$54:E$102)/COUNTIF(Results!$D$54:$D$102,B1)</f>
        <v>0.66666666666666663</v>
      </c>
      <c r="C11" s="6">
        <f>SUMIF(Results!$D$54:$D$102,C1,Results!F$54:F$102)/COUNTIF(Results!$D$54:$D$102,C1)</f>
        <v>0.6</v>
      </c>
      <c r="D11" s="6">
        <f>SUMIF(Results!$D$54:$D$102,D1,Results!G$54:G$102)/COUNTIF(Results!$D$54:$D$102,D1)</f>
        <v>0.41666666666666669</v>
      </c>
      <c r="E11" s="6">
        <f>SUMIF(Results!$D$54:$D$102,E1,Results!H$54:H$102)/COUNTIF(Results!$D$54:$D$102,E1)</f>
        <v>0.58333333333333337</v>
      </c>
      <c r="F11" s="6">
        <f>SUMIF(Results!$D$54:$D$102,F1,Results!I$54:I$102)/COUNTIF(Results!$D$54:$D$102,F1)</f>
        <v>0</v>
      </c>
      <c r="G11" s="6" t="e">
        <f>SUMIF(Results!$D$54:$D$102,G1,Results!J$54:J$102)/COUNTIF(Results!$D$54:$D$102,G1)</f>
        <v>#DIV/0!</v>
      </c>
      <c r="H11" s="6" t="e">
        <f>SUMIF(Results!$D$54:$D$102,H1,Results!K$54:K$102)/COUNTIF(Results!$D$54:$D$102,H1)</f>
        <v>#DIV/0!</v>
      </c>
      <c r="I11" s="6" t="e">
        <f>SUMIF(Results!$D$54:$D$102,I1,Results!L$54:L$102)/COUNTIF(Results!$D$54:$D$102,I1)</f>
        <v>#DIV/0!</v>
      </c>
      <c r="J11" s="6" t="e">
        <f>SUMIF(Results!$D$54:$D$102,J1,Results!M$54:M$102)/COUNTIF(Results!$D$54:$D$102,J1)</f>
        <v>#DIV/0!</v>
      </c>
      <c r="K11" s="6" t="e">
        <f>SUMIF(Results!$D$54:$D$102,K1,Results!N$54:N$102)/COUNTIF(Results!$D$54:$D$102,K1)</f>
        <v>#DIV/0!</v>
      </c>
      <c r="L11" s="6" t="e">
        <f>SUMIF(Results!$D$54:$D$102,L1,Results!O$54:O$102)/COUNTIF(Results!$D$54:$D$102,L1)</f>
        <v>#DIV/0!</v>
      </c>
      <c r="M11" s="6" t="e">
        <f>SUMIF(Results!$D$54:$D$102,M1,Results!P$54:P$102)/COUNTIF(Results!$D$54:$D$102,M1)</f>
        <v>#DIV/0!</v>
      </c>
      <c r="N11" s="6" t="e">
        <f>SUMIF(Results!$D$54:$D$102,N1,Results!Q$54:Q$102)/COUNTIF(Results!$D$54:$D$102,N1)</f>
        <v>#DIV/0!</v>
      </c>
      <c r="O11" s="6" t="e">
        <f>SUMIF(Results!$D$54:$D$102,O1,Results!R$54:R$102)/COUNTIF(Results!$D$54:$D$102,O1)</f>
        <v>#DIV/0!</v>
      </c>
      <c r="P11" s="6">
        <f>SUMIF(Results!$D$54:$D$102,P1,Results!S$54:S$102)/COUNTIF(Results!$D$54:$D$102,P1)</f>
        <v>0</v>
      </c>
      <c r="Q11" s="5">
        <f>Q9/Q10</f>
        <v>0.53333333333333333</v>
      </c>
    </row>
    <row r="12" spans="1:17" x14ac:dyDescent="0.25">
      <c r="A12" t="s">
        <v>55</v>
      </c>
      <c r="B12" s="1">
        <f>SUMIF(Results!E54:E102,"&lt;&gt;#N/A")</f>
        <v>24</v>
      </c>
      <c r="C12" s="1">
        <f>SUMIF(Results!F54:F102,"&lt;&gt;#N/A")</f>
        <v>25</v>
      </c>
      <c r="D12" s="1">
        <f>SUMIF(Results!G54:G102,"&lt;&gt;#N/A")</f>
        <v>27</v>
      </c>
      <c r="E12" s="1">
        <f>SUMIF(Results!H54:H102,"&lt;&gt;#N/A")</f>
        <v>30</v>
      </c>
      <c r="F12" s="1">
        <f>SUMIF(Results!I54:I102,"&lt;&gt;#N/A")</f>
        <v>0</v>
      </c>
      <c r="G12" s="1">
        <f>SUMIF(Results!J54:J102,"&lt;&gt;#N/A")</f>
        <v>0</v>
      </c>
      <c r="H12" s="1">
        <f>SUMIF(Results!K54:K102,"&lt;&gt;#N/A")</f>
        <v>0</v>
      </c>
      <c r="I12" s="1">
        <f>SUMIF(Results!L54:L102,"&lt;&gt;#N/A")</f>
        <v>0</v>
      </c>
      <c r="J12" s="1">
        <f>SUMIF(Results!M54:M102,"&lt;&gt;#N/A")</f>
        <v>0</v>
      </c>
      <c r="K12" s="1">
        <f>SUMIF(Results!N54:N102,"&lt;&gt;#N/A")</f>
        <v>0</v>
      </c>
      <c r="L12" s="1">
        <f>SUMIF(Results!O54:O102,"&lt;&gt;#N/A")</f>
        <v>0</v>
      </c>
      <c r="M12" s="1">
        <f>SUMIF(Results!P54:P102,"&lt;&gt;#N/A")</f>
        <v>0</v>
      </c>
      <c r="N12" s="1">
        <f>SUMIF(Results!Q54:Q102,"&lt;&gt;#N/A")</f>
        <v>0</v>
      </c>
      <c r="O12" s="1">
        <f>SUMIF(Results!R54:R102,"&lt;&gt;#N/A")</f>
        <v>1</v>
      </c>
      <c r="P12" s="1">
        <f>SUMIF(Results!S54:S102,"&lt;&gt;#N/A")</f>
        <v>0</v>
      </c>
      <c r="Q12" s="1">
        <f>SUM(B12:P12)</f>
        <v>107</v>
      </c>
    </row>
    <row r="13" spans="1:17" x14ac:dyDescent="0.25">
      <c r="A13" s="4" t="s">
        <v>56</v>
      </c>
      <c r="B13" s="1">
        <f>COUNTIFS(Results!E54:E102,"&lt;&gt;#N/A",Results!E54:E102,"&lt;&gt;")</f>
        <v>44</v>
      </c>
      <c r="C13" s="1">
        <f>COUNTIFS(Results!F54:F102,"&lt;&gt;#N/A",Results!F54:F102,"&lt;&gt;")</f>
        <v>40</v>
      </c>
      <c r="D13" s="1">
        <f>COUNTIFS(Results!G54:G102,"&lt;&gt;#N/A",Results!G54:G102,"&lt;&gt;")</f>
        <v>44</v>
      </c>
      <c r="E13" s="1">
        <f>COUNTIFS(Results!H54:H102,"&lt;&gt;#N/A",Results!H54:H102,"&lt;&gt;")</f>
        <v>43</v>
      </c>
      <c r="F13" s="1">
        <f>COUNTIFS(Results!I54:I102,"&lt;&gt;#N/A",Results!I54:I102,"&lt;&gt;")</f>
        <v>1</v>
      </c>
      <c r="G13" s="1">
        <f>COUNTIFS(Results!J54:J102,"&lt;&gt;#N/A",Results!J54:J102,"&lt;&gt;")</f>
        <v>1</v>
      </c>
      <c r="H13" s="1">
        <f>COUNTIFS(Results!K54:K102,"&lt;&gt;#N/A",Results!K54:K102,"&lt;&gt;")</f>
        <v>0</v>
      </c>
      <c r="I13" s="1">
        <f>COUNTIFS(Results!L54:L102,"&lt;&gt;#N/A",Results!L54:L102,"&lt;&gt;")</f>
        <v>0</v>
      </c>
      <c r="J13" s="1">
        <f>COUNTIFS(Results!M54:M102,"&lt;&gt;#N/A",Results!M54:M102,"&lt;&gt;")</f>
        <v>0</v>
      </c>
      <c r="K13" s="1">
        <f>COUNTIFS(Results!N54:N102,"&lt;&gt;#N/A",Results!N54:N102,"&lt;&gt;")</f>
        <v>0</v>
      </c>
      <c r="L13" s="1">
        <f>COUNTIFS(Results!O54:O102,"&lt;&gt;#N/A",Results!O54:O102,"&lt;&gt;")</f>
        <v>0</v>
      </c>
      <c r="M13" s="1">
        <f>COUNTIFS(Results!P54:P102,"&lt;&gt;#N/A",Results!P54:P102,"&lt;&gt;")</f>
        <v>0</v>
      </c>
      <c r="N13" s="1">
        <f>COUNTIFS(Results!Q54:Q102,"&lt;&gt;#N/A",Results!Q54:Q102,"&lt;&gt;")</f>
        <v>1</v>
      </c>
      <c r="O13" s="1">
        <f>COUNTIFS(Results!R54:R102,"&lt;&gt;#N/A",Results!R54:R102,"&lt;&gt;")</f>
        <v>1</v>
      </c>
      <c r="P13" s="1">
        <f>COUNTIFS(Results!S54:S102,"&lt;&gt;#N/A",Results!S54:S102,"&lt;&gt;")</f>
        <v>1</v>
      </c>
      <c r="Q13" s="1">
        <f>SUM(B13:P13)</f>
        <v>176</v>
      </c>
    </row>
    <row r="14" spans="1:17" x14ac:dyDescent="0.25">
      <c r="A14" s="4" t="s">
        <v>57</v>
      </c>
      <c r="B14" s="1">
        <f>SUMIFS(Results!E54:E102,Results!$B$54:$B$102,"&lt;&gt;#N/A",Results!E54:E102, "&lt;&gt;#N/A")</f>
        <v>6</v>
      </c>
      <c r="C14" s="1">
        <f>SUMIFS(Results!F54:F102,Results!$B$54:$B$102,"&lt;&gt;#N/A",Results!F54:F102, "&lt;&gt;#N/A")</f>
        <v>11</v>
      </c>
      <c r="D14" s="1">
        <f>SUMIFS(Results!G54:G102,Results!$B$54:$B$102,"&lt;&gt;#N/A",Results!G54:G102, "&lt;&gt;#N/A")</f>
        <v>10</v>
      </c>
      <c r="E14" s="1">
        <f>SUMIFS(Results!H54:H102,Results!$B$54:$B$102,"&lt;&gt;#N/A",Results!H54:H102, "&lt;&gt;#N/A")</f>
        <v>10</v>
      </c>
      <c r="F14" s="1">
        <f>SUMIFS(Results!I54:I102,Results!$B$54:$B$102,"&lt;&gt;#N/A",Results!I54:I102, "&lt;&gt;#N/A")</f>
        <v>0</v>
      </c>
      <c r="G14" s="1">
        <f>SUMIFS(Results!J54:J102,Results!$B$54:$B$102,"&lt;&gt;#N/A",Results!J54:J102, "&lt;&gt;#N/A")</f>
        <v>0</v>
      </c>
      <c r="H14" s="1">
        <f>SUMIFS(Results!K54:K102,Results!$B$54:$B$102,"&lt;&gt;#N/A",Results!K54:K102, "&lt;&gt;#N/A")</f>
        <v>0</v>
      </c>
      <c r="I14" s="1">
        <f>SUMIFS(Results!L54:L102,Results!$B$54:$B$102,"&lt;&gt;#N/A",Results!L54:L102, "&lt;&gt;#N/A")</f>
        <v>0</v>
      </c>
      <c r="J14" s="1">
        <f>SUMIFS(Results!M54:M102,Results!$B$54:$B$102,"&lt;&gt;#N/A",Results!M54:M102, "&lt;&gt;#N/A")</f>
        <v>0</v>
      </c>
      <c r="K14" s="1">
        <f>SUMIFS(Results!N54:N102,Results!$B$54:$B$102,"&lt;&gt;#N/A",Results!N54:N102, "&lt;&gt;#N/A")</f>
        <v>0</v>
      </c>
      <c r="L14" s="1">
        <f>SUMIFS(Results!O54:O102,Results!$B$54:$B$102,"&lt;&gt;#N/A",Results!O54:O102, "&lt;&gt;#N/A")</f>
        <v>0</v>
      </c>
      <c r="M14" s="1">
        <f>SUMIFS(Results!P54:P102,Results!$B$54:$B$102,"&lt;&gt;#N/A",Results!P54:P102, "&lt;&gt;#N/A")</f>
        <v>0</v>
      </c>
      <c r="N14" s="1">
        <f>SUMIFS(Results!Q54:Q102,Results!$B$54:$B$102,"&lt;&gt;#N/A",Results!Q54:Q102, "&lt;&gt;#N/A")</f>
        <v>0</v>
      </c>
      <c r="O14" s="1">
        <f>SUMIFS(Results!R54:R102,Results!$B$54:$B$102,"&lt;&gt;#N/A",Results!R54:R102, "&lt;&gt;#N/A")</f>
        <v>1</v>
      </c>
      <c r="P14" s="1">
        <f>SUMIFS(Results!S54:S102,Results!$B$54:$B$102,"&lt;&gt;#N/A",Results!S54:S102, "&lt;&gt;#N/A")</f>
        <v>0</v>
      </c>
      <c r="Q14" s="1">
        <f>SUM(B14:P14)</f>
        <v>38</v>
      </c>
    </row>
    <row r="15" spans="1:17" x14ac:dyDescent="0.25">
      <c r="A15" s="4" t="s">
        <v>58</v>
      </c>
      <c r="B15" s="1">
        <f>COUNTIFS(Results!$B$54:$B$102,"&lt;&gt;#N/A",Results!E54:E102, "&lt;&gt;#N/A", Results!E54:E102, "&lt;&gt;")</f>
        <v>17</v>
      </c>
      <c r="C15" s="1">
        <f>COUNTIFS(Results!$B$54:$B$102,"&lt;&gt;#N/A",Results!F54:F102, "&lt;&gt;#N/A", Results!F54:F102, "&lt;&gt;")</f>
        <v>17</v>
      </c>
      <c r="D15" s="1">
        <f>COUNTIFS(Results!$B$54:$B$102,"&lt;&gt;#N/A",Results!G54:G102, "&lt;&gt;#N/A", Results!G54:G102, "&lt;&gt;")</f>
        <v>18</v>
      </c>
      <c r="E15" s="1">
        <f>COUNTIFS(Results!$B$54:$B$102,"&lt;&gt;#N/A",Results!H54:H102, "&lt;&gt;#N/A", Results!H54:H102, "&lt;&gt;")</f>
        <v>17</v>
      </c>
      <c r="F15" s="1">
        <f>COUNTIFS(Results!$B$54:$B$102,"&lt;&gt;#N/A",Results!I54:I102, "&lt;&gt;#N/A", Results!I54:I102, "&lt;&gt;")</f>
        <v>1</v>
      </c>
      <c r="G15" s="1">
        <f>COUNTIFS(Results!$B$54:$B$102,"&lt;&gt;#N/A",Results!J54:J102, "&lt;&gt;#N/A", Results!J54:J102, "&lt;&gt;")</f>
        <v>1</v>
      </c>
      <c r="H15" s="1">
        <f>COUNTIFS(Results!$B$54:$B$102,"&lt;&gt;#N/A",Results!K54:K102, "&lt;&gt;#N/A", Results!K54:K102, "&lt;&gt;")</f>
        <v>0</v>
      </c>
      <c r="I15" s="1">
        <f>COUNTIFS(Results!$B$54:$B$102,"&lt;&gt;#N/A",Results!L54:L102, "&lt;&gt;#N/A", Results!L54:L102, "&lt;&gt;")</f>
        <v>0</v>
      </c>
      <c r="J15" s="1">
        <f>COUNTIFS(Results!$B$54:$B$102,"&lt;&gt;#N/A",Results!M54:M102, "&lt;&gt;#N/A", Results!M54:M102, "&lt;&gt;")</f>
        <v>0</v>
      </c>
      <c r="K15" s="1">
        <f>COUNTIFS(Results!$B$54:$B$102,"&lt;&gt;#N/A",Results!N54:N102, "&lt;&gt;#N/A", Results!N54:N102, "&lt;&gt;")</f>
        <v>0</v>
      </c>
      <c r="L15" s="1">
        <f>COUNTIFS(Results!$B$54:$B$102,"&lt;&gt;#N/A",Results!O54:O102, "&lt;&gt;#N/A", Results!O54:O102, "&lt;&gt;")</f>
        <v>0</v>
      </c>
      <c r="M15" s="1">
        <f>COUNTIFS(Results!$B$54:$B$102,"&lt;&gt;#N/A",Results!P54:P102, "&lt;&gt;#N/A", Results!P54:P102, "&lt;&gt;")</f>
        <v>0</v>
      </c>
      <c r="N15" s="1">
        <f>COUNTIFS(Results!$B$54:$B$102,"&lt;&gt;#N/A",Results!Q54:Q102, "&lt;&gt;#N/A", Results!Q54:Q102, "&lt;&gt;")</f>
        <v>0</v>
      </c>
      <c r="O15" s="1">
        <f>COUNTIFS(Results!$B$54:$B$102,"&lt;&gt;#N/A",Results!R54:R102, "&lt;&gt;#N/A", Results!R54:R102, "&lt;&gt;")</f>
        <v>1</v>
      </c>
      <c r="P15" s="1">
        <f>COUNTIFS(Results!$B$54:$B$102,"&lt;&gt;#N/A",Results!S54:S102, "&lt;&gt;#N/A", Results!S54:S102, "&lt;&gt;")</f>
        <v>1</v>
      </c>
      <c r="Q15" s="1">
        <f>SUM(B15:P15)</f>
        <v>73</v>
      </c>
    </row>
    <row r="16" spans="1:17" x14ac:dyDescent="0.25">
      <c r="A16" s="4" t="s">
        <v>59</v>
      </c>
      <c r="B16" s="1">
        <f>SUMIFS(Results!E54:E102,Results!$B$54:$B$102,"=#N/A",Results!E54:E102, "&lt;&gt;#N/A")</f>
        <v>18</v>
      </c>
      <c r="C16" s="1">
        <f>SUMIFS(Results!F54:F102,Results!$B$54:$B$102,"=#N/A",Results!F54:F102, "&lt;&gt;#N/A")</f>
        <v>14</v>
      </c>
      <c r="D16" s="1">
        <f>SUMIFS(Results!G54:G102,Results!$B$54:$B$102,"=#N/A",Results!G54:G102, "&lt;&gt;#N/A")</f>
        <v>17</v>
      </c>
      <c r="E16" s="1">
        <f>SUMIFS(Results!H54:H102,Results!$B$54:$B$102,"=#N/A",Results!H54:H102, "&lt;&gt;#N/A")</f>
        <v>20</v>
      </c>
      <c r="F16" s="1">
        <f>SUMIFS(Results!I54:I102,Results!$B$54:$B$102,"=#N/A",Results!I54:I102, "&lt;&gt;#N/A")</f>
        <v>0</v>
      </c>
      <c r="G16" s="1">
        <f>SUMIFS(Results!J54:J102,Results!$B$54:$B$102,"=#N/A",Results!J54:J102, "&lt;&gt;#N/A")</f>
        <v>0</v>
      </c>
      <c r="H16" s="1">
        <f>SUMIFS(Results!K54:K102,Results!$B$54:$B$102,"=#N/A",Results!K54:K102, "&lt;&gt;#N/A")</f>
        <v>0</v>
      </c>
      <c r="I16" s="1">
        <f>SUMIFS(Results!L54:L102,Results!$B$54:$B$102,"=#N/A",Results!L54:L102, "&lt;&gt;#N/A")</f>
        <v>0</v>
      </c>
      <c r="J16" s="1">
        <f>SUMIFS(Results!M54:M102,Results!$B$54:$B$102,"=#N/A",Results!M54:M102, "&lt;&gt;#N/A")</f>
        <v>0</v>
      </c>
      <c r="K16" s="1">
        <f>SUMIFS(Results!N54:N102,Results!$B$54:$B$102,"=#N/A",Results!N54:N102, "&lt;&gt;#N/A")</f>
        <v>0</v>
      </c>
      <c r="L16" s="1">
        <f>SUMIFS(Results!O54:O102,Results!$B$54:$B$102,"=#N/A",Results!O54:O102, "&lt;&gt;#N/A")</f>
        <v>0</v>
      </c>
      <c r="M16" s="1">
        <f>SUMIFS(Results!P54:P102,Results!$B$54:$B$102,"=#N/A",Results!P54:P102, "&lt;&gt;#N/A")</f>
        <v>0</v>
      </c>
      <c r="N16" s="1">
        <f>SUMIFS(Results!Q54:Q102,Results!$B$54:$B$102,"=#N/A",Results!Q54:Q102, "&lt;&gt;#N/A")</f>
        <v>0</v>
      </c>
      <c r="O16" s="1">
        <f>SUMIFS(Results!R54:R102,Results!$B$54:$B$102,"=#N/A",Results!R54:R102, "&lt;&gt;#N/A")</f>
        <v>0</v>
      </c>
      <c r="P16" s="1">
        <f>SUMIFS(Results!S54:S102,Results!$B$54:$B$102,"=#N/A",Results!S54:S102, "&lt;&gt;#N/A")</f>
        <v>0</v>
      </c>
      <c r="Q16" s="1">
        <f>SUM(B16:P16)</f>
        <v>69</v>
      </c>
    </row>
    <row r="17" spans="1:17" x14ac:dyDescent="0.25">
      <c r="A17" s="4" t="s">
        <v>60</v>
      </c>
      <c r="B17" s="1">
        <f>COUNTIFS(Results!$B$54:$B$102,"=#N/A",Results!E54:E102, "&lt;&gt;#N/A", Results!E54:E102, "&lt;&gt;")</f>
        <v>27</v>
      </c>
      <c r="C17" s="1">
        <f>COUNTIFS(Results!$B$54:$B$102,"=#N/A",Results!F54:F102, "&lt;&gt;#N/A", Results!F54:F102, "&lt;&gt;")</f>
        <v>23</v>
      </c>
      <c r="D17" s="1">
        <f>COUNTIFS(Results!$B$54:$B$102,"=#N/A",Results!G54:G102, "&lt;&gt;#N/A", Results!G54:G102, "&lt;&gt;")</f>
        <v>26</v>
      </c>
      <c r="E17" s="1">
        <f>COUNTIFS(Results!$B$54:$B$102,"=#N/A",Results!H54:H102, "&lt;&gt;#N/A", Results!H54:H102, "&lt;&gt;")</f>
        <v>26</v>
      </c>
      <c r="F17" s="1">
        <f>COUNTIFS(Results!$B$54:$B$102,"=#N/A",Results!I54:I102, "&lt;&gt;#N/A", Results!I54:I102, "&lt;&gt;")</f>
        <v>0</v>
      </c>
      <c r="G17" s="1">
        <f>COUNTIFS(Results!$B$54:$B$102,"=#N/A",Results!J54:J102, "&lt;&gt;#N/A", Results!J54:J102, "&lt;&gt;")</f>
        <v>0</v>
      </c>
      <c r="H17" s="1">
        <f>COUNTIFS(Results!$B$54:$B$102,"=#N/A",Results!K54:K102, "&lt;&gt;#N/A", Results!K54:K102, "&lt;&gt;")</f>
        <v>0</v>
      </c>
      <c r="I17" s="1">
        <f>COUNTIFS(Results!$B$54:$B$102,"=#N/A",Results!L54:L102, "&lt;&gt;#N/A", Results!L54:L102, "&lt;&gt;")</f>
        <v>0</v>
      </c>
      <c r="J17" s="1">
        <f>COUNTIFS(Results!$B$54:$B$102,"=#N/A",Results!M54:M102, "&lt;&gt;#N/A", Results!M54:M102, "&lt;&gt;")</f>
        <v>0</v>
      </c>
      <c r="K17" s="1">
        <f>COUNTIFS(Results!$B$54:$B$102,"=#N/A",Results!N54:N102, "&lt;&gt;#N/A", Results!N54:N102, "&lt;&gt;")</f>
        <v>0</v>
      </c>
      <c r="L17" s="1">
        <f>COUNTIFS(Results!$B$54:$B$102,"=#N/A",Results!O54:O102, "&lt;&gt;#N/A", Results!O54:O102, "&lt;&gt;")</f>
        <v>0</v>
      </c>
      <c r="M17" s="1">
        <f>COUNTIFS(Results!$B$54:$B$102,"=#N/A",Results!P54:P102, "&lt;&gt;#N/A", Results!P54:P102, "&lt;&gt;")</f>
        <v>0</v>
      </c>
      <c r="N17" s="1">
        <f>COUNTIFS(Results!$B$54:$B$102,"=#N/A",Results!Q54:Q102, "&lt;&gt;#N/A", Results!Q54:Q102, "&lt;&gt;")</f>
        <v>1</v>
      </c>
      <c r="O17" s="1">
        <f>COUNTIFS(Results!$B$54:$B$102,"=#N/A",Results!R54:R102, "&lt;&gt;#N/A", Results!R54:R102, "&lt;&gt;")</f>
        <v>0</v>
      </c>
      <c r="P17" s="1">
        <f>COUNTIFS(Results!$B$54:$B$102,"=#N/A",Results!S54:S102, "&lt;&gt;#N/A", Results!S54:S102, "&lt;&gt;")</f>
        <v>0</v>
      </c>
      <c r="Q17" s="1">
        <f>SUM(B17:P17)</f>
        <v>103</v>
      </c>
    </row>
    <row r="18" spans="1:17" x14ac:dyDescent="0.25">
      <c r="A18" s="4" t="s">
        <v>74</v>
      </c>
      <c r="B18" s="1">
        <f>SUMIF(Results!$C$54:$C$102,'Summary 2018'!B1,Results!$V$54:$V$102)</f>
        <v>1</v>
      </c>
      <c r="C18" s="1">
        <f>SUMIF(Results!$C$54:$C$102,'Summary 2018'!C1,Results!$V$54:$V$102)</f>
        <v>0</v>
      </c>
      <c r="D18" s="1">
        <f>SUMIF(Results!$C$54:$C$102,'Summary 2018'!D1,Results!$V$54:$V$102)</f>
        <v>0</v>
      </c>
      <c r="E18" s="1">
        <f>SUMIF(Results!$C$54:$C$102,'Summary 2018'!E1,Results!$V$54:$V$102)</f>
        <v>0</v>
      </c>
      <c r="F18" s="1">
        <f>SUMIF(Results!$C$54:$C$102,'Summary 2018'!F1,Results!$V$54:$V$102)</f>
        <v>0</v>
      </c>
      <c r="G18" s="1">
        <f>SUMIF(Results!$C$54:$C$102,'Summary 2018'!G1,Results!$V$54:$V$102)</f>
        <v>2</v>
      </c>
      <c r="H18" s="1">
        <f>SUMIF(Results!$C$54:$C$102,'Summary 2018'!H1,Results!$V$54:$V$102)</f>
        <v>0</v>
      </c>
      <c r="I18" s="1">
        <f>SUMIF(Results!$C$54:$C$102,'Summary 2018'!I1,Results!$V$54:$V$102)</f>
        <v>0</v>
      </c>
      <c r="J18" s="1">
        <f>SUMIF(Results!$C$54:$C$102,'Summary 2018'!J1,Results!$V$54:$V$102)</f>
        <v>0</v>
      </c>
      <c r="K18" s="1">
        <f>SUMIF(Results!$C$54:$C$102,'Summary 2018'!K1,Results!$V$54:$V$102)</f>
        <v>0</v>
      </c>
      <c r="L18" s="1">
        <f>SUMIF(Results!$C$54:$C$102,'Summary 2018'!L1,Results!$V$54:$V$102)</f>
        <v>0</v>
      </c>
      <c r="M18" s="1">
        <f>SUMIF(Results!$C$54:$C$102,'Summary 2018'!M1,Results!$V$54:$V$102)</f>
        <v>0</v>
      </c>
      <c r="N18" s="1">
        <f>SUMIF(Results!$C$54:$C$102,'Summary 2018'!N1,Results!$V$54:$V$102)</f>
        <v>0</v>
      </c>
      <c r="O18" s="1">
        <f>SUMIF(Results!$C$54:$C$102,'Summary 2018'!O1,Results!$V$54:$V$102)</f>
        <v>0</v>
      </c>
      <c r="P18" s="1">
        <f>SUMIF(Results!$C$54:$C$102,'Summary 2018'!P1,Results!$V$54:$V$102)</f>
        <v>0</v>
      </c>
      <c r="Q18" s="18">
        <f>SUM(Results!V54:V102)</f>
        <v>3</v>
      </c>
    </row>
    <row r="19" spans="1:17" x14ac:dyDescent="0.25">
      <c r="A19" s="4" t="s">
        <v>75</v>
      </c>
      <c r="B19" s="1">
        <f>SUMIF(Results!E54:E102,"&lt;&gt;#N/A",Results!$W$54:$W$102)</f>
        <v>10</v>
      </c>
      <c r="C19" s="1">
        <f>SUMIF(Results!F54:F102,"&lt;&gt;#N/A",Results!$W$54:$W$102)</f>
        <v>8</v>
      </c>
      <c r="D19" s="1">
        <f>SUMIF(Results!G54:G102,"&lt;&gt;#N/A",Results!$W$54:$W$102)</f>
        <v>10</v>
      </c>
      <c r="E19" s="1">
        <f>SUMIF(Results!H54:H102,"&lt;&gt;#N/A",Results!$W$54:$W$102)</f>
        <v>9</v>
      </c>
      <c r="F19" s="1">
        <f>SUMIF(Results!I54:I102,"&lt;&gt;#N/A",Results!$W$54:$W$102)</f>
        <v>0</v>
      </c>
      <c r="G19" s="1">
        <f>SUMIF(Results!J54:J102,"&lt;&gt;#N/A",Results!$W$54:$W$102)</f>
        <v>0</v>
      </c>
      <c r="H19" s="1">
        <f>SUMIF(Results!K54:K102,"&lt;&gt;#N/A",Results!$W$54:$W$102)</f>
        <v>0</v>
      </c>
      <c r="I19" s="1">
        <f>SUMIF(Results!L54:L102,"&lt;&gt;#N/A",Results!$W$54:$W$102)</f>
        <v>0</v>
      </c>
      <c r="J19" s="1">
        <f>SUMIF(Results!M54:M102,"&lt;&gt;#N/A",Results!$W$54:$W$102)</f>
        <v>0</v>
      </c>
      <c r="K19" s="1">
        <f>SUMIF(Results!N54:N102,"&lt;&gt;#N/A",Results!$W$54:$W$102)</f>
        <v>0</v>
      </c>
      <c r="L19" s="1">
        <f>SUMIF(Results!O54:O102,"&lt;&gt;#N/A",Results!$W$54:$W$102)</f>
        <v>0</v>
      </c>
      <c r="M19" s="1">
        <f>SUMIF(Results!P54:P102,"&lt;&gt;#N/A",Results!$W$54:$W$102)</f>
        <v>0</v>
      </c>
      <c r="N19" s="1">
        <f>SUMIF(Results!Q54:Q102,"&lt;&gt;#N/A",Results!$W$54:$W$102)</f>
        <v>0</v>
      </c>
      <c r="O19" s="1">
        <f>SUMIF(Results!R54:R102,"&lt;&gt;#N/A",Results!$W$54:$W$102)</f>
        <v>0</v>
      </c>
      <c r="P19" s="1">
        <f>SUMIF(Results!S54:S102,"&lt;&gt;#N/A",Results!$W$54:$W$102)</f>
        <v>0</v>
      </c>
      <c r="Q19" s="18">
        <f>SUM(Results!W54:W102)</f>
        <v>10</v>
      </c>
    </row>
  </sheetData>
  <conditionalFormatting sqref="B10:M10">
    <cfRule type="top10" dxfId="14" priority="13" rank="1"/>
  </conditionalFormatting>
  <conditionalFormatting sqref="B8:G8 Q11">
    <cfRule type="top10" dxfId="13" priority="12" rank="1"/>
  </conditionalFormatting>
  <conditionalFormatting sqref="B7:G7">
    <cfRule type="top10" dxfId="12" priority="11" rank="1"/>
  </conditionalFormatting>
  <conditionalFormatting sqref="B6:G6">
    <cfRule type="top10" dxfId="11" priority="10" rank="1"/>
  </conditionalFormatting>
  <conditionalFormatting sqref="B5:G5">
    <cfRule type="top10" dxfId="10" priority="9" rank="1"/>
  </conditionalFormatting>
  <conditionalFormatting sqref="B4:G4">
    <cfRule type="top10" dxfId="9" priority="8" rank="1"/>
  </conditionalFormatting>
  <conditionalFormatting sqref="B3:G3">
    <cfRule type="top10" dxfId="8" priority="7" rank="1"/>
  </conditionalFormatting>
  <conditionalFormatting sqref="B2:G2">
    <cfRule type="top10" dxfId="7" priority="6" rank="1"/>
  </conditionalFormatting>
  <conditionalFormatting sqref="B8:G8">
    <cfRule type="top10" dxfId="6" priority="5" rank="1"/>
  </conditionalFormatting>
  <conditionalFormatting sqref="B11:G11">
    <cfRule type="top10" dxfId="5" priority="4" rank="1"/>
  </conditionalFormatting>
  <conditionalFormatting sqref="N10">
    <cfRule type="top10" dxfId="4" priority="3" rank="1"/>
  </conditionalFormatting>
  <conditionalFormatting sqref="O10">
    <cfRule type="top10" dxfId="3" priority="2" rank="1"/>
  </conditionalFormatting>
  <conditionalFormatting sqref="P10">
    <cfRule type="top10" dxfId="1"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zoomScale="106" zoomScaleNormal="106" workbookViewId="0">
      <selection activeCell="P23" sqref="P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06" zoomScaleNormal="106" workbookViewId="0">
      <selection activeCell="P3" sqref="P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Data</vt:lpstr>
      <vt:lpstr>Answers</vt:lpstr>
      <vt:lpstr>Results</vt:lpstr>
      <vt:lpstr>Summary 2017</vt:lpstr>
      <vt:lpstr>Summary 2018</vt:lpstr>
      <vt:lpstr>Visuals 2017</vt:lpstr>
      <vt:lpstr>Visuals 2018</vt:lpstr>
      <vt:lpstr>AnsLkUp2018</vt:lpstr>
      <vt:lpstr>LookupName</vt:lpstr>
      <vt:lpstr>LookupOrder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2018-11-18T23:24:44Z</dcterms:modified>
</cp:coreProperties>
</file>