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bookViews>
  <sheets>
    <sheet name="Data" sheetId="1" r:id="rId1"/>
    <sheet name="Results" sheetId="2" r:id="rId2"/>
    <sheet name="Summary"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3" l="1"/>
  <c r="F8" i="3"/>
  <c r="E8" i="3"/>
  <c r="D8" i="3"/>
  <c r="C8" i="3"/>
  <c r="B8" i="3"/>
  <c r="D8" i="2"/>
  <c r="D7" i="2"/>
  <c r="D6" i="2"/>
  <c r="D5" i="2"/>
  <c r="D4" i="2"/>
  <c r="D3" i="2"/>
  <c r="D2" i="2"/>
  <c r="J8" i="2" l="1"/>
  <c r="I8" i="2"/>
  <c r="H8" i="2"/>
  <c r="X8" i="2" s="1"/>
  <c r="G8" i="2"/>
  <c r="Q8" i="2" s="1"/>
  <c r="F8" i="2"/>
  <c r="P8" i="2" s="1"/>
  <c r="E8" i="2"/>
  <c r="U8" i="2" s="1"/>
  <c r="C8" i="2"/>
  <c r="B8" i="2"/>
  <c r="A8" i="2"/>
  <c r="O7" i="1"/>
  <c r="N7" i="1"/>
  <c r="F7" i="1"/>
  <c r="B7" i="1"/>
  <c r="K8" i="2" l="1"/>
  <c r="L8" i="2"/>
  <c r="N8" i="2" s="1"/>
  <c r="M8" i="2"/>
  <c r="J7" i="2"/>
  <c r="I7" i="2"/>
  <c r="H7" i="2"/>
  <c r="R7" i="2" s="1"/>
  <c r="R8" i="2" s="1"/>
  <c r="G7" i="2"/>
  <c r="W7" i="2" s="1"/>
  <c r="W8" i="2" s="1"/>
  <c r="F7" i="2"/>
  <c r="V7" i="2" s="1"/>
  <c r="V8" i="2" s="1"/>
  <c r="E7" i="2"/>
  <c r="C7" i="2"/>
  <c r="B7" i="2"/>
  <c r="A7" i="2"/>
  <c r="F6" i="1"/>
  <c r="O6" i="1"/>
  <c r="N6" i="1"/>
  <c r="K7" i="2" l="1"/>
  <c r="O7" i="2"/>
  <c r="L7" i="2"/>
  <c r="N7" i="2" s="1"/>
  <c r="M7" i="2"/>
  <c r="J6" i="2"/>
  <c r="I6" i="2"/>
  <c r="H6" i="2"/>
  <c r="X6" i="2" s="1"/>
  <c r="X7" i="2" s="1"/>
  <c r="G6" i="2"/>
  <c r="F6" i="2"/>
  <c r="V6" i="2" s="1"/>
  <c r="E6" i="2"/>
  <c r="O6" i="2" s="1"/>
  <c r="C6" i="2"/>
  <c r="B6" i="2"/>
  <c r="A6" i="2"/>
  <c r="O5" i="1"/>
  <c r="N5" i="1"/>
  <c r="O8" i="2" l="1"/>
  <c r="M6" i="2"/>
  <c r="W6" i="2"/>
  <c r="K6" i="2"/>
  <c r="L6" i="2"/>
  <c r="N6" i="2" s="1"/>
  <c r="F4" i="1" l="1"/>
  <c r="J5" i="2"/>
  <c r="I5" i="2"/>
  <c r="H5" i="2"/>
  <c r="X5" i="2" s="1"/>
  <c r="G5" i="2"/>
  <c r="F5" i="2"/>
  <c r="V5" i="2" s="1"/>
  <c r="E5" i="2"/>
  <c r="C5" i="2"/>
  <c r="B5" i="2"/>
  <c r="A5" i="2"/>
  <c r="O4" i="1"/>
  <c r="N4" i="1"/>
  <c r="O5" i="2" l="1"/>
  <c r="W5" i="2"/>
  <c r="K5" i="2"/>
  <c r="L5" i="2"/>
  <c r="N5" i="2" s="1"/>
  <c r="M5" i="2"/>
  <c r="J4" i="2"/>
  <c r="I4" i="2"/>
  <c r="H4" i="2"/>
  <c r="G4" i="2"/>
  <c r="F4" i="2"/>
  <c r="E4" i="2"/>
  <c r="C4" i="2"/>
  <c r="B4" i="2"/>
  <c r="A4" i="2"/>
  <c r="N3" i="1"/>
  <c r="O3" i="1"/>
  <c r="B3" i="1"/>
  <c r="F3" i="1"/>
  <c r="P4" i="2" l="1"/>
  <c r="V4" i="2"/>
  <c r="C6" i="3" s="1"/>
  <c r="Z4" i="2"/>
  <c r="T4" i="2"/>
  <c r="W4" i="2"/>
  <c r="D6" i="3" s="1"/>
  <c r="Q4" i="2"/>
  <c r="X4" i="2"/>
  <c r="E6" i="3" s="1"/>
  <c r="R4" i="2"/>
  <c r="U4" i="2"/>
  <c r="O4" i="2"/>
  <c r="B5" i="3" s="1"/>
  <c r="Y4" i="2"/>
  <c r="S4" i="2"/>
  <c r="L4" i="2"/>
  <c r="N4" i="2" s="1"/>
  <c r="K4" i="2"/>
  <c r="M4" i="2"/>
  <c r="B3" i="2"/>
  <c r="B2" i="2"/>
  <c r="J3" i="2"/>
  <c r="G2" i="3" s="1"/>
  <c r="I3" i="2"/>
  <c r="F2" i="3" s="1"/>
  <c r="H3" i="2"/>
  <c r="E2" i="3" s="1"/>
  <c r="G3" i="2"/>
  <c r="D2" i="3" s="1"/>
  <c r="F3" i="2"/>
  <c r="C2" i="3" s="1"/>
  <c r="E3" i="2"/>
  <c r="C3" i="2"/>
  <c r="A3" i="2"/>
  <c r="J2" i="2"/>
  <c r="I2" i="2"/>
  <c r="H2" i="2"/>
  <c r="G2" i="2"/>
  <c r="F2" i="2"/>
  <c r="E2" i="2"/>
  <c r="C2" i="2"/>
  <c r="A2" i="2"/>
  <c r="F2" i="1"/>
  <c r="O2" i="1"/>
  <c r="K2" i="1"/>
  <c r="D1" i="3" l="1"/>
  <c r="Q2" i="2"/>
  <c r="W2" i="2" s="1"/>
  <c r="U5" i="2"/>
  <c r="U6" i="2" s="1"/>
  <c r="U7" i="2" s="1"/>
  <c r="P5" i="2"/>
  <c r="P6" i="2" s="1"/>
  <c r="P7" i="2" s="1"/>
  <c r="E1" i="3"/>
  <c r="R2" i="2"/>
  <c r="X2" i="2" s="1"/>
  <c r="S5" i="2"/>
  <c r="S6" i="2" s="1"/>
  <c r="S7" i="2" s="1"/>
  <c r="S8" i="2" s="1"/>
  <c r="R5" i="2"/>
  <c r="R6" i="2" s="1"/>
  <c r="E5" i="3" s="1"/>
  <c r="T5" i="2"/>
  <c r="T6" i="2" s="1"/>
  <c r="T7" i="2" s="1"/>
  <c r="T8" i="2" s="1"/>
  <c r="B1" i="3"/>
  <c r="O2" i="2"/>
  <c r="U2" i="2" s="1"/>
  <c r="F1" i="3"/>
  <c r="F7" i="3" s="1"/>
  <c r="S2" i="2"/>
  <c r="Y2" i="2" s="1"/>
  <c r="Y5" i="2"/>
  <c r="Y6" i="2" s="1"/>
  <c r="Y7" i="2" s="1"/>
  <c r="Y8" i="2" s="1"/>
  <c r="Z5" i="2"/>
  <c r="Z6" i="2" s="1"/>
  <c r="Z7" i="2" s="1"/>
  <c r="Z8" i="2" s="1"/>
  <c r="C1" i="3"/>
  <c r="C7" i="3" s="1"/>
  <c r="P2" i="2"/>
  <c r="V2" i="2" s="1"/>
  <c r="G1" i="3"/>
  <c r="G7" i="3" s="1"/>
  <c r="T2" i="2"/>
  <c r="Z2" i="2" s="1"/>
  <c r="Q5" i="2"/>
  <c r="Q6" i="2" s="1"/>
  <c r="Q7" i="2" s="1"/>
  <c r="B12" i="3"/>
  <c r="B2" i="3"/>
  <c r="K3" i="2"/>
  <c r="L3" i="2"/>
  <c r="N3" i="2" s="1"/>
  <c r="F4" i="3"/>
  <c r="B4" i="3"/>
  <c r="D3" i="3"/>
  <c r="E4" i="3"/>
  <c r="G3" i="3"/>
  <c r="C3" i="3"/>
  <c r="D4" i="3"/>
  <c r="F3" i="3"/>
  <c r="B3" i="3"/>
  <c r="G4" i="3"/>
  <c r="C4" i="3"/>
  <c r="E3" i="3"/>
  <c r="M3" i="2"/>
  <c r="D5" i="3" l="1"/>
  <c r="G6" i="3"/>
  <c r="B7" i="3"/>
  <c r="F5" i="3"/>
  <c r="C5" i="3"/>
  <c r="F6" i="3"/>
  <c r="B6" i="3"/>
  <c r="G5" i="3"/>
  <c r="E7" i="3"/>
  <c r="D7" i="3"/>
  <c r="B11" i="3"/>
</calcChain>
</file>

<file path=xl/sharedStrings.xml><?xml version="1.0" encoding="utf-8"?>
<sst xmlns="http://schemas.openxmlformats.org/spreadsheetml/2006/main" count="66" uniqueCount="54">
  <si>
    <t>Episode</t>
  </si>
  <si>
    <t>Item 1</t>
  </si>
  <si>
    <t>Item 2</t>
  </si>
  <si>
    <t>Item 3</t>
  </si>
  <si>
    <t>Fiction Item</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</si>
  <si>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</si>
  <si>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</si>
  <si>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</si>
  <si>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</si>
  <si>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</si>
  <si>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</si>
  <si>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</si>
  <si>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</si>
  <si>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</si>
  <si>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</si>
  <si>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</si>
  <si>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</si>
  <si>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Sweep</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</si>
  <si>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</si>
  <si>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</si>
  <si>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</si>
  <si>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</si>
  <si>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</si>
  <si>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</si>
  <si>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</si>
  <si>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</si>
  <si>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</si>
  <si>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</si>
  <si>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</si>
  <si>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</si>
  <si>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</si>
  <si>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</si>
  <si>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 Correct Guesses with Theme</t>
  </si>
  <si>
    <t>% Correct Guesses without Theme</t>
  </si>
  <si>
    <t>Summary Across All Panelists</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</si>
  <si>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</si>
  <si>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</si>
  <si>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</si>
  <si>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</si>
  <si>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</si>
  <si>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</si>
  <si>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</si>
  <si>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</si>
  <si>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Lone Wolf</t>
  </si>
  <si>
    <t>Lone Wolf Wins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</si>
  <si>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</si>
  <si>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</si>
  <si>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</si>
  <si>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</si>
  <si>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</si>
  <si>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</si>
  <si>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</si>
  <si>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First to Answer</t>
  </si>
  <si>
    <t>Panel Performance When Answering First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</si>
</sst>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14">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0" fontId="0" fillId="0" borderId="0" xfId="0" applyFont="1" applyAlignment="1">
      <alignment horizontal="center"/>
    </xf>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I3" sqref="I3"/>
    </sheetView>
  </sheetViews>
  <sheetFormatPr defaultRowHeight="15" x14ac:dyDescent="0.25"/>
  <cols>
    <col min="7" max="7" width="14" customWidth="1"/>
    <col min="9" max="9" width="14.42578125" bestFit="1" customWidth="1"/>
  </cols>
  <sheetData>
    <row r="1" spans="1:15" x14ac:dyDescent="0.25">
      <c r="A1" s="2" t="s">
        <v>0</v>
      </c>
      <c r="B1" s="2" t="s">
        <v>14</v>
      </c>
      <c r="C1" s="2" t="s">
        <v>1</v>
      </c>
      <c r="D1" s="2" t="s">
        <v>2</v>
      </c>
      <c r="E1" s="2" t="s">
        <v>3</v>
      </c>
      <c r="F1" s="2" t="s">
        <v>16</v>
      </c>
      <c r="G1" s="2" t="s">
        <v>4</v>
      </c>
      <c r="H1" s="2" t="s">
        <v>5</v>
      </c>
      <c r="I1" s="2" t="s">
        <v>52</v>
      </c>
      <c r="J1" s="2" t="s">
        <v>6</v>
      </c>
      <c r="K1" s="2" t="s">
        <v>25</v>
      </c>
      <c r="L1" s="2" t="s">
        <v>7</v>
      </c>
      <c r="M1" s="2" t="s">
        <v>8</v>
      </c>
      <c r="N1" s="2" t="s">
        <v>9</v>
      </c>
      <c r="O1" s="2" t="s">
        <v>13</v>
      </c>
    </row>
    <row r="2" spans="1:15" x14ac:dyDescent="0.25">
      <c r="A2">
        <v>600</v>
      </c>
      <c r="B2" t="s">
        <v>15</v>
      </c>
      <c r="C2" t="s">
        <v>10</v>
      </c>
      <c r="D2" t="s">
        <v>11</v>
      </c>
      <c r="E2" t="s">
        <v>12</v>
      </c>
      <c r="F2" s="1" t="e">
        <f>NA()</f>
        <v>#N/A</v>
      </c>
      <c r="G2" s="1">
        <v>2</v>
      </c>
      <c r="H2" s="1" t="s">
        <v>13</v>
      </c>
      <c r="I2" s="1" t="s">
        <v>7</v>
      </c>
      <c r="J2" s="1">
        <v>1</v>
      </c>
      <c r="K2" s="1" t="e">
        <f>NA()</f>
        <v>#N/A</v>
      </c>
      <c r="L2" s="1">
        <v>1</v>
      </c>
      <c r="M2" s="1">
        <v>3</v>
      </c>
      <c r="N2" s="1">
        <v>3</v>
      </c>
      <c r="O2" s="1" t="e">
        <f>NA()</f>
        <v>#N/A</v>
      </c>
    </row>
    <row r="3" spans="1:15" x14ac:dyDescent="0.25">
      <c r="A3">
        <v>601</v>
      </c>
      <c r="B3" t="e">
        <f>NA()</f>
        <v>#N/A</v>
      </c>
      <c r="C3" t="s">
        <v>18</v>
      </c>
      <c r="D3" t="s">
        <v>19</v>
      </c>
      <c r="E3" t="s">
        <v>20</v>
      </c>
      <c r="F3" t="e">
        <f>NA()</f>
        <v>#N/A</v>
      </c>
      <c r="G3" s="1">
        <v>1</v>
      </c>
      <c r="H3" s="1" t="s">
        <v>13</v>
      </c>
      <c r="I3" s="1" t="s">
        <v>25</v>
      </c>
      <c r="J3" s="1">
        <v>1</v>
      </c>
      <c r="K3" s="1">
        <v>2</v>
      </c>
      <c r="L3" s="1">
        <v>1</v>
      </c>
      <c r="M3" s="1">
        <v>1</v>
      </c>
      <c r="N3" t="e">
        <f>NA()</f>
        <v>#N/A</v>
      </c>
      <c r="O3" t="e">
        <f>NA()</f>
        <v>#N/A</v>
      </c>
    </row>
    <row r="4" spans="1:15" x14ac:dyDescent="0.25">
      <c r="A4">
        <v>602</v>
      </c>
      <c r="B4" t="s">
        <v>21</v>
      </c>
      <c r="C4" t="s">
        <v>22</v>
      </c>
      <c r="D4" t="s">
        <v>23</v>
      </c>
      <c r="E4" t="s">
        <v>24</v>
      </c>
      <c r="F4" t="e">
        <f>NA()</f>
        <v>#N/A</v>
      </c>
      <c r="G4" s="1">
        <v>1</v>
      </c>
      <c r="H4" s="1" t="s">
        <v>13</v>
      </c>
      <c r="I4" s="1" t="s">
        <v>8</v>
      </c>
      <c r="J4" s="1">
        <v>2</v>
      </c>
      <c r="K4" s="1">
        <v>1</v>
      </c>
      <c r="L4" s="1">
        <v>1</v>
      </c>
      <c r="M4" s="1">
        <v>1</v>
      </c>
      <c r="N4" t="e">
        <f>NA()</f>
        <v>#N/A</v>
      </c>
      <c r="O4" t="e">
        <f>NA()</f>
        <v>#N/A</v>
      </c>
    </row>
    <row r="5" spans="1:15" x14ac:dyDescent="0.25">
      <c r="A5">
        <v>603</v>
      </c>
      <c r="B5" t="s">
        <v>38</v>
      </c>
      <c r="C5" t="s">
        <v>39</v>
      </c>
      <c r="D5" t="s">
        <v>40</v>
      </c>
      <c r="E5" t="s">
        <v>41</v>
      </c>
      <c r="F5" t="s">
        <v>42</v>
      </c>
      <c r="G5" s="1">
        <v>2</v>
      </c>
      <c r="H5" s="1" t="s">
        <v>13</v>
      </c>
      <c r="I5" s="1" t="s">
        <v>6</v>
      </c>
      <c r="J5" s="1">
        <v>4</v>
      </c>
      <c r="K5" s="1">
        <v>2</v>
      </c>
      <c r="L5" s="1">
        <v>2</v>
      </c>
      <c r="M5" s="1">
        <v>2</v>
      </c>
      <c r="N5" t="e">
        <f>NA()</f>
        <v>#N/A</v>
      </c>
      <c r="O5" t="e">
        <f>NA()</f>
        <v>#N/A</v>
      </c>
    </row>
    <row r="6" spans="1:15" x14ac:dyDescent="0.25">
      <c r="A6">
        <v>604</v>
      </c>
      <c r="B6" t="s">
        <v>45</v>
      </c>
      <c r="C6" t="s">
        <v>46</v>
      </c>
      <c r="D6" t="s">
        <v>47</v>
      </c>
      <c r="E6" t="s">
        <v>48</v>
      </c>
      <c r="F6" t="e">
        <f>NA()</f>
        <v>#N/A</v>
      </c>
      <c r="G6" s="1">
        <v>1</v>
      </c>
      <c r="H6" s="1" t="s">
        <v>13</v>
      </c>
      <c r="I6" s="1" t="s">
        <v>7</v>
      </c>
      <c r="J6" s="1">
        <v>2</v>
      </c>
      <c r="K6" s="1">
        <v>1</v>
      </c>
      <c r="L6" s="1">
        <v>1</v>
      </c>
      <c r="M6" s="1">
        <v>2</v>
      </c>
      <c r="N6" t="e">
        <f>NA()</f>
        <v>#N/A</v>
      </c>
      <c r="O6" t="e">
        <f>NA()</f>
        <v>#N/A</v>
      </c>
    </row>
    <row r="7" spans="1:15" x14ac:dyDescent="0.25">
      <c r="A7">
        <v>605</v>
      </c>
      <c r="B7" t="e">
        <f>NA()</f>
        <v>#N/A</v>
      </c>
      <c r="C7" t="s">
        <v>49</v>
      </c>
      <c r="D7" t="s">
        <v>50</v>
      </c>
      <c r="E7" t="s">
        <v>51</v>
      </c>
      <c r="F7" t="e">
        <f>NA()</f>
        <v>#N/A</v>
      </c>
      <c r="G7" s="1">
        <v>2</v>
      </c>
      <c r="H7" s="1" t="s">
        <v>13</v>
      </c>
      <c r="I7" s="1" t="s">
        <v>25</v>
      </c>
      <c r="J7" s="1">
        <v>2</v>
      </c>
      <c r="K7" s="1">
        <v>3</v>
      </c>
      <c r="L7" s="1">
        <v>3</v>
      </c>
      <c r="M7" s="1">
        <v>2</v>
      </c>
      <c r="N7" t="e">
        <f>NA()</f>
        <v>#N/A</v>
      </c>
      <c r="O7" t="e">
        <f>NA()</f>
        <v>#N/A</v>
      </c>
    </row>
    <row r="8" spans="1:15" x14ac:dyDescent="0.25">
      <c r="G8" s="1"/>
      <c r="H8" s="1"/>
      <c r="I8" s="1"/>
      <c r="J8" s="1"/>
      <c r="K8" s="1"/>
      <c r="L8" s="1"/>
      <c r="M8" s="1"/>
    </row>
    <row r="9" spans="1:15" x14ac:dyDescent="0.25">
      <c r="G9" s="1"/>
      <c r="H9" s="1"/>
      <c r="I9" s="1"/>
      <c r="J9" s="1"/>
      <c r="K9" s="1"/>
      <c r="L9" s="1"/>
      <c r="M9" s="1"/>
    </row>
    <row r="10" spans="1:15" x14ac:dyDescent="0.25">
      <c r="G10" s="1"/>
      <c r="H10" s="1"/>
      <c r="I10" s="1"/>
      <c r="J10" s="1"/>
      <c r="K10" s="1"/>
      <c r="L10" s="1"/>
      <c r="M10" s="1"/>
    </row>
    <row r="11" spans="1:15" x14ac:dyDescent="0.25">
      <c r="G11" s="1"/>
      <c r="H11" s="1"/>
      <c r="I11" s="1"/>
      <c r="J11" s="1"/>
      <c r="K11" s="1"/>
      <c r="L11" s="1"/>
      <c r="M11" s="1"/>
    </row>
    <row r="12" spans="1:15" x14ac:dyDescent="0.25">
      <c r="G12" s="1"/>
      <c r="H12" s="1"/>
      <c r="I12" s="1"/>
      <c r="J12" s="1"/>
      <c r="K12" s="1"/>
      <c r="L12" s="1"/>
      <c r="M12" s="1"/>
    </row>
    <row r="13" spans="1:15" x14ac:dyDescent="0.25">
      <c r="G13" s="1"/>
      <c r="H13" s="1"/>
      <c r="I13" s="1"/>
      <c r="J13" s="1"/>
      <c r="K13" s="1"/>
      <c r="L13" s="1"/>
      <c r="M13" s="1"/>
    </row>
    <row r="14" spans="1:15" x14ac:dyDescent="0.25">
      <c r="G14" s="1"/>
      <c r="H14" s="1"/>
      <c r="I14" s="1"/>
      <c r="J14" s="1"/>
      <c r="K14" s="1"/>
      <c r="L14" s="1"/>
      <c r="M14" s="1"/>
    </row>
    <row r="15" spans="1:15" x14ac:dyDescent="0.25">
      <c r="G15" s="1"/>
      <c r="H15" s="1"/>
      <c r="I15" s="1"/>
      <c r="J15" s="1"/>
      <c r="K15" s="1"/>
      <c r="L15" s="1"/>
      <c r="M15" s="1"/>
    </row>
    <row r="16" spans="1:15" x14ac:dyDescent="0.25">
      <c r="G16" s="1"/>
      <c r="H16" s="1"/>
      <c r="I16" s="1"/>
      <c r="J16" s="1"/>
      <c r="K16" s="1"/>
      <c r="L16" s="1"/>
      <c r="M16" s="1"/>
    </row>
    <row r="17" spans="7:13" x14ac:dyDescent="0.25">
      <c r="G17" s="1"/>
      <c r="H17" s="1"/>
      <c r="I17" s="1"/>
      <c r="J17" s="1"/>
      <c r="K17" s="1"/>
      <c r="L17" s="1"/>
      <c r="M17" s="1"/>
    </row>
    <row r="18" spans="7:13" x14ac:dyDescent="0.25">
      <c r="G18" s="1"/>
      <c r="H18" s="1"/>
      <c r="I18" s="1"/>
      <c r="J18" s="1"/>
      <c r="K18" s="1"/>
      <c r="L18" s="1"/>
      <c r="M18" s="1"/>
    </row>
    <row r="19" spans="7:13" x14ac:dyDescent="0.25">
      <c r="G19" s="1"/>
      <c r="H19" s="1"/>
      <c r="I19" s="1"/>
      <c r="J19" s="1"/>
      <c r="K19" s="1"/>
      <c r="L19" s="1"/>
      <c r="M19" s="1"/>
    </row>
    <row r="20" spans="7:13" x14ac:dyDescent="0.25">
      <c r="G20" s="1"/>
      <c r="H20" s="1"/>
      <c r="I20" s="1"/>
      <c r="J20" s="1"/>
      <c r="K20" s="1"/>
      <c r="L20" s="1"/>
      <c r="M20" s="1"/>
    </row>
    <row r="21" spans="7:13" x14ac:dyDescent="0.25">
      <c r="G21" s="1"/>
      <c r="H21" s="1"/>
      <c r="I21" s="1"/>
      <c r="J21" s="1"/>
      <c r="K21" s="1"/>
      <c r="L21" s="1"/>
      <c r="M21" s="1"/>
    </row>
    <row r="22" spans="7:13" x14ac:dyDescent="0.25">
      <c r="G22" s="1"/>
      <c r="H22" s="1"/>
      <c r="I22" s="1"/>
      <c r="J22" s="1"/>
      <c r="K22" s="1"/>
      <c r="L22" s="1"/>
      <c r="M22" s="1"/>
    </row>
    <row r="23" spans="7:13" x14ac:dyDescent="0.25">
      <c r="G23" s="1"/>
      <c r="H23" s="1"/>
      <c r="I23" s="1"/>
      <c r="J23" s="1"/>
      <c r="K23" s="1"/>
      <c r="L23" s="1"/>
      <c r="M23" s="1"/>
    </row>
    <row r="24" spans="7:13" x14ac:dyDescent="0.25">
      <c r="G24" s="1"/>
      <c r="H24" s="1"/>
      <c r="I24" s="1"/>
      <c r="J24" s="1"/>
      <c r="K24" s="1"/>
      <c r="L24" s="1"/>
      <c r="M24" s="1"/>
    </row>
    <row r="25" spans="7:13" x14ac:dyDescent="0.25">
      <c r="G25" s="1"/>
      <c r="H25" s="1"/>
      <c r="I25" s="1"/>
      <c r="J25" s="1"/>
      <c r="K25" s="1"/>
      <c r="L25" s="1"/>
      <c r="M25" s="1"/>
    </row>
    <row r="26" spans="7:13" x14ac:dyDescent="0.25">
      <c r="G26" s="1"/>
      <c r="H26" s="1"/>
      <c r="I26" s="1"/>
      <c r="J26" s="1"/>
      <c r="K26" s="1"/>
      <c r="L26" s="1"/>
      <c r="M26" s="1"/>
    </row>
    <row r="27" spans="7:13" x14ac:dyDescent="0.25">
      <c r="G27" s="1"/>
      <c r="H27" s="1"/>
      <c r="I27" s="1"/>
      <c r="J27" s="1"/>
      <c r="K27" s="1"/>
      <c r="L27" s="1"/>
      <c r="M27" s="1"/>
    </row>
    <row r="28" spans="7:13" x14ac:dyDescent="0.25">
      <c r="G28" s="1"/>
      <c r="H28" s="1"/>
      <c r="I28" s="1"/>
      <c r="J28" s="1"/>
      <c r="K28" s="1"/>
      <c r="L28" s="1"/>
      <c r="M28" s="1"/>
    </row>
    <row r="29" spans="7:13" x14ac:dyDescent="0.25">
      <c r="G29" s="1"/>
      <c r="H29" s="1"/>
      <c r="I29" s="1"/>
      <c r="J29" s="1"/>
      <c r="K29" s="1"/>
      <c r="L29" s="1"/>
      <c r="M29" s="1"/>
    </row>
    <row r="30" spans="7:13" x14ac:dyDescent="0.25">
      <c r="G30" s="1"/>
      <c r="H30" s="1"/>
      <c r="I30" s="1"/>
      <c r="J30" s="1"/>
      <c r="K30" s="1"/>
      <c r="L30" s="1"/>
      <c r="M30" s="1"/>
    </row>
    <row r="31" spans="7:13" x14ac:dyDescent="0.25">
      <c r="G31" s="1"/>
      <c r="H31" s="1"/>
      <c r="I31" s="1"/>
      <c r="J31" s="1"/>
      <c r="K31" s="1"/>
      <c r="L31" s="1"/>
      <c r="M31" s="1"/>
    </row>
    <row r="32" spans="7:13" x14ac:dyDescent="0.25">
      <c r="G32" s="1"/>
      <c r="H32" s="1"/>
      <c r="I32" s="1"/>
      <c r="J32" s="1"/>
      <c r="K32" s="1"/>
      <c r="L32" s="1"/>
      <c r="M32" s="1"/>
    </row>
    <row r="33" spans="7:13" x14ac:dyDescent="0.25">
      <c r="G33" s="1"/>
      <c r="H33" s="1"/>
      <c r="I33" s="1"/>
      <c r="J33" s="1"/>
      <c r="K33" s="1"/>
      <c r="L33" s="1"/>
      <c r="M33" s="1"/>
    </row>
    <row r="34" spans="7:13" x14ac:dyDescent="0.25">
      <c r="G34" s="1"/>
      <c r="H34" s="1"/>
      <c r="I34" s="1"/>
      <c r="J34" s="1"/>
      <c r="K34" s="1"/>
      <c r="L34" s="1"/>
      <c r="M34" s="1"/>
    </row>
    <row r="35" spans="7:13" x14ac:dyDescent="0.25">
      <c r="G35" s="1"/>
      <c r="H35" s="1"/>
      <c r="I35" s="1"/>
      <c r="J35" s="1"/>
      <c r="K35" s="1"/>
      <c r="L35" s="1"/>
      <c r="M35" s="1"/>
    </row>
    <row r="36" spans="7:13" x14ac:dyDescent="0.25">
      <c r="G36" s="1"/>
      <c r="H36" s="1"/>
      <c r="I36" s="1"/>
      <c r="J36" s="1"/>
      <c r="K36" s="1"/>
      <c r="L36" s="1"/>
      <c r="M36" s="1"/>
    </row>
    <row r="37" spans="7:13" x14ac:dyDescent="0.25">
      <c r="G37" s="1"/>
      <c r="H37" s="1"/>
      <c r="I37" s="1"/>
      <c r="J37" s="1"/>
      <c r="K37" s="1"/>
      <c r="L37" s="1"/>
      <c r="M37" s="1"/>
    </row>
    <row r="38" spans="7:13" x14ac:dyDescent="0.25">
      <c r="G38" s="1"/>
      <c r="H38" s="1"/>
      <c r="I38" s="1"/>
      <c r="J38" s="1"/>
      <c r="K38" s="1"/>
      <c r="L38" s="1"/>
      <c r="M38" s="1"/>
    </row>
    <row r="39" spans="7:13" x14ac:dyDescent="0.25">
      <c r="G39" s="1"/>
      <c r="H39" s="1"/>
      <c r="I39" s="1"/>
      <c r="J39" s="1"/>
      <c r="K39" s="1"/>
      <c r="L39" s="1"/>
      <c r="M39" s="1"/>
    </row>
    <row r="40" spans="7:13" x14ac:dyDescent="0.25">
      <c r="G40" s="1"/>
      <c r="H40" s="1"/>
      <c r="I40" s="1"/>
      <c r="J40" s="1"/>
      <c r="K40" s="1"/>
      <c r="L40" s="1"/>
      <c r="M40" s="1"/>
    </row>
    <row r="41" spans="7:13" x14ac:dyDescent="0.25">
      <c r="G41" s="1"/>
      <c r="H41" s="1"/>
      <c r="I41" s="1"/>
      <c r="J41" s="1"/>
      <c r="K41" s="1"/>
      <c r="L41" s="1"/>
      <c r="M41" s="1"/>
    </row>
    <row r="42" spans="7:13" x14ac:dyDescent="0.25">
      <c r="G42" s="1"/>
      <c r="H42" s="1"/>
      <c r="I42" s="1"/>
      <c r="J42" s="1"/>
      <c r="K42" s="1"/>
      <c r="L42" s="1"/>
      <c r="M42" s="1"/>
    </row>
    <row r="43" spans="7:13" x14ac:dyDescent="0.25">
      <c r="G43" s="1"/>
      <c r="H43" s="1"/>
      <c r="I43" s="1"/>
      <c r="J43" s="1"/>
      <c r="K43" s="1"/>
      <c r="L43" s="1"/>
      <c r="M43" s="1"/>
    </row>
    <row r="44" spans="7:13" x14ac:dyDescent="0.25">
      <c r="G44" s="1"/>
      <c r="H44" s="1"/>
      <c r="I44" s="1"/>
      <c r="J44" s="1"/>
      <c r="K44" s="1"/>
      <c r="L44" s="1"/>
      <c r="M44" s="1"/>
    </row>
    <row r="45" spans="7:13" x14ac:dyDescent="0.25">
      <c r="G45" s="1"/>
      <c r="H45" s="1"/>
      <c r="I45" s="1"/>
      <c r="J45" s="1"/>
      <c r="K45" s="1"/>
      <c r="L45" s="1"/>
      <c r="M45" s="1"/>
    </row>
    <row r="46" spans="7:13" x14ac:dyDescent="0.25">
      <c r="G46" s="1"/>
      <c r="H46" s="1"/>
      <c r="I46" s="1"/>
      <c r="J46" s="1"/>
      <c r="K46" s="1"/>
      <c r="L46" s="1"/>
      <c r="M46" s="1"/>
    </row>
    <row r="47" spans="7:13" x14ac:dyDescent="0.25">
      <c r="G47" s="1"/>
      <c r="H47" s="1"/>
      <c r="I47" s="1"/>
      <c r="J47" s="1"/>
      <c r="K47" s="1"/>
      <c r="L47" s="1"/>
      <c r="M47" s="1"/>
    </row>
    <row r="48" spans="7:13" x14ac:dyDescent="0.25">
      <c r="G48" s="1"/>
      <c r="H48" s="1"/>
      <c r="I48" s="1"/>
      <c r="J48" s="1"/>
      <c r="K48" s="1"/>
      <c r="L48" s="1"/>
      <c r="M48" s="1"/>
    </row>
    <row r="49" spans="7:13" x14ac:dyDescent="0.25">
      <c r="G49" s="1"/>
      <c r="H49" s="1"/>
      <c r="I49" s="1"/>
      <c r="J49" s="1"/>
      <c r="K49" s="1"/>
      <c r="L49" s="1"/>
      <c r="M49" s="1"/>
    </row>
    <row r="50" spans="7:13" x14ac:dyDescent="0.25">
      <c r="G50" s="1"/>
      <c r="H50" s="1"/>
      <c r="I50" s="1"/>
      <c r="J50" s="1"/>
      <c r="K50" s="1"/>
      <c r="L50" s="1"/>
      <c r="M50" s="1"/>
    </row>
    <row r="51" spans="7:13" x14ac:dyDescent="0.25">
      <c r="G51" s="1"/>
      <c r="H51" s="1"/>
      <c r="I51" s="1"/>
      <c r="J51" s="1"/>
      <c r="K51" s="1"/>
      <c r="L51" s="1"/>
      <c r="M51" s="1"/>
    </row>
    <row r="52" spans="7:13" x14ac:dyDescent="0.25">
      <c r="G52" s="1"/>
      <c r="H52" s="1"/>
      <c r="I52" s="1"/>
      <c r="J52" s="1"/>
      <c r="K52" s="1"/>
      <c r="L52" s="1"/>
      <c r="M52" s="1"/>
    </row>
    <row r="53" spans="7:13" x14ac:dyDescent="0.25">
      <c r="G53" s="1"/>
      <c r="H53" s="1"/>
      <c r="I53" s="1"/>
      <c r="J53" s="1"/>
      <c r="K53" s="1"/>
      <c r="L53" s="1"/>
      <c r="M53" s="1"/>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D9" sqref="D9"/>
    </sheetView>
  </sheetViews>
  <sheetFormatPr defaultRowHeight="15" x14ac:dyDescent="0.25"/>
  <cols>
    <col min="4" max="4" width="14.42578125" bestFit="1" customWidth="1"/>
    <col min="12" max="12" width="15.140625" bestFit="1" customWidth="1"/>
    <col min="14" max="14" width="10" customWidth="1"/>
  </cols>
  <sheetData>
    <row r="1" spans="1:26" x14ac:dyDescent="0.25">
      <c r="O1" s="12" t="s">
        <v>35</v>
      </c>
      <c r="P1" s="12"/>
      <c r="Q1" s="12"/>
      <c r="R1" s="12"/>
      <c r="S1" s="12"/>
      <c r="T1" s="12"/>
      <c r="U1" s="13" t="s">
        <v>36</v>
      </c>
      <c r="V1" s="13"/>
      <c r="W1" s="13"/>
      <c r="X1" s="13"/>
      <c r="Y1" s="13"/>
      <c r="Z1" s="13"/>
    </row>
    <row r="2" spans="1:26" x14ac:dyDescent="0.25">
      <c r="A2" s="3" t="str">
        <f>Data!A1</f>
        <v>Episode</v>
      </c>
      <c r="B2" s="2" t="str">
        <f>Data!B1</f>
        <v>Theme</v>
      </c>
      <c r="C2" s="2" t="str">
        <f>Data!H1</f>
        <v>Host</v>
      </c>
      <c r="D2" s="2" t="str">
        <f>Data!I1</f>
        <v>First to Answer</v>
      </c>
      <c r="E2" s="2" t="str">
        <f>Data!J1</f>
        <v>Bob</v>
      </c>
      <c r="F2" s="2" t="str">
        <f>Data!K1</f>
        <v>Cara</v>
      </c>
      <c r="G2" s="2" t="str">
        <f>Data!L1</f>
        <v>Jay</v>
      </c>
      <c r="H2" s="2" t="str">
        <f>Data!M1</f>
        <v>Evan</v>
      </c>
      <c r="I2" s="2" t="str">
        <f>Data!N1</f>
        <v>George</v>
      </c>
      <c r="J2" s="2" t="str">
        <f>Data!O1</f>
        <v>Steve</v>
      </c>
      <c r="K2" s="2" t="s">
        <v>37</v>
      </c>
      <c r="L2" s="2" t="s">
        <v>31</v>
      </c>
      <c r="M2" s="2" t="s">
        <v>17</v>
      </c>
      <c r="N2" s="2" t="s">
        <v>43</v>
      </c>
      <c r="O2" s="9" t="str">
        <f t="shared" ref="O2:T2" si="0">E2</f>
        <v>Bob</v>
      </c>
      <c r="P2" s="9" t="str">
        <f t="shared" si="0"/>
        <v>Cara</v>
      </c>
      <c r="Q2" s="9" t="str">
        <f t="shared" si="0"/>
        <v>Jay</v>
      </c>
      <c r="R2" s="9" t="str">
        <f t="shared" si="0"/>
        <v>Evan</v>
      </c>
      <c r="S2" s="9" t="str">
        <f t="shared" si="0"/>
        <v>George</v>
      </c>
      <c r="T2" s="9" t="str">
        <f t="shared" si="0"/>
        <v>Steve</v>
      </c>
      <c r="U2" s="11" t="str">
        <f>O2</f>
        <v>Bob</v>
      </c>
      <c r="V2" s="11" t="str">
        <f>P2</f>
        <v>Cara</v>
      </c>
      <c r="W2" s="11" t="str">
        <f t="shared" ref="W2:Z2" si="1">Q2</f>
        <v>Jay</v>
      </c>
      <c r="X2" s="11" t="str">
        <f t="shared" si="1"/>
        <v>Evan</v>
      </c>
      <c r="Y2" s="11" t="str">
        <f t="shared" si="1"/>
        <v>George</v>
      </c>
      <c r="Z2" s="11" t="str">
        <f t="shared" si="1"/>
        <v>Steve</v>
      </c>
    </row>
    <row r="3" spans="1:26" x14ac:dyDescent="0.25">
      <c r="A3" s="3">
        <f>Data!A2</f>
        <v>600</v>
      </c>
      <c r="B3" s="4" t="str">
        <f>Data!B2</f>
        <v>Inventors</v>
      </c>
      <c r="C3" s="5" t="str">
        <f>Data!H2</f>
        <v>Steve</v>
      </c>
      <c r="D3" s="2" t="str">
        <f>Data!I2</f>
        <v>Jay</v>
      </c>
      <c r="E3" s="1">
        <f>IF(Data!J2=Data!$G2,1,0)</f>
        <v>0</v>
      </c>
      <c r="F3" s="1" t="e">
        <f>IF(Data!K2=Data!$G2,1,0)</f>
        <v>#N/A</v>
      </c>
      <c r="G3" s="1">
        <f>IF(Data!L2=Data!$G2,1,0)</f>
        <v>0</v>
      </c>
      <c r="H3" s="1">
        <f>IF(Data!M2=Data!$G2,1,0)</f>
        <v>0</v>
      </c>
      <c r="I3" s="1">
        <f>IF(Data!N2=Data!$G2,1,0)</f>
        <v>0</v>
      </c>
      <c r="J3" s="1" t="e">
        <f>IF(Data!O2=Data!$G2,1,0)</f>
        <v>#N/A</v>
      </c>
      <c r="K3" s="1">
        <f>COUNTIF(E3:J3,"&lt;&gt;#N/A")</f>
        <v>4</v>
      </c>
      <c r="L3" s="1">
        <f>SUMIF(E3:J3,"&lt;&gt;#N/A")</f>
        <v>0</v>
      </c>
      <c r="M3" s="1">
        <f t="shared" ref="M3:M8" si="2">IF(SUMIF(E3:J3,"&lt;&gt;#N/A")=0, 1, 0)</f>
        <v>1</v>
      </c>
      <c r="N3" s="1" t="e">
        <f t="shared" ref="N3" si="3">IF(L3=1,INDEX($E$2:$J$2,1,MATCH(1,E3:J3,0)),NA())</f>
        <v>#N/A</v>
      </c>
      <c r="O3" s="8">
        <v>0</v>
      </c>
      <c r="P3" s="8">
        <v>0</v>
      </c>
      <c r="Q3" s="8">
        <v>0</v>
      </c>
      <c r="R3" s="8">
        <v>0</v>
      </c>
      <c r="S3" s="8">
        <v>0</v>
      </c>
      <c r="T3" s="8">
        <v>0</v>
      </c>
      <c r="U3" s="10">
        <v>1</v>
      </c>
      <c r="V3" s="10">
        <v>0</v>
      </c>
      <c r="W3" s="10">
        <v>1</v>
      </c>
      <c r="X3" s="10">
        <v>1</v>
      </c>
      <c r="Y3" s="10">
        <v>1</v>
      </c>
      <c r="Z3" s="10">
        <v>0</v>
      </c>
    </row>
    <row r="4" spans="1:26" x14ac:dyDescent="0.25">
      <c r="A4" s="3">
        <f>Data!A3</f>
        <v>601</v>
      </c>
      <c r="B4" s="4" t="e">
        <f>Data!B3</f>
        <v>#N/A</v>
      </c>
      <c r="C4" s="5" t="str">
        <f>Data!H3</f>
        <v>Steve</v>
      </c>
      <c r="D4" s="2" t="str">
        <f>Data!I3</f>
        <v>Cara</v>
      </c>
      <c r="E4" s="1">
        <f>IF(Data!J3=Data!$G3,1,0)</f>
        <v>1</v>
      </c>
      <c r="F4" s="1">
        <f>IF(Data!K3=Data!$G3,1,0)</f>
        <v>0</v>
      </c>
      <c r="G4" s="1">
        <f>IF(Data!L3=Data!$G3,1,0)</f>
        <v>1</v>
      </c>
      <c r="H4" s="1">
        <f>IF(Data!M3=Data!$G3,1,0)</f>
        <v>1</v>
      </c>
      <c r="I4" s="1" t="e">
        <f>IF(Data!N3=Data!$G3,1,0)</f>
        <v>#N/A</v>
      </c>
      <c r="J4" s="1" t="e">
        <f>IF(Data!O3=Data!$G3,1,0)</f>
        <v>#N/A</v>
      </c>
      <c r="K4" s="1">
        <f t="shared" ref="K4:K5" si="4">COUNTIF(E4:J4,"&lt;&gt;#N/A")</f>
        <v>4</v>
      </c>
      <c r="L4" s="1">
        <f t="shared" ref="L4:L5" si="5">SUMIF(E4:J4,"&lt;&gt;#N/A")</f>
        <v>3</v>
      </c>
      <c r="M4" s="1">
        <f t="shared" si="2"/>
        <v>0</v>
      </c>
      <c r="N4" s="1" t="e">
        <f>IF(L4=1,INDEX($E$2:$J$2,1,MATCH(1,E4:J4,0)),NA())</f>
        <v>#N/A</v>
      </c>
      <c r="O4" s="8">
        <f t="shared" ref="O4:O5" si="6">IF(ISNA(E4),O3,IF(E4=1,O3+1,0))</f>
        <v>1</v>
      </c>
      <c r="P4" s="8">
        <f t="shared" ref="P4:P5" si="7">IF(ISNA(F4),P3,IF(F4=1,P3+1,0))</f>
        <v>0</v>
      </c>
      <c r="Q4" s="8">
        <f t="shared" ref="Q4:Q5" si="8">IF(ISNA(G4),Q3,IF(G4=1,Q3+1,0))</f>
        <v>1</v>
      </c>
      <c r="R4" s="8">
        <f t="shared" ref="R4:R5" si="9">IF(ISNA(H4),R3,IF(H4=1,R3+1,0))</f>
        <v>1</v>
      </c>
      <c r="S4" s="8">
        <f>IF(ISNA(I4),S3,IF(I4=1,S3+1,0))</f>
        <v>0</v>
      </c>
      <c r="T4" s="8">
        <f t="shared" ref="T4:T5" si="10">IF(ISNA(J4),T3,IF(J4=1,T3+1,0))</f>
        <v>0</v>
      </c>
      <c r="U4" s="10">
        <f t="shared" ref="U4:Z5" si="11">IF(ISNA(E4),U3,IF(E4=0,U3+1,0))</f>
        <v>0</v>
      </c>
      <c r="V4" s="10">
        <f t="shared" si="11"/>
        <v>1</v>
      </c>
      <c r="W4" s="10">
        <f t="shared" si="11"/>
        <v>0</v>
      </c>
      <c r="X4" s="10">
        <f t="shared" si="11"/>
        <v>0</v>
      </c>
      <c r="Y4" s="10">
        <f t="shared" si="11"/>
        <v>1</v>
      </c>
      <c r="Z4" s="10">
        <f t="shared" si="11"/>
        <v>0</v>
      </c>
    </row>
    <row r="5" spans="1:26" x14ac:dyDescent="0.25">
      <c r="A5" s="3">
        <f>Data!A4</f>
        <v>602</v>
      </c>
      <c r="B5" s="4" t="str">
        <f>Data!B4</f>
        <v>Global warming</v>
      </c>
      <c r="C5" s="5" t="str">
        <f>Data!H4</f>
        <v>Steve</v>
      </c>
      <c r="D5" s="2" t="str">
        <f>Data!I4</f>
        <v>Evan</v>
      </c>
      <c r="E5" s="1">
        <f>IF(Data!J4=Data!$G4,1,0)</f>
        <v>0</v>
      </c>
      <c r="F5" s="1">
        <f>IF(Data!K4=Data!$G4,1,0)</f>
        <v>1</v>
      </c>
      <c r="G5" s="1">
        <f>IF(Data!L4=Data!$G4,1,0)</f>
        <v>1</v>
      </c>
      <c r="H5" s="1">
        <f>IF(Data!M4=Data!$G4,1,0)</f>
        <v>1</v>
      </c>
      <c r="I5" s="1" t="e">
        <f>IF(Data!N4=Data!$G4,1,0)</f>
        <v>#N/A</v>
      </c>
      <c r="J5" s="1" t="e">
        <f>IF(Data!O4=Data!$G4,1,0)</f>
        <v>#N/A</v>
      </c>
      <c r="K5" s="1">
        <f t="shared" si="4"/>
        <v>4</v>
      </c>
      <c r="L5" s="1">
        <f t="shared" si="5"/>
        <v>3</v>
      </c>
      <c r="M5" s="1">
        <f t="shared" si="2"/>
        <v>0</v>
      </c>
      <c r="N5" s="1" t="e">
        <f t="shared" ref="N5:N6" si="12">IF(L5=1,INDEX($E$2:$J$2,1,MATCH(1,E5:J5,0)),NA())</f>
        <v>#N/A</v>
      </c>
      <c r="O5" s="8">
        <f t="shared" si="6"/>
        <v>0</v>
      </c>
      <c r="P5" s="8">
        <f t="shared" si="7"/>
        <v>1</v>
      </c>
      <c r="Q5" s="8">
        <f t="shared" si="8"/>
        <v>2</v>
      </c>
      <c r="R5" s="8">
        <f t="shared" si="9"/>
        <v>2</v>
      </c>
      <c r="S5" s="8">
        <f t="shared" ref="S5" si="13">IF(ISNA(I5),S4,IF(I5=1,S4+1,0))</f>
        <v>0</v>
      </c>
      <c r="T5" s="8">
        <f t="shared" si="10"/>
        <v>0</v>
      </c>
      <c r="U5" s="10">
        <f t="shared" si="11"/>
        <v>1</v>
      </c>
      <c r="V5" s="10">
        <f t="shared" si="11"/>
        <v>0</v>
      </c>
      <c r="W5" s="10">
        <f t="shared" si="11"/>
        <v>0</v>
      </c>
      <c r="X5" s="10">
        <f t="shared" si="11"/>
        <v>0</v>
      </c>
      <c r="Y5" s="10">
        <f t="shared" si="11"/>
        <v>1</v>
      </c>
      <c r="Z5" s="10">
        <f t="shared" si="11"/>
        <v>0</v>
      </c>
    </row>
    <row r="6" spans="1:26" x14ac:dyDescent="0.25">
      <c r="A6" s="3">
        <f>Data!A5</f>
        <v>603</v>
      </c>
      <c r="B6" s="4" t="str">
        <f>Data!B5</f>
        <v>Extinct Species</v>
      </c>
      <c r="C6" s="5" t="str">
        <f>Data!H5</f>
        <v>Steve</v>
      </c>
      <c r="D6" s="2" t="str">
        <f>Data!I5</f>
        <v>Bob</v>
      </c>
      <c r="E6" s="1">
        <f>IF(Data!J5=Data!$G5,1,0)</f>
        <v>0</v>
      </c>
      <c r="F6" s="1">
        <f>IF(Data!K5=Data!$G5,1,0)</f>
        <v>1</v>
      </c>
      <c r="G6" s="1">
        <f>IF(Data!L5=Data!$G5,1,0)</f>
        <v>1</v>
      </c>
      <c r="H6" s="1">
        <f>IF(Data!M5=Data!$G5,1,0)</f>
        <v>1</v>
      </c>
      <c r="I6" s="1" t="e">
        <f>IF(Data!N5=Data!$G5,1,0)</f>
        <v>#N/A</v>
      </c>
      <c r="J6" s="1" t="e">
        <f>IF(Data!O5=Data!$G5,1,0)</f>
        <v>#N/A</v>
      </c>
      <c r="K6" s="1">
        <f t="shared" ref="K6" si="14">COUNTIF(E6:J6,"&lt;&gt;#N/A")</f>
        <v>4</v>
      </c>
      <c r="L6" s="1">
        <f t="shared" ref="L6" si="15">SUMIF(E6:J6,"&lt;&gt;#N/A")</f>
        <v>3</v>
      </c>
      <c r="M6" s="1">
        <f t="shared" si="2"/>
        <v>0</v>
      </c>
      <c r="N6" s="1" t="e">
        <f t="shared" si="12"/>
        <v>#N/A</v>
      </c>
      <c r="O6" s="8">
        <f t="shared" ref="O6" si="16">IF(ISNA(E6),O5,IF(E6=1,O5+1,0))</f>
        <v>0</v>
      </c>
      <c r="P6" s="8">
        <f t="shared" ref="P6" si="17">IF(ISNA(F6),P5,IF(F6=1,P5+1,0))</f>
        <v>2</v>
      </c>
      <c r="Q6" s="8">
        <f t="shared" ref="Q6" si="18">IF(ISNA(G6),Q5,IF(G6=1,Q5+1,0))</f>
        <v>3</v>
      </c>
      <c r="R6" s="8">
        <f t="shared" ref="R6" si="19">IF(ISNA(H6),R5,IF(H6=1,R5+1,0))</f>
        <v>3</v>
      </c>
      <c r="S6" s="8">
        <f t="shared" ref="S6" si="20">IF(ISNA(I6),S5,IF(I6=1,S5+1,0))</f>
        <v>0</v>
      </c>
      <c r="T6" s="8">
        <f t="shared" ref="T6" si="21">IF(ISNA(J6),T5,IF(J6=1,T5+1,0))</f>
        <v>0</v>
      </c>
      <c r="U6" s="10">
        <f t="shared" ref="U6:V8" si="22">IF(ISNA(E6),U5,IF(E6=0,U5+1,0))</f>
        <v>2</v>
      </c>
      <c r="V6" s="10">
        <f t="shared" si="22"/>
        <v>0</v>
      </c>
      <c r="W6" s="10">
        <f t="shared" ref="W6" si="23">IF(ISNA(G6),W5,IF(G6=0,W5+1,0))</f>
        <v>0</v>
      </c>
      <c r="X6" s="10">
        <f t="shared" ref="X6" si="24">IF(ISNA(H6),X5,IF(H6=0,X5+1,0))</f>
        <v>0</v>
      </c>
      <c r="Y6" s="10">
        <f t="shared" ref="Y6" si="25">IF(ISNA(I6),Y5,IF(I6=0,Y5+1,0))</f>
        <v>1</v>
      </c>
      <c r="Z6" s="10">
        <f t="shared" ref="Z6" si="26">IF(ISNA(J6),Z5,IF(J6=0,Z5+1,0))</f>
        <v>0</v>
      </c>
    </row>
    <row r="7" spans="1:26" x14ac:dyDescent="0.25">
      <c r="A7" s="3">
        <f>Data!A6</f>
        <v>604</v>
      </c>
      <c r="B7" s="4" t="str">
        <f>Data!B6</f>
        <v xml:space="preserve">Horrible things animals do to each other </v>
      </c>
      <c r="C7" s="5" t="str">
        <f>Data!H6</f>
        <v>Steve</v>
      </c>
      <c r="D7" s="2" t="str">
        <f>Data!I6</f>
        <v>Jay</v>
      </c>
      <c r="E7" s="1">
        <f>IF(Data!J6=Data!$G6,1,0)</f>
        <v>0</v>
      </c>
      <c r="F7" s="1">
        <f>IF(Data!K6=Data!$G6,1,0)</f>
        <v>1</v>
      </c>
      <c r="G7" s="1">
        <f>IF(Data!L6=Data!$G6,1,0)</f>
        <v>1</v>
      </c>
      <c r="H7" s="1">
        <f>IF(Data!M6=Data!$G6,1,0)</f>
        <v>0</v>
      </c>
      <c r="I7" s="1" t="e">
        <f>IF(Data!N6=Data!$G6,1,0)</f>
        <v>#N/A</v>
      </c>
      <c r="J7" s="1" t="e">
        <f>IF(Data!O6=Data!$G6,1,0)</f>
        <v>#N/A</v>
      </c>
      <c r="K7" s="1">
        <f t="shared" ref="K7" si="27">COUNTIF(E7:J7,"&lt;&gt;#N/A")</f>
        <v>4</v>
      </c>
      <c r="L7" s="1">
        <f t="shared" ref="L7" si="28">SUMIF(E7:J7,"&lt;&gt;#N/A")</f>
        <v>2</v>
      </c>
      <c r="M7" s="1">
        <f t="shared" si="2"/>
        <v>0</v>
      </c>
      <c r="N7" s="1" t="e">
        <f t="shared" ref="N7" si="29">IF(L7=1,INDEX($E$2:$J$2,1,MATCH(1,E7:J7,0)),NA())</f>
        <v>#N/A</v>
      </c>
      <c r="O7" s="8">
        <f t="shared" ref="O7" si="30">IF(ISNA(E7),O6,IF(E7=1,O6+1,0))</f>
        <v>0</v>
      </c>
      <c r="P7" s="8">
        <f t="shared" ref="P7" si="31">IF(ISNA(F7),P6,IF(F7=1,P6+1,0))</f>
        <v>3</v>
      </c>
      <c r="Q7" s="8">
        <f t="shared" ref="Q7" si="32">IF(ISNA(G7),Q6,IF(G7=1,Q6+1,0))</f>
        <v>4</v>
      </c>
      <c r="R7" s="8">
        <f t="shared" ref="R7" si="33">IF(ISNA(H7),R6,IF(H7=1,R6+1,0))</f>
        <v>0</v>
      </c>
      <c r="S7" s="8">
        <f t="shared" ref="S7" si="34">IF(ISNA(I7),S6,IF(I7=1,S6+1,0))</f>
        <v>0</v>
      </c>
      <c r="T7" s="8">
        <f t="shared" ref="T7" si="35">IF(ISNA(J7),T6,IF(J7=1,T6+1,0))</f>
        <v>0</v>
      </c>
      <c r="U7" s="10">
        <f t="shared" si="22"/>
        <v>3</v>
      </c>
      <c r="V7" s="10">
        <f t="shared" si="22"/>
        <v>0</v>
      </c>
      <c r="W7" s="10">
        <f t="shared" ref="W7" si="36">IF(ISNA(G7),W6,IF(G7=0,W6+1,0))</f>
        <v>0</v>
      </c>
      <c r="X7" s="10">
        <f t="shared" ref="X7" si="37">IF(ISNA(H7),X6,IF(H7=0,X6+1,0))</f>
        <v>1</v>
      </c>
      <c r="Y7" s="10">
        <f t="shared" ref="Y7" si="38">IF(ISNA(I7),Y6,IF(I7=0,Y6+1,0))</f>
        <v>1</v>
      </c>
      <c r="Z7" s="10">
        <f t="shared" ref="Z7" si="39">IF(ISNA(J7),Z6,IF(J7=0,Z6+1,0))</f>
        <v>0</v>
      </c>
    </row>
    <row r="8" spans="1:26" x14ac:dyDescent="0.25">
      <c r="A8" s="3">
        <f>Data!A7</f>
        <v>605</v>
      </c>
      <c r="B8" s="4" t="e">
        <f>Data!B7</f>
        <v>#N/A</v>
      </c>
      <c r="C8" s="5" t="str">
        <f>Data!H7</f>
        <v>Steve</v>
      </c>
      <c r="D8" s="2" t="str">
        <f>Data!I7</f>
        <v>Cara</v>
      </c>
      <c r="E8" s="1">
        <f>IF(Data!J7=Data!$G7,1,0)</f>
        <v>1</v>
      </c>
      <c r="F8" s="1">
        <f>IF(Data!K7=Data!$G7,1,0)</f>
        <v>0</v>
      </c>
      <c r="G8" s="1">
        <f>IF(Data!L7=Data!$G7,1,0)</f>
        <v>0</v>
      </c>
      <c r="H8" s="1">
        <f>IF(Data!M7=Data!$G7,1,0)</f>
        <v>1</v>
      </c>
      <c r="I8" s="1" t="e">
        <f>IF(Data!N7=Data!$G7,1,0)</f>
        <v>#N/A</v>
      </c>
      <c r="J8" s="1" t="e">
        <f>IF(Data!O7=Data!$G7,1,0)</f>
        <v>#N/A</v>
      </c>
      <c r="K8" s="1">
        <f t="shared" ref="K8" si="40">COUNTIF(E8:J8,"&lt;&gt;#N/A")</f>
        <v>4</v>
      </c>
      <c r="L8" s="1">
        <f t="shared" ref="L8" si="41">SUMIF(E8:J8,"&lt;&gt;#N/A")</f>
        <v>2</v>
      </c>
      <c r="M8" s="1">
        <f t="shared" si="2"/>
        <v>0</v>
      </c>
      <c r="N8" s="1" t="e">
        <f t="shared" ref="N8" si="42">IF(L8=1,INDEX($E$2:$J$2,1,MATCH(1,E8:J8,0)),NA())</f>
        <v>#N/A</v>
      </c>
      <c r="O8" s="8">
        <f t="shared" ref="O8" si="43">IF(ISNA(E8),O7,IF(E8=1,O7+1,0))</f>
        <v>1</v>
      </c>
      <c r="P8" s="8">
        <f t="shared" ref="P8" si="44">IF(ISNA(F8),P7,IF(F8=1,P7+1,0))</f>
        <v>0</v>
      </c>
      <c r="Q8" s="8">
        <f t="shared" ref="Q8" si="45">IF(ISNA(G8),Q7,IF(G8=1,Q7+1,0))</f>
        <v>0</v>
      </c>
      <c r="R8" s="8">
        <f t="shared" ref="R8" si="46">IF(ISNA(H8),R7,IF(H8=1,R7+1,0))</f>
        <v>1</v>
      </c>
      <c r="S8" s="8">
        <f t="shared" ref="S8" si="47">IF(ISNA(I8),S7,IF(I8=1,S7+1,0))</f>
        <v>0</v>
      </c>
      <c r="T8" s="8">
        <f t="shared" ref="T8" si="48">IF(ISNA(J8),T7,IF(J8=1,T7+1,0))</f>
        <v>0</v>
      </c>
      <c r="U8" s="10">
        <f t="shared" si="22"/>
        <v>0</v>
      </c>
      <c r="V8" s="10">
        <f t="shared" si="22"/>
        <v>1</v>
      </c>
      <c r="W8" s="10">
        <f t="shared" ref="W8" si="49">IF(ISNA(G8),W7,IF(G8=0,W7+1,0))</f>
        <v>1</v>
      </c>
      <c r="X8" s="10">
        <f t="shared" ref="X8" si="50">IF(ISNA(H8),X7,IF(H8=0,X7+1,0))</f>
        <v>0</v>
      </c>
      <c r="Y8" s="10">
        <f t="shared" ref="Y8" si="51">IF(ISNA(I8),Y7,IF(I8=0,Y7+1,0))</f>
        <v>1</v>
      </c>
      <c r="Z8" s="10">
        <f t="shared" ref="Z8" si="52">IF(ISNA(J8),Z7,IF(J8=0,Z7+1,0))</f>
        <v>0</v>
      </c>
    </row>
  </sheetData>
  <mergeCells count="2">
    <mergeCell ref="O1:T1"/>
    <mergeCell ref="U1:Z1"/>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D9" sqref="D9"/>
    </sheetView>
  </sheetViews>
  <sheetFormatPr defaultRowHeight="15" x14ac:dyDescent="0.25"/>
  <cols>
    <col min="1" max="1" width="38.7109375" bestFit="1" customWidth="1"/>
  </cols>
  <sheetData>
    <row r="1" spans="1:7" x14ac:dyDescent="0.25">
      <c r="B1" s="2" t="str">
        <f>Results!E2</f>
        <v>Bob</v>
      </c>
      <c r="C1" s="2" t="str">
        <f>Results!F2</f>
        <v>Cara</v>
      </c>
      <c r="D1" s="2" t="str">
        <f>Results!G2</f>
        <v>Jay</v>
      </c>
      <c r="E1" s="2" t="str">
        <f>Results!H2</f>
        <v>Evan</v>
      </c>
      <c r="F1" s="2" t="str">
        <f>Results!I2</f>
        <v>George</v>
      </c>
      <c r="G1" s="2" t="str">
        <f>Results!J2</f>
        <v>Steve</v>
      </c>
    </row>
    <row r="2" spans="1:7" x14ac:dyDescent="0.25">
      <c r="A2" t="s">
        <v>26</v>
      </c>
      <c r="B2" s="6">
        <f>SUMIF(Results!E3:E53,"&lt;&gt;#N/A")/COUNTIFS(Results!E3:E53,"&lt;&gt;#N/A",Results!E3:E53,"&lt;&gt;")</f>
        <v>0.33333333333333331</v>
      </c>
      <c r="C2" s="6">
        <f>SUMIF(Results!F3:F53,"&lt;&gt;#N/A")/COUNTIFS(Results!F3:F53,"&lt;&gt;#N/A",Results!F3:F53,"&lt;&gt;")</f>
        <v>0.6</v>
      </c>
      <c r="D2" s="6">
        <f>SUMIF(Results!G3:G53,"&lt;&gt;#N/A")/COUNTIFS(Results!G3:G53,"&lt;&gt;#N/A",Results!G3:G53,"&lt;&gt;")</f>
        <v>0.66666666666666663</v>
      </c>
      <c r="E2" s="6">
        <f>SUMIF(Results!H3:H53,"&lt;&gt;#N/A")/COUNTIFS(Results!H3:H53,"&lt;&gt;#N/A",Results!H3:H53,"&lt;&gt;")</f>
        <v>0.66666666666666663</v>
      </c>
      <c r="F2" s="6">
        <f>SUMIF(Results!I3:I53,"&lt;&gt;#N/A")/COUNTIFS(Results!I3:I53,"&lt;&gt;#N/A",Results!I3:I53,"&lt;&gt;")</f>
        <v>0</v>
      </c>
      <c r="G2" s="6" t="e">
        <f>SUMIF(Results!J3:J53,"&lt;&gt;#N/A")/COUNTIFS(Results!J3:J53,"&lt;&gt;#N/A",Results!J3:J53,"&lt;&gt;")</f>
        <v>#DIV/0!</v>
      </c>
    </row>
    <row r="3" spans="1:7" x14ac:dyDescent="0.25">
      <c r="A3" t="s">
        <v>27</v>
      </c>
      <c r="B3" s="6">
        <f>SUMIFS(Results!E3:E53,Results!$B$3:$B$53,"&lt;&gt;#N/A",Results!E3:E53, "&lt;&gt;#N/A")/COUNTIFS(Results!$B$3:$B$53,"&lt;&gt;#N/A",Results!E3:E53, "&lt;&gt;#N/A", Results!E3:E53, "&lt;&gt;")</f>
        <v>0</v>
      </c>
      <c r="C3" s="6">
        <f>SUMIFS(Results!F3:F53,Results!$B$3:$B$53,"&lt;&gt;#N/A",Results!F3:F53, "&lt;&gt;#N/A")/COUNTIFS(Results!$B$3:$B$53,"&lt;&gt;#N/A",Results!F3:F53, "&lt;&gt;#N/A", Results!F3:F53, "&lt;&gt;")</f>
        <v>1</v>
      </c>
      <c r="D3" s="6">
        <f>SUMIFS(Results!G3:G53,Results!$B$3:$B$53,"&lt;&gt;#N/A",Results!G3:G53, "&lt;&gt;#N/A")/COUNTIFS(Results!$B$3:$B$53,"&lt;&gt;#N/A",Results!G3:G53, "&lt;&gt;#N/A", Results!G3:G53, "&lt;&gt;")</f>
        <v>0.75</v>
      </c>
      <c r="E3" s="6">
        <f>SUMIFS(Results!H3:H53,Results!$B$3:$B$53,"&lt;&gt;#N/A",Results!H3:H53, "&lt;&gt;#N/A")/COUNTIFS(Results!$B$3:$B$53,"&lt;&gt;#N/A",Results!H3:H53, "&lt;&gt;#N/A", Results!H3:H53, "&lt;&gt;")</f>
        <v>0.5</v>
      </c>
      <c r="F3" s="6">
        <f>SUMIFS(Results!I3:I53,Results!$B$3:$B$53,"&lt;&gt;#N/A",Results!I3:I53, "&lt;&gt;#N/A")/COUNTIFS(Results!$B$3:$B$53,"&lt;&gt;#N/A",Results!I3:I53, "&lt;&gt;#N/A", Results!I3:I53, "&lt;&gt;")</f>
        <v>0</v>
      </c>
      <c r="G3" s="6" t="e">
        <f>SUMIFS(Results!J3:J53,Results!$B$3:$B$53,"&lt;&gt;#N/A",Results!J3:J53, "&lt;&gt;#N/A")/COUNTIFS(Results!$B$3:$B$53,"&lt;&gt;#N/A",Results!J3:J53, "&lt;&gt;#N/A", Results!J3:J53, "&lt;&gt;")</f>
        <v>#DIV/0!</v>
      </c>
    </row>
    <row r="4" spans="1:7" x14ac:dyDescent="0.25">
      <c r="A4" t="s">
        <v>28</v>
      </c>
      <c r="B4" s="6">
        <f>SUMIFS(Results!E3:E53,Results!$B$3:$B$53,"=#N/A",Results!E3:E53, "&lt;&gt;#N/A")/COUNTIFS(Results!$B$3:$B$53,"=#N/A",Results!E3:E53, "&lt;&gt;#N/A", Results!E3:E53, "&lt;&gt;")</f>
        <v>1</v>
      </c>
      <c r="C4" s="6">
        <f>SUMIFS(Results!F3:F53,Results!$B$3:$B$53,"=#N/A",Results!F3:F53, "&lt;&gt;#N/A")/COUNTIFS(Results!$B$3:$B$53,"=#N/A",Results!F3:F53, "&lt;&gt;#N/A", Results!F3:F53, "&lt;&gt;")</f>
        <v>0</v>
      </c>
      <c r="D4" s="6">
        <f>SUMIFS(Results!G3:G53,Results!$B$3:$B$53,"=#N/A",Results!G3:G53, "&lt;&gt;#N/A")/COUNTIFS(Results!$B$3:$B$53,"=#N/A",Results!G3:G53, "&lt;&gt;#N/A", Results!G3:G53, "&lt;&gt;")</f>
        <v>0.5</v>
      </c>
      <c r="E4" s="6">
        <f>SUMIFS(Results!H3:H53,Results!$B$3:$B$53,"=#N/A",Results!H3:H53, "&lt;&gt;#N/A")/COUNTIFS(Results!$B$3:$B$53,"=#N/A",Results!H3:H53, "&lt;&gt;#N/A", Results!H3:H53, "&lt;&gt;")</f>
        <v>1</v>
      </c>
      <c r="F4" s="6" t="e">
        <f>SUMIFS(Results!I3:I53,Results!$B$3:$B$53,"=#N/A",Results!I3:I53, "&lt;&gt;#N/A")/COUNTIFS(Results!$B$3:$B$53,"=#N/A",Results!I3:I53, "&lt;&gt;#N/A", Results!I3:I53, "&lt;&gt;")</f>
        <v>#DIV/0!</v>
      </c>
      <c r="G4" s="6" t="e">
        <f>SUMIFS(Results!J3:J53,Results!$B$3:$B$53,"=#N/A",Results!J3:J53, "&lt;&gt;#N/A")/COUNTIFS(Results!$B$3:$B$53,"=#N/A",Results!J3:J53, "&lt;&gt;#N/A", Results!J3:J53, "&lt;&gt;")</f>
        <v>#DIV/0!</v>
      </c>
    </row>
    <row r="5" spans="1:7" x14ac:dyDescent="0.25">
      <c r="A5" t="s">
        <v>29</v>
      </c>
      <c r="B5" s="1">
        <f>MAX(Results!O3:O53)</f>
        <v>1</v>
      </c>
      <c r="C5" s="1">
        <f>MAX(Results!P3:P53)</f>
        <v>3</v>
      </c>
      <c r="D5" s="1">
        <f>MAX(Results!Q3:Q53)</f>
        <v>4</v>
      </c>
      <c r="E5" s="1">
        <f>MAX(Results!R3:R53)</f>
        <v>3</v>
      </c>
      <c r="F5" s="1">
        <f>MAX(Results!S3:S53)</f>
        <v>0</v>
      </c>
      <c r="G5" s="1">
        <f>MAX(Results!T3:T53)</f>
        <v>0</v>
      </c>
    </row>
    <row r="6" spans="1:7" x14ac:dyDescent="0.25">
      <c r="A6" t="s">
        <v>30</v>
      </c>
      <c r="B6" s="1">
        <f>MAX(Results!U3:U53)</f>
        <v>3</v>
      </c>
      <c r="C6" s="1">
        <f>MAX(Results!V3:V53)</f>
        <v>1</v>
      </c>
      <c r="D6" s="1">
        <f>MAX(Results!W3:W53)</f>
        <v>1</v>
      </c>
      <c r="E6" s="1">
        <f>MAX(Results!X3:X53)</f>
        <v>1</v>
      </c>
      <c r="F6" s="1">
        <f>MAX(Results!Y3:Y53)</f>
        <v>1</v>
      </c>
      <c r="G6" s="1">
        <f>MAX(Results!Z3:Z53)</f>
        <v>0</v>
      </c>
    </row>
    <row r="7" spans="1:7" x14ac:dyDescent="0.25">
      <c r="A7" t="s">
        <v>44</v>
      </c>
      <c r="B7" s="1">
        <f>COUNTIF(Results!N3:N53,Summary!B1)</f>
        <v>0</v>
      </c>
      <c r="C7" s="1">
        <f>COUNTIF(Results!O3:O53,Summary!C1)</f>
        <v>0</v>
      </c>
      <c r="D7" s="1">
        <f>COUNTIF(Results!P3:P53,Summary!D1)</f>
        <v>0</v>
      </c>
      <c r="E7" s="1">
        <f>COUNTIF(Results!Q3:Q53,Summary!E1)</f>
        <v>0</v>
      </c>
      <c r="F7" s="1">
        <f>COUNTIF(Results!R3:R53,Summary!F1)</f>
        <v>0</v>
      </c>
      <c r="G7" s="1">
        <f>COUNTIF(Results!S3:S53,Summary!G1)</f>
        <v>0</v>
      </c>
    </row>
    <row r="8" spans="1:7" x14ac:dyDescent="0.25">
      <c r="A8" t="s">
        <v>53</v>
      </c>
      <c r="B8" s="7">
        <f>SUMIF(Results!$D$3:$D$53,B1,Results!$L$3:$L$53)/SUMIF(Results!$D$3:$D$53,B1,Results!$K$3:$K$53)</f>
        <v>0.75</v>
      </c>
      <c r="C8" s="7">
        <f>SUMIF(Results!$D$3:$D$53,C1,Results!$L$3:$L$53)/SUMIF(Results!$D$3:$D$53,C1,Results!$K$3:$K$53)</f>
        <v>0.625</v>
      </c>
      <c r="D8" s="7">
        <f>SUMIF(Results!$D$3:$D$53,D1,Results!$L$3:$L$53)/SUMIF(Results!$D$3:$D$53,D1,Results!$K$3:$K$53)</f>
        <v>0.25</v>
      </c>
      <c r="E8" s="7">
        <f>SUMIF(Results!$D$3:$D$53,E1,Results!$L$3:$L$53)/SUMIF(Results!$D$3:$D$53,E1,Results!$K$3:$K$53)</f>
        <v>0.75</v>
      </c>
      <c r="F8" s="7" t="e">
        <f>SUMIF(Results!$D$3:$D$53,F1,Results!$L$3:$L$53)/SUMIF(Results!$D$3:$D$53,F1,Results!$K$3:$K$53)</f>
        <v>#DIV/0!</v>
      </c>
      <c r="G8" s="7" t="e">
        <f>SUMIF(Results!$D$3:$D$53,G1,Results!$L$3:$L$53)/SUMIF(Results!$D$3:$D$53,G1,Results!$K$3:$K$53)</f>
        <v>#DIV/0!</v>
      </c>
    </row>
    <row r="10" spans="1:7" x14ac:dyDescent="0.25">
      <c r="A10" s="3" t="s">
        <v>34</v>
      </c>
    </row>
    <row r="11" spans="1:7" x14ac:dyDescent="0.25">
      <c r="A11" t="s">
        <v>32</v>
      </c>
      <c r="B11" s="7">
        <f>SUMIF(Results!B3:B53,"&lt;&gt;#N/A",Results!L3:L53)/SUMIF(Results!B3:B53,"&lt;&gt;#N/A",Results!K3:K53)</f>
        <v>0.5</v>
      </c>
    </row>
    <row r="12" spans="1:7" x14ac:dyDescent="0.25">
      <c r="A12" t="s">
        <v>33</v>
      </c>
      <c r="B12" s="7">
        <f>SUMIF(Results!B3:B53,"=#N/A",Results!L3:L53)/SUMIF(Results!B3:B53,"=#N/A",Results!K3:K53)</f>
        <v>0.625</v>
      </c>
    </row>
    <row r="14" spans="1:7" x14ac:dyDescent="0.25">
      <c r="B14" s="7"/>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Results</vt:lpstr>
      <vt:lpstr>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2017-02-11T22:36:50Z</dcterms:modified>
</cp:coreProperties>
</file>