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44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1" i="1" l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B73" i="1"/>
  <c r="B56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B22" i="1" l="1"/>
  <c r="B39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23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<sst xmlns="http://schemas.openxmlformats.org/spreadsheetml/2006/main" count="52" uniqueCount="21">
  <si>
    <t>R</t>
  </si>
  <si>
    <t>G</t>
  </si>
  <si>
    <t>B</t>
  </si>
  <si>
    <t>x</t>
  </si>
  <si>
    <t>y</t>
  </si>
  <si>
    <t>L</t>
  </si>
  <si>
    <t>L(normalized)</t>
  </si>
  <si>
    <t>L*gain</t>
  </si>
  <si>
    <t>gain</t>
  </si>
  <si>
    <t>Grayscale</t>
  </si>
  <si>
    <t>Item</t>
  </si>
  <si>
    <t>Matching Parameter</t>
  </si>
  <si>
    <t>Luminance (cd/m^2)</t>
  </si>
  <si>
    <t>BR100</t>
  </si>
  <si>
    <t>BR50</t>
  </si>
  <si>
    <t>BR25</t>
  </si>
  <si>
    <t>BR75</t>
  </si>
  <si>
    <t>Samsung_S1_BR25_11-30-2012_1655</t>
  </si>
  <si>
    <t>Samsung_S1_BR50_11-30-2012_1650</t>
  </si>
  <si>
    <t>Samsung_S1_BR75_11-30-2012_1659</t>
  </si>
  <si>
    <t>Samsung_S1_BR100_11-30-2012_1647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</si>
</sst>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Luminance</a:t>
            </a:r>
            <a:r>
              <a:rPr lang="en-US" baseline="0"/>
              <a:t> (Normalized)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Samsung_S1_BR50_11-30-2012_1650</c:v>
                </c:pt>
              </c:strCache>
            </c:strRef>
          </c:tx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Sheet1!$G$3:$G$19</c:f>
              <c:numCache>
                <c:formatCode>General</c:formatCode>
                <c:ptCount val="17"/>
                <c:pt idx="0">
                  <c:v>0</c:v>
                </c:pt>
                <c:pt idx="1">
                  <c:v>7.0547831202114782E-3</c:v>
                </c:pt>
                <c:pt idx="2">
                  <c:v>2.48871327744506E-2</c:v>
                </c:pt>
                <c:pt idx="3">
                  <c:v>4.0648225397425991E-2</c:v>
                </c:pt>
                <c:pt idx="4">
                  <c:v>6.1162819308023378E-2</c:v>
                </c:pt>
                <c:pt idx="5">
                  <c:v>9.2208413842013795E-2</c:v>
                </c:pt>
                <c:pt idx="6">
                  <c:v>0.12956547539665064</c:v>
                </c:pt>
                <c:pt idx="7">
                  <c:v>0.17553942108185058</c:v>
                </c:pt>
                <c:pt idx="8">
                  <c:v>0.22866739654311491</c:v>
                </c:pt>
                <c:pt idx="9">
                  <c:v>0.29954604993140604</c:v>
                </c:pt>
                <c:pt idx="10">
                  <c:v>0.3816002902964683</c:v>
                </c:pt>
                <c:pt idx="11">
                  <c:v>0.47517644711445517</c:v>
                </c:pt>
                <c:pt idx="12">
                  <c:v>0.55706010728977018</c:v>
                </c:pt>
                <c:pt idx="13">
                  <c:v>0.65532463477747549</c:v>
                </c:pt>
                <c:pt idx="14">
                  <c:v>0.75927516859008748</c:v>
                </c:pt>
                <c:pt idx="15">
                  <c:v>0.88281657874033237</c:v>
                </c:pt>
                <c:pt idx="16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Samsung_S1_BR100_11-30-2012_1647</c:v>
                </c:pt>
              </c:strCache>
            </c:strRef>
          </c:tx>
          <c:xVal>
            <c:numRef>
              <c:f>Sheet1!$M$3:$M$19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Sheet1!$Q$3:$Q$19</c:f>
              <c:numCache>
                <c:formatCode>General</c:formatCode>
                <c:ptCount val="17"/>
                <c:pt idx="0">
                  <c:v>0</c:v>
                </c:pt>
                <c:pt idx="1">
                  <c:v>5.9681453564053464E-3</c:v>
                </c:pt>
                <c:pt idx="2">
                  <c:v>2.1360467255961677E-2</c:v>
                </c:pt>
                <c:pt idx="3">
                  <c:v>3.5752986798792331E-2</c:v>
                </c:pt>
                <c:pt idx="4">
                  <c:v>5.6106836412706425E-2</c:v>
                </c:pt>
                <c:pt idx="5">
                  <c:v>8.6363295599370282E-2</c:v>
                </c:pt>
                <c:pt idx="6">
                  <c:v>0.12302612298863891</c:v>
                </c:pt>
                <c:pt idx="7">
                  <c:v>0.16880780213863655</c:v>
                </c:pt>
                <c:pt idx="8">
                  <c:v>0.22110830169905069</c:v>
                </c:pt>
                <c:pt idx="9">
                  <c:v>0.29122736473362465</c:v>
                </c:pt>
                <c:pt idx="10">
                  <c:v>0.37036986553442064</c:v>
                </c:pt>
                <c:pt idx="11">
                  <c:v>0.46261475236660782</c:v>
                </c:pt>
                <c:pt idx="12">
                  <c:v>0.54729467249146391</c:v>
                </c:pt>
                <c:pt idx="13">
                  <c:v>0.64976248730653119</c:v>
                </c:pt>
                <c:pt idx="14">
                  <c:v>0.75703507827355199</c:v>
                </c:pt>
                <c:pt idx="15">
                  <c:v>0.88308378030246237</c:v>
                </c:pt>
                <c:pt idx="16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Samsung_S1_BR25_11-30-2012_1655</c:v>
                </c:pt>
              </c:strCache>
            </c:strRef>
          </c:tx>
          <c:xVal>
            <c:numRef>
              <c:f>Sheet1!$U$3:$U$19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Sheet1!$Y$3:$Y$19</c:f>
              <c:numCache>
                <c:formatCode>General</c:formatCode>
                <c:ptCount val="17"/>
                <c:pt idx="0">
                  <c:v>0</c:v>
                </c:pt>
                <c:pt idx="1">
                  <c:v>7.9417526507742867E-3</c:v>
                </c:pt>
                <c:pt idx="2">
                  <c:v>2.7859164060652662E-2</c:v>
                </c:pt>
                <c:pt idx="3">
                  <c:v>4.4686941638335892E-2</c:v>
                </c:pt>
                <c:pt idx="4">
                  <c:v>6.6514038024576144E-2</c:v>
                </c:pt>
                <c:pt idx="5">
                  <c:v>9.8462699679135346E-2</c:v>
                </c:pt>
                <c:pt idx="6">
                  <c:v>0.13584210138947395</c:v>
                </c:pt>
                <c:pt idx="7">
                  <c:v>0.18202218335168113</c:v>
                </c:pt>
                <c:pt idx="8">
                  <c:v>0.23412941384650801</c:v>
                </c:pt>
                <c:pt idx="9">
                  <c:v>0.30352481337703396</c:v>
                </c:pt>
                <c:pt idx="10">
                  <c:v>0.38536957376207154</c:v>
                </c:pt>
                <c:pt idx="11">
                  <c:v>0.47909212057245137</c:v>
                </c:pt>
                <c:pt idx="12">
                  <c:v>0.56052973204903955</c:v>
                </c:pt>
                <c:pt idx="13">
                  <c:v>0.6556538106788895</c:v>
                </c:pt>
                <c:pt idx="14">
                  <c:v>0.75833363347515692</c:v>
                </c:pt>
                <c:pt idx="15">
                  <c:v>0.88004766774143539</c:v>
                </c:pt>
                <c:pt idx="16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Samsung_S1_BR75_11-30-2012_1659</c:v>
                </c:pt>
              </c:strCache>
            </c:strRef>
          </c:tx>
          <c:xVal>
            <c:numRef>
              <c:f>Sheet1!$AE$3:$AE$19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Sheet1!$AI$3:$AI$19</c:f>
              <c:numCache>
                <c:formatCode>General</c:formatCode>
                <c:ptCount val="17"/>
                <c:pt idx="0">
                  <c:v>0</c:v>
                </c:pt>
                <c:pt idx="1">
                  <c:v>6.2537344604112919E-3</c:v>
                </c:pt>
                <c:pt idx="2">
                  <c:v>2.2639800861032511E-2</c:v>
                </c:pt>
                <c:pt idx="3">
                  <c:v>3.7593366550039947E-2</c:v>
                </c:pt>
                <c:pt idx="4">
                  <c:v>5.7924152050697536E-2</c:v>
                </c:pt>
                <c:pt idx="5">
                  <c:v>8.7199096230341916E-2</c:v>
                </c:pt>
                <c:pt idx="6">
                  <c:v>0.12402561325786868</c:v>
                </c:pt>
                <c:pt idx="7">
                  <c:v>0.16842386216383809</c:v>
                </c:pt>
                <c:pt idx="8">
                  <c:v>0.22207107429086576</c:v>
                </c:pt>
                <c:pt idx="9">
                  <c:v>0.29169230223386244</c:v>
                </c:pt>
                <c:pt idx="10">
                  <c:v>0.37273160508620401</c:v>
                </c:pt>
                <c:pt idx="11">
                  <c:v>0.46550346372463081</c:v>
                </c:pt>
                <c:pt idx="12">
                  <c:v>0.54888121412196533</c:v>
                </c:pt>
                <c:pt idx="13">
                  <c:v>0.64967636692338515</c:v>
                </c:pt>
                <c:pt idx="14">
                  <c:v>0.75494682450918804</c:v>
                </c:pt>
                <c:pt idx="15">
                  <c:v>0.88081981132760123</c:v>
                </c:pt>
                <c:pt idx="1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72640"/>
        <c:axId val="99078912"/>
      </c:scatterChart>
      <c:valAx>
        <c:axId val="990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Grayscale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078912"/>
        <c:crosses val="autoZero"/>
        <c:crossBetween val="midCat"/>
      </c:valAx>
      <c:valAx>
        <c:axId val="9907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</a:t>
                </a:r>
                <a:r>
                  <a:rPr lang="en-US" baseline="0"/>
                  <a:t> (Normalized)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07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Luminance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Samsung_S1_BR50_11-30-2012_1650</c:v>
                </c:pt>
              </c:strCache>
            </c:strRef>
          </c:tx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Sheet1!$F$3:$F$19</c:f>
              <c:numCache>
                <c:formatCode>General</c:formatCode>
                <c:ptCount val="17"/>
                <c:pt idx="0">
                  <c:v>2.5999999999999999E-3</c:v>
                </c:pt>
                <c:pt idx="1">
                  <c:v>1.3673999999999999</c:v>
                </c:pt>
                <c:pt idx="2">
                  <c:v>4.8171999999999997</c:v>
                </c:pt>
                <c:pt idx="3">
                  <c:v>7.8662999999999998</c:v>
                </c:pt>
                <c:pt idx="4">
                  <c:v>11.835000000000001</c:v>
                </c:pt>
                <c:pt idx="5">
                  <c:v>17.841000000000001</c:v>
                </c:pt>
                <c:pt idx="6">
                  <c:v>25.068000000000001</c:v>
                </c:pt>
                <c:pt idx="7">
                  <c:v>33.962000000000003</c:v>
                </c:pt>
                <c:pt idx="8">
                  <c:v>44.24</c:v>
                </c:pt>
                <c:pt idx="9">
                  <c:v>57.951999999999998</c:v>
                </c:pt>
                <c:pt idx="10">
                  <c:v>73.825999999999993</c:v>
                </c:pt>
                <c:pt idx="11">
                  <c:v>91.929000000000002</c:v>
                </c:pt>
                <c:pt idx="12">
                  <c:v>107.77</c:v>
                </c:pt>
                <c:pt idx="13">
                  <c:v>126.78</c:v>
                </c:pt>
                <c:pt idx="14">
                  <c:v>146.88999999999999</c:v>
                </c:pt>
                <c:pt idx="15">
                  <c:v>170.79</c:v>
                </c:pt>
                <c:pt idx="16">
                  <c:v>193.46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Samsung_S1_BR100_11-30-2012_1647</c:v>
                </c:pt>
              </c:strCache>
            </c:strRef>
          </c:tx>
          <c:xVal>
            <c:numRef>
              <c:f>Sheet1!$M$3:$M$19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Sheet1!$P$3:$P$19</c:f>
              <c:numCache>
                <c:formatCode>General</c:formatCode>
                <c:ptCount val="17"/>
                <c:pt idx="0">
                  <c:v>2E-3</c:v>
                </c:pt>
                <c:pt idx="1">
                  <c:v>1.7534000000000001</c:v>
                </c:pt>
                <c:pt idx="2">
                  <c:v>6.2704000000000004</c:v>
                </c:pt>
                <c:pt idx="3">
                  <c:v>10.494</c:v>
                </c:pt>
                <c:pt idx="4">
                  <c:v>16.466999999999999</c:v>
                </c:pt>
                <c:pt idx="5">
                  <c:v>25.346</c:v>
                </c:pt>
                <c:pt idx="6">
                  <c:v>36.104999999999997</c:v>
                </c:pt>
                <c:pt idx="7">
                  <c:v>49.54</c:v>
                </c:pt>
                <c:pt idx="8">
                  <c:v>64.888000000000005</c:v>
                </c:pt>
                <c:pt idx="9">
                  <c:v>85.465000000000003</c:v>
                </c:pt>
                <c:pt idx="10">
                  <c:v>108.69</c:v>
                </c:pt>
                <c:pt idx="11">
                  <c:v>135.76</c:v>
                </c:pt>
                <c:pt idx="12">
                  <c:v>160.61000000000001</c:v>
                </c:pt>
                <c:pt idx="13">
                  <c:v>190.68</c:v>
                </c:pt>
                <c:pt idx="14">
                  <c:v>222.16</c:v>
                </c:pt>
                <c:pt idx="15">
                  <c:v>259.14999999999998</c:v>
                </c:pt>
                <c:pt idx="16">
                  <c:v>293.45999999999998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Samsung_S1_BR25_11-30-2012_1655</c:v>
                </c:pt>
              </c:strCache>
            </c:strRef>
          </c:tx>
          <c:xVal>
            <c:numRef>
              <c:f>Sheet1!$U$3:$U$19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Sheet1!$X$3:$X$19</c:f>
              <c:numCache>
                <c:formatCode>General</c:formatCode>
                <c:ptCount val="17"/>
                <c:pt idx="0">
                  <c:v>2.5999999999999999E-3</c:v>
                </c:pt>
                <c:pt idx="1">
                  <c:v>1.0168999999999999</c:v>
                </c:pt>
                <c:pt idx="2">
                  <c:v>3.5607000000000002</c:v>
                </c:pt>
                <c:pt idx="3">
                  <c:v>5.7099000000000002</c:v>
                </c:pt>
                <c:pt idx="4">
                  <c:v>8.4976000000000003</c:v>
                </c:pt>
                <c:pt idx="5">
                  <c:v>12.577999999999999</c:v>
                </c:pt>
                <c:pt idx="6">
                  <c:v>17.352</c:v>
                </c:pt>
                <c:pt idx="7">
                  <c:v>23.25</c:v>
                </c:pt>
                <c:pt idx="8">
                  <c:v>29.905000000000001</c:v>
                </c:pt>
                <c:pt idx="9">
                  <c:v>38.768000000000001</c:v>
                </c:pt>
                <c:pt idx="10">
                  <c:v>49.220999999999997</c:v>
                </c:pt>
                <c:pt idx="11">
                  <c:v>61.191000000000003</c:v>
                </c:pt>
                <c:pt idx="12">
                  <c:v>71.591999999999999</c:v>
                </c:pt>
                <c:pt idx="13">
                  <c:v>83.741</c:v>
                </c:pt>
                <c:pt idx="14">
                  <c:v>96.855000000000004</c:v>
                </c:pt>
                <c:pt idx="15">
                  <c:v>112.4</c:v>
                </c:pt>
                <c:pt idx="16">
                  <c:v>127.72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Samsung_S1_BR75_11-30-2012_1659</c:v>
                </c:pt>
              </c:strCache>
            </c:strRef>
          </c:tx>
          <c:xVal>
            <c:numRef>
              <c:f>Sheet1!$AE$3:$AE$19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Sheet1!$AH$3:$AH$19</c:f>
              <c:numCache>
                <c:formatCode>General</c:formatCode>
                <c:ptCount val="17"/>
                <c:pt idx="0">
                  <c:v>2.2000000000000001E-3</c:v>
                </c:pt>
                <c:pt idx="1">
                  <c:v>1.5532999999999999</c:v>
                </c:pt>
                <c:pt idx="2">
                  <c:v>5.6174999999999997</c:v>
                </c:pt>
                <c:pt idx="3">
                  <c:v>9.3263999999999996</c:v>
                </c:pt>
                <c:pt idx="4">
                  <c:v>14.369</c:v>
                </c:pt>
                <c:pt idx="5">
                  <c:v>21.63</c:v>
                </c:pt>
                <c:pt idx="6">
                  <c:v>30.763999999999999</c:v>
                </c:pt>
                <c:pt idx="7">
                  <c:v>41.776000000000003</c:v>
                </c:pt>
                <c:pt idx="8">
                  <c:v>55.082000000000001</c:v>
                </c:pt>
                <c:pt idx="9">
                  <c:v>72.349999999999994</c:v>
                </c:pt>
                <c:pt idx="10">
                  <c:v>92.45</c:v>
                </c:pt>
                <c:pt idx="11">
                  <c:v>115.46</c:v>
                </c:pt>
                <c:pt idx="12">
                  <c:v>136.13999999999999</c:v>
                </c:pt>
                <c:pt idx="13">
                  <c:v>161.13999999999999</c:v>
                </c:pt>
                <c:pt idx="14">
                  <c:v>187.25</c:v>
                </c:pt>
                <c:pt idx="15">
                  <c:v>218.47</c:v>
                </c:pt>
                <c:pt idx="16">
                  <c:v>248.03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4048"/>
        <c:axId val="99956224"/>
      </c:scatterChart>
      <c:valAx>
        <c:axId val="999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Grayscale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56224"/>
        <c:crosses val="autoZero"/>
        <c:crossBetween val="midCat"/>
      </c:valAx>
      <c:valAx>
        <c:axId val="9995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</a:t>
                </a:r>
                <a:r>
                  <a:rPr lang="en-US" baseline="0"/>
                  <a:t>uminance (cd/m^2)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5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Luminance * gain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Samsung_S1_BR50_11-30-2012_1650</c:v>
                </c:pt>
              </c:strCache>
            </c:strRef>
          </c:tx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Sheet1!$H$3:$H$19</c:f>
              <c:numCache>
                <c:formatCode>General</c:formatCode>
                <c:ptCount val="17"/>
                <c:pt idx="0">
                  <c:v>3.8999999999999998E-3</c:v>
                </c:pt>
                <c:pt idx="1">
                  <c:v>2.0510999999999999</c:v>
                </c:pt>
                <c:pt idx="2">
                  <c:v>7.2257999999999996</c:v>
                </c:pt>
                <c:pt idx="3">
                  <c:v>11.79945</c:v>
                </c:pt>
                <c:pt idx="4">
                  <c:v>17.752500000000001</c:v>
                </c:pt>
                <c:pt idx="5">
                  <c:v>26.761500000000002</c:v>
                </c:pt>
                <c:pt idx="6">
                  <c:v>37.602000000000004</c:v>
                </c:pt>
                <c:pt idx="7">
                  <c:v>50.943000000000005</c:v>
                </c:pt>
                <c:pt idx="8">
                  <c:v>66.36</c:v>
                </c:pt>
                <c:pt idx="9">
                  <c:v>86.927999999999997</c:v>
                </c:pt>
                <c:pt idx="10">
                  <c:v>110.73899999999999</c:v>
                </c:pt>
                <c:pt idx="11">
                  <c:v>137.89350000000002</c:v>
                </c:pt>
                <c:pt idx="12">
                  <c:v>161.655</c:v>
                </c:pt>
                <c:pt idx="13">
                  <c:v>190.17000000000002</c:v>
                </c:pt>
                <c:pt idx="14">
                  <c:v>220.33499999999998</c:v>
                </c:pt>
                <c:pt idx="15">
                  <c:v>256.185</c:v>
                </c:pt>
                <c:pt idx="16">
                  <c:v>290.19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Samsung_S1_BR100_11-30-2012_1647</c:v>
                </c:pt>
              </c:strCache>
            </c:strRef>
          </c:tx>
          <c:xVal>
            <c:numRef>
              <c:f>Sheet1!$M$3:$M$19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Sheet1!$P$3:$P$19</c:f>
              <c:numCache>
                <c:formatCode>General</c:formatCode>
                <c:ptCount val="17"/>
                <c:pt idx="0">
                  <c:v>2E-3</c:v>
                </c:pt>
                <c:pt idx="1">
                  <c:v>1.7534000000000001</c:v>
                </c:pt>
                <c:pt idx="2">
                  <c:v>6.2704000000000004</c:v>
                </c:pt>
                <c:pt idx="3">
                  <c:v>10.494</c:v>
                </c:pt>
                <c:pt idx="4">
                  <c:v>16.466999999999999</c:v>
                </c:pt>
                <c:pt idx="5">
                  <c:v>25.346</c:v>
                </c:pt>
                <c:pt idx="6">
                  <c:v>36.104999999999997</c:v>
                </c:pt>
                <c:pt idx="7">
                  <c:v>49.54</c:v>
                </c:pt>
                <c:pt idx="8">
                  <c:v>64.888000000000005</c:v>
                </c:pt>
                <c:pt idx="9">
                  <c:v>85.465000000000003</c:v>
                </c:pt>
                <c:pt idx="10">
                  <c:v>108.69</c:v>
                </c:pt>
                <c:pt idx="11">
                  <c:v>135.76</c:v>
                </c:pt>
                <c:pt idx="12">
                  <c:v>160.61000000000001</c:v>
                </c:pt>
                <c:pt idx="13">
                  <c:v>190.68</c:v>
                </c:pt>
                <c:pt idx="14">
                  <c:v>222.16</c:v>
                </c:pt>
                <c:pt idx="15">
                  <c:v>259.14999999999998</c:v>
                </c:pt>
                <c:pt idx="16">
                  <c:v>293.45999999999998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Samsung_S1_BR25_11-30-2012_1655</c:v>
                </c:pt>
              </c:strCache>
            </c:strRef>
          </c:tx>
          <c:xVal>
            <c:numRef>
              <c:f>Sheet1!$U$3:$U$19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Sheet1!$Z$3:$Z$19</c:f>
              <c:numCache>
                <c:formatCode>General</c:formatCode>
                <c:ptCount val="17"/>
                <c:pt idx="0">
                  <c:v>5.9799999999999992E-3</c:v>
                </c:pt>
                <c:pt idx="1">
                  <c:v>2.3388699999999996</c:v>
                </c:pt>
                <c:pt idx="2">
                  <c:v>8.1896100000000001</c:v>
                </c:pt>
                <c:pt idx="3">
                  <c:v>13.132769999999999</c:v>
                </c:pt>
                <c:pt idx="4">
                  <c:v>19.54448</c:v>
                </c:pt>
                <c:pt idx="5">
                  <c:v>28.929399999999998</c:v>
                </c:pt>
                <c:pt idx="6">
                  <c:v>39.909599999999998</c:v>
                </c:pt>
                <c:pt idx="7">
                  <c:v>53.474999999999994</c:v>
                </c:pt>
                <c:pt idx="8">
                  <c:v>68.781499999999994</c:v>
                </c:pt>
                <c:pt idx="9">
                  <c:v>89.166399999999996</c:v>
                </c:pt>
                <c:pt idx="10">
                  <c:v>113.20829999999998</c:v>
                </c:pt>
                <c:pt idx="11">
                  <c:v>140.73929999999999</c:v>
                </c:pt>
                <c:pt idx="12">
                  <c:v>164.66159999999999</c:v>
                </c:pt>
                <c:pt idx="13">
                  <c:v>192.60429999999999</c:v>
                </c:pt>
                <c:pt idx="14">
                  <c:v>222.76649999999998</c:v>
                </c:pt>
                <c:pt idx="15">
                  <c:v>258.52</c:v>
                </c:pt>
                <c:pt idx="16">
                  <c:v>293.75599999999997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Samsung_S1_BR75_11-30-2012_1659</c:v>
                </c:pt>
              </c:strCache>
            </c:strRef>
          </c:tx>
          <c:xVal>
            <c:numRef>
              <c:f>Sheet1!$AE$3:$AE$19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Sheet1!$AJ$3:$AJ$19</c:f>
              <c:numCache>
                <c:formatCode>General</c:formatCode>
                <c:ptCount val="17"/>
                <c:pt idx="0">
                  <c:v>2.64E-3</c:v>
                </c:pt>
                <c:pt idx="1">
                  <c:v>1.8639599999999998</c:v>
                </c:pt>
                <c:pt idx="2">
                  <c:v>6.7409999999999997</c:v>
                </c:pt>
                <c:pt idx="3">
                  <c:v>11.19168</c:v>
                </c:pt>
                <c:pt idx="4">
                  <c:v>17.242799999999999</c:v>
                </c:pt>
                <c:pt idx="5">
                  <c:v>25.956</c:v>
                </c:pt>
                <c:pt idx="6">
                  <c:v>36.916799999999995</c:v>
                </c:pt>
                <c:pt idx="7">
                  <c:v>50.1312</c:v>
                </c:pt>
                <c:pt idx="8">
                  <c:v>66.098399999999998</c:v>
                </c:pt>
                <c:pt idx="9">
                  <c:v>86.82</c:v>
                </c:pt>
                <c:pt idx="10">
                  <c:v>110.94</c:v>
                </c:pt>
                <c:pt idx="11">
                  <c:v>138.55199999999999</c:v>
                </c:pt>
                <c:pt idx="12">
                  <c:v>163.36799999999997</c:v>
                </c:pt>
                <c:pt idx="13">
                  <c:v>193.36799999999997</c:v>
                </c:pt>
                <c:pt idx="14">
                  <c:v>224.7</c:v>
                </c:pt>
                <c:pt idx="15">
                  <c:v>262.16399999999999</c:v>
                </c:pt>
                <c:pt idx="16">
                  <c:v>297.63599999999997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7456"/>
        <c:axId val="99989376"/>
      </c:scatterChart>
      <c:valAx>
        <c:axId val="9998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Grayscale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89376"/>
        <c:crosses val="autoZero"/>
        <c:crossBetween val="midCat"/>
      </c:valAx>
      <c:valAx>
        <c:axId val="99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</a:t>
                </a:r>
                <a:r>
                  <a:rPr lang="en-US" baseline="0"/>
                  <a:t>uminance (cd/m^2)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8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Grayscale</a:t>
            </a:r>
            <a:r>
              <a:rPr lang="en-US" altLang="zh-TW" baseline="0"/>
              <a:t> Match Curve</a:t>
            </a: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Samsung_S1_BR100_11-30-2012_1647</c:v>
                </c:pt>
              </c:strCache>
            </c:strRef>
          </c:tx>
          <c:xVal>
            <c:numRef>
              <c:f>Sheet1!$C$39:$C$55</c:f>
              <c:numCache>
                <c:formatCode>General</c:formatCode>
                <c:ptCount val="17"/>
                <c:pt idx="0">
                  <c:v>0</c:v>
                </c:pt>
                <c:pt idx="1">
                  <c:v>13.12</c:v>
                </c:pt>
                <c:pt idx="2">
                  <c:v>26.24</c:v>
                </c:pt>
                <c:pt idx="3">
                  <c:v>39.36</c:v>
                </c:pt>
                <c:pt idx="4">
                  <c:v>52.48</c:v>
                </c:pt>
                <c:pt idx="5">
                  <c:v>65.599999999999994</c:v>
                </c:pt>
                <c:pt idx="6">
                  <c:v>78.72</c:v>
                </c:pt>
                <c:pt idx="7">
                  <c:v>91.839999999999989</c:v>
                </c:pt>
                <c:pt idx="8">
                  <c:v>104.96</c:v>
                </c:pt>
                <c:pt idx="9">
                  <c:v>118.08</c:v>
                </c:pt>
                <c:pt idx="10">
                  <c:v>131.19999999999999</c:v>
                </c:pt>
                <c:pt idx="11">
                  <c:v>144.32</c:v>
                </c:pt>
                <c:pt idx="12">
                  <c:v>157.44</c:v>
                </c:pt>
                <c:pt idx="13">
                  <c:v>170.56</c:v>
                </c:pt>
                <c:pt idx="14">
                  <c:v>183.67999999999998</c:v>
                </c:pt>
                <c:pt idx="15">
                  <c:v>196.79999999999998</c:v>
                </c:pt>
                <c:pt idx="16">
                  <c:v>209.92</c:v>
                </c:pt>
              </c:numCache>
            </c:numRef>
          </c:xVal>
          <c:yVal>
            <c:numRef>
              <c:f>Sheet1!$G$39:$G$55</c:f>
              <c:numCache>
                <c:formatCode>General</c:formatCode>
                <c:ptCount val="17"/>
                <c:pt idx="0">
                  <c:v>2.5999999999999999E-3</c:v>
                </c:pt>
                <c:pt idx="1">
                  <c:v>1.3673999999999999</c:v>
                </c:pt>
                <c:pt idx="2">
                  <c:v>4.8171999999999997</c:v>
                </c:pt>
                <c:pt idx="3">
                  <c:v>7.8662999999999998</c:v>
                </c:pt>
                <c:pt idx="4">
                  <c:v>11.835000000000001</c:v>
                </c:pt>
                <c:pt idx="5">
                  <c:v>17.841000000000001</c:v>
                </c:pt>
                <c:pt idx="6">
                  <c:v>25.068000000000001</c:v>
                </c:pt>
                <c:pt idx="7">
                  <c:v>33.962000000000003</c:v>
                </c:pt>
                <c:pt idx="8">
                  <c:v>44.24</c:v>
                </c:pt>
                <c:pt idx="9">
                  <c:v>57.951999999999998</c:v>
                </c:pt>
                <c:pt idx="10">
                  <c:v>73.825999999999993</c:v>
                </c:pt>
                <c:pt idx="11">
                  <c:v>91.929000000000002</c:v>
                </c:pt>
                <c:pt idx="12">
                  <c:v>107.77</c:v>
                </c:pt>
                <c:pt idx="13">
                  <c:v>126.78</c:v>
                </c:pt>
                <c:pt idx="14">
                  <c:v>146.88999999999999</c:v>
                </c:pt>
                <c:pt idx="15">
                  <c:v>170.79</c:v>
                </c:pt>
                <c:pt idx="16">
                  <c:v>193.46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Samsung_S1_BR50_11-30-2012_1650</c:v>
                </c:pt>
              </c:strCache>
            </c:strRef>
          </c:tx>
          <c:xVal>
            <c:numRef>
              <c:f>Sheet1!$C$22:$C$38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</c:numCache>
            </c:numRef>
          </c:xVal>
          <c:yVal>
            <c:numRef>
              <c:f>Sheet1!$G$22:$G$38</c:f>
              <c:numCache>
                <c:formatCode>General</c:formatCode>
                <c:ptCount val="17"/>
                <c:pt idx="0">
                  <c:v>2E-3</c:v>
                </c:pt>
                <c:pt idx="1">
                  <c:v>1.7534000000000001</c:v>
                </c:pt>
                <c:pt idx="2">
                  <c:v>6.2704000000000004</c:v>
                </c:pt>
                <c:pt idx="3">
                  <c:v>10.494</c:v>
                </c:pt>
                <c:pt idx="4">
                  <c:v>16.466999999999999</c:v>
                </c:pt>
                <c:pt idx="5">
                  <c:v>25.346</c:v>
                </c:pt>
                <c:pt idx="6">
                  <c:v>36.104999999999997</c:v>
                </c:pt>
                <c:pt idx="7">
                  <c:v>49.54</c:v>
                </c:pt>
                <c:pt idx="8">
                  <c:v>64.888000000000005</c:v>
                </c:pt>
                <c:pt idx="9">
                  <c:v>85.465000000000003</c:v>
                </c:pt>
                <c:pt idx="10">
                  <c:v>108.69</c:v>
                </c:pt>
                <c:pt idx="11">
                  <c:v>135.76</c:v>
                </c:pt>
                <c:pt idx="12">
                  <c:v>160.61000000000001</c:v>
                </c:pt>
                <c:pt idx="13">
                  <c:v>190.68</c:v>
                </c:pt>
                <c:pt idx="14">
                  <c:v>222.16</c:v>
                </c:pt>
                <c:pt idx="15">
                  <c:v>259.14999999999998</c:v>
                </c:pt>
                <c:pt idx="16">
                  <c:v>293.45999999999998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Sheet1!$B$56</c:f>
              <c:strCache>
                <c:ptCount val="1"/>
                <c:pt idx="0">
                  <c:v>Samsung_S1_BR25_11-30-2012_1655</c:v>
                </c:pt>
              </c:strCache>
            </c:strRef>
          </c:tx>
          <c:xVal>
            <c:numRef>
              <c:f>Sheet1!$C$56:$C$72</c:f>
              <c:numCache>
                <c:formatCode>General</c:formatCode>
                <c:ptCount val="17"/>
                <c:pt idx="0">
                  <c:v>0</c:v>
                </c:pt>
                <c:pt idx="1">
                  <c:v>10.8</c:v>
                </c:pt>
                <c:pt idx="2">
                  <c:v>21.6</c:v>
                </c:pt>
                <c:pt idx="3">
                  <c:v>32.400000000000006</c:v>
                </c:pt>
                <c:pt idx="4">
                  <c:v>43.2</c:v>
                </c:pt>
                <c:pt idx="5">
                  <c:v>54</c:v>
                </c:pt>
                <c:pt idx="6">
                  <c:v>64.800000000000011</c:v>
                </c:pt>
                <c:pt idx="7">
                  <c:v>75.600000000000009</c:v>
                </c:pt>
                <c:pt idx="8">
                  <c:v>86.4</c:v>
                </c:pt>
                <c:pt idx="9">
                  <c:v>97.2</c:v>
                </c:pt>
                <c:pt idx="10">
                  <c:v>108</c:v>
                </c:pt>
                <c:pt idx="11">
                  <c:v>118.80000000000001</c:v>
                </c:pt>
                <c:pt idx="12">
                  <c:v>129.60000000000002</c:v>
                </c:pt>
                <c:pt idx="13">
                  <c:v>140.4</c:v>
                </c:pt>
                <c:pt idx="14">
                  <c:v>151.20000000000002</c:v>
                </c:pt>
                <c:pt idx="15">
                  <c:v>162</c:v>
                </c:pt>
                <c:pt idx="16">
                  <c:v>172.8</c:v>
                </c:pt>
              </c:numCache>
            </c:numRef>
          </c:xVal>
          <c:yVal>
            <c:numRef>
              <c:f>Sheet1!$G$56:$G$72</c:f>
              <c:numCache>
                <c:formatCode>General</c:formatCode>
                <c:ptCount val="17"/>
                <c:pt idx="0">
                  <c:v>2.5999999999999999E-3</c:v>
                </c:pt>
                <c:pt idx="1">
                  <c:v>1.0168999999999999</c:v>
                </c:pt>
                <c:pt idx="2">
                  <c:v>3.5607000000000002</c:v>
                </c:pt>
                <c:pt idx="3">
                  <c:v>5.7099000000000002</c:v>
                </c:pt>
                <c:pt idx="4">
                  <c:v>8.4976000000000003</c:v>
                </c:pt>
                <c:pt idx="5">
                  <c:v>12.577999999999999</c:v>
                </c:pt>
                <c:pt idx="6">
                  <c:v>17.352</c:v>
                </c:pt>
                <c:pt idx="7">
                  <c:v>23.25</c:v>
                </c:pt>
                <c:pt idx="8">
                  <c:v>29.905000000000001</c:v>
                </c:pt>
                <c:pt idx="9">
                  <c:v>38.768000000000001</c:v>
                </c:pt>
                <c:pt idx="10">
                  <c:v>49.220999999999997</c:v>
                </c:pt>
                <c:pt idx="11">
                  <c:v>61.191000000000003</c:v>
                </c:pt>
                <c:pt idx="12">
                  <c:v>71.591999999999999</c:v>
                </c:pt>
                <c:pt idx="13">
                  <c:v>83.741</c:v>
                </c:pt>
                <c:pt idx="14">
                  <c:v>96.855000000000004</c:v>
                </c:pt>
                <c:pt idx="15">
                  <c:v>112.4</c:v>
                </c:pt>
                <c:pt idx="16">
                  <c:v>127.72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Sheet1!$B$73</c:f>
              <c:strCache>
                <c:ptCount val="1"/>
                <c:pt idx="0">
                  <c:v>Samsung_S1_BR75_11-30-2012_1659</c:v>
                </c:pt>
              </c:strCache>
            </c:strRef>
          </c:tx>
          <c:xVal>
            <c:numRef>
              <c:f>Sheet1!$C$73:$C$89</c:f>
              <c:numCache>
                <c:formatCode>General</c:formatCode>
                <c:ptCount val="17"/>
                <c:pt idx="0">
                  <c:v>0</c:v>
                </c:pt>
                <c:pt idx="1">
                  <c:v>14.72</c:v>
                </c:pt>
                <c:pt idx="2">
                  <c:v>29.44</c:v>
                </c:pt>
                <c:pt idx="3">
                  <c:v>44.160000000000004</c:v>
                </c:pt>
                <c:pt idx="4">
                  <c:v>58.88</c:v>
                </c:pt>
                <c:pt idx="5">
                  <c:v>73.600000000000009</c:v>
                </c:pt>
                <c:pt idx="6">
                  <c:v>88.320000000000007</c:v>
                </c:pt>
                <c:pt idx="7">
                  <c:v>103.04</c:v>
                </c:pt>
                <c:pt idx="8">
                  <c:v>117.76</c:v>
                </c:pt>
                <c:pt idx="9">
                  <c:v>132.48000000000002</c:v>
                </c:pt>
                <c:pt idx="10">
                  <c:v>147.20000000000002</c:v>
                </c:pt>
                <c:pt idx="11">
                  <c:v>161.92000000000002</c:v>
                </c:pt>
                <c:pt idx="12">
                  <c:v>176.64000000000001</c:v>
                </c:pt>
                <c:pt idx="13">
                  <c:v>191.36</c:v>
                </c:pt>
                <c:pt idx="14">
                  <c:v>206.08</c:v>
                </c:pt>
                <c:pt idx="15">
                  <c:v>220.8</c:v>
                </c:pt>
                <c:pt idx="16">
                  <c:v>235.52</c:v>
                </c:pt>
              </c:numCache>
            </c:numRef>
          </c:xVal>
          <c:yVal>
            <c:numRef>
              <c:f>Sheet1!$G$73:$G$89</c:f>
              <c:numCache>
                <c:formatCode>General</c:formatCode>
                <c:ptCount val="17"/>
                <c:pt idx="0">
                  <c:v>2.2000000000000001E-3</c:v>
                </c:pt>
                <c:pt idx="1">
                  <c:v>1.5532999999999999</c:v>
                </c:pt>
                <c:pt idx="2">
                  <c:v>5.6174999999999997</c:v>
                </c:pt>
                <c:pt idx="3">
                  <c:v>9.3263999999999996</c:v>
                </c:pt>
                <c:pt idx="4">
                  <c:v>14.369</c:v>
                </c:pt>
                <c:pt idx="5">
                  <c:v>21.63</c:v>
                </c:pt>
                <c:pt idx="6">
                  <c:v>30.763999999999999</c:v>
                </c:pt>
                <c:pt idx="7">
                  <c:v>41.776000000000003</c:v>
                </c:pt>
                <c:pt idx="8">
                  <c:v>55.082000000000001</c:v>
                </c:pt>
                <c:pt idx="9">
                  <c:v>72.349999999999994</c:v>
                </c:pt>
                <c:pt idx="10">
                  <c:v>92.45</c:v>
                </c:pt>
                <c:pt idx="11">
                  <c:v>115.46</c:v>
                </c:pt>
                <c:pt idx="12">
                  <c:v>136.13999999999999</c:v>
                </c:pt>
                <c:pt idx="13">
                  <c:v>161.13999999999999</c:v>
                </c:pt>
                <c:pt idx="14">
                  <c:v>187.25</c:v>
                </c:pt>
                <c:pt idx="15">
                  <c:v>218.47</c:v>
                </c:pt>
                <c:pt idx="16">
                  <c:v>248.03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4224"/>
        <c:axId val="100006144"/>
      </c:scatterChart>
      <c:valAx>
        <c:axId val="1000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Grayscale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06144"/>
        <c:crosses val="autoZero"/>
        <c:crossBetween val="midCat"/>
      </c:valAx>
      <c:valAx>
        <c:axId val="10000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Luminance</a:t>
                </a:r>
                <a:r>
                  <a:rPr lang="en-US" altLang="zh-TW" baseline="0"/>
                  <a:t> (cd/m^2)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0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212912</xdr:colOff>
      <xdr:row>44</xdr:row>
      <xdr:rowOff>78442</xdr:rowOff>
    </xdr:from>
    <xdr:to>
      <xdr:col>33</xdr:col>
      <xdr:colOff>156882</xdr:colOff>
      <xdr:row>64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224373</xdr:colOff>
      <xdr:row>20</xdr:row>
      <xdr:rowOff>166410</xdr:rowOff>
    </xdr:from>
    <xdr:to>
      <xdr:col>33</xdr:col>
      <xdr:colOff>145677</xdr:colOff>
      <xdr:row>43</xdr:row>
      <xdr:rowOff>1454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254680</xdr:colOff>
      <xdr:row>66</xdr:row>
      <xdr:rowOff>171142</xdr:rowOff>
    </xdr:from>
    <xdr:to>
      <xdr:col>33</xdr:col>
      <xdr:colOff>201706</xdr:colOff>
      <xdr:row>88</xdr:row>
      <xdr:rowOff>33618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256715</xdr:colOff>
      <xdr:row>36</xdr:row>
      <xdr:rowOff>131414</xdr:rowOff>
    </xdr:from>
    <xdr:to>
      <xdr:col>17</xdr:col>
      <xdr:colOff>302559</xdr:colOff>
      <xdr:row>55</xdr:row>
      <xdr:rowOff>100853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0"/>
  <sheetViews>
    <sheetView tabSelected="1" topLeftCell="A28" zoomScale="85" zoomScaleNormal="85" workbookViewId="0">
      <selection activeCell="I32" sqref="I32"/>
    </sheetView>
  </sheetViews>
  <sheetFormatPr defaultRowHeight="15"/>
  <cols>
    <col min="3" max="3" width="10" bestFit="1" customWidth="1"/>
    <col min="4" max="4" width="12.28515625" style="1" bestFit="1" customWidth="1"/>
    <col min="5" max="5" width="12.85546875" bestFit="1" customWidth="1"/>
    <col min="7" max="7" width="19.85546875" bestFit="1" customWidth="1"/>
    <col min="8" max="9" width="16" customWidth="1"/>
    <col min="17" max="17" width="13.42578125" bestFit="1" customWidth="1"/>
    <col min="25" max="25" width="13.85546875" bestFit="1" customWidth="1"/>
    <col min="26" max="27" width="13.85546875" customWidth="1"/>
    <col min="35" max="35" width="13.85546875" bestFit="1" customWidth="1"/>
  </cols>
  <sheetData>
    <row r="1" spans="1:37">
      <c r="A1" s="16" t="s">
        <v>18</v>
      </c>
      <c r="B1" s="17"/>
      <c r="C1" s="17"/>
      <c r="D1" s="17"/>
      <c r="E1" s="17"/>
      <c r="F1" s="17"/>
      <c r="G1" s="17"/>
      <c r="H1" s="17"/>
      <c r="I1" s="18"/>
      <c r="K1" s="16" t="s">
        <v>20</v>
      </c>
      <c r="L1" s="19"/>
      <c r="M1" s="19"/>
      <c r="N1" s="19"/>
      <c r="O1" s="19"/>
      <c r="P1" s="19"/>
      <c r="Q1" s="20"/>
      <c r="S1" s="16" t="s">
        <v>17</v>
      </c>
      <c r="T1" s="17"/>
      <c r="U1" s="17"/>
      <c r="V1" s="17"/>
      <c r="W1" s="17"/>
      <c r="X1" s="17"/>
      <c r="Y1" s="17"/>
      <c r="Z1" s="17"/>
      <c r="AA1" s="18"/>
      <c r="AC1" s="16" t="s">
        <v>19</v>
      </c>
      <c r="AD1" s="17"/>
      <c r="AE1" s="17"/>
      <c r="AF1" s="17"/>
      <c r="AG1" s="17"/>
      <c r="AH1" s="17"/>
      <c r="AI1" s="17"/>
      <c r="AJ1" s="17"/>
      <c r="AK1" s="18"/>
    </row>
    <row r="2" spans="1:3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1"/>
      <c r="S2" s="2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C2" s="2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</row>
    <row r="3" spans="1:37">
      <c r="A3" s="3">
        <v>0</v>
      </c>
      <c r="B3" s="3">
        <v>0</v>
      </c>
      <c r="C3" s="3">
        <v>0</v>
      </c>
      <c r="D3" s="2">
        <v>0.44019999999999998</v>
      </c>
      <c r="E3" s="3">
        <v>0.51629999999999998</v>
      </c>
      <c r="F3" s="3">
        <v>2.5999999999999999E-3</v>
      </c>
      <c r="G3" s="3">
        <f>(F3-$F$3)/($F$19-$F$3)</f>
        <v>0</v>
      </c>
      <c r="H3" s="3">
        <f>F3*$I$3</f>
        <v>3.8999999999999998E-3</v>
      </c>
      <c r="I3" s="5">
        <v>1.5</v>
      </c>
      <c r="K3" s="3">
        <v>0</v>
      </c>
      <c r="L3" s="3">
        <v>0</v>
      </c>
      <c r="M3" s="3">
        <v>0</v>
      </c>
      <c r="N3" s="3">
        <v>0.42820000000000003</v>
      </c>
      <c r="O3" s="3">
        <v>0.52700000000000002</v>
      </c>
      <c r="P3" s="3">
        <v>2E-3</v>
      </c>
      <c r="Q3" s="3">
        <f>(P3-$P$3)/($P$19-$P$3)</f>
        <v>0</v>
      </c>
      <c r="S3" s="3">
        <v>0</v>
      </c>
      <c r="T3" s="3">
        <v>0</v>
      </c>
      <c r="U3" s="3">
        <v>0</v>
      </c>
      <c r="V3" s="3">
        <v>0.43830000000000002</v>
      </c>
      <c r="W3" s="3">
        <v>0.51880000000000004</v>
      </c>
      <c r="X3" s="3">
        <v>2.5999999999999999E-3</v>
      </c>
      <c r="Y3" s="3">
        <f>(X3-$X$3)/($X$19-$X$3)</f>
        <v>0</v>
      </c>
      <c r="Z3" s="3">
        <f>X3*$AA$3</f>
        <v>5.9799999999999992E-3</v>
      </c>
      <c r="AA3" s="5">
        <v>2.2999999999999998</v>
      </c>
      <c r="AC3" s="3">
        <v>0</v>
      </c>
      <c r="AD3" s="3">
        <v>0</v>
      </c>
      <c r="AE3" s="3">
        <v>0</v>
      </c>
      <c r="AF3" s="3">
        <v>0.43309999999999998</v>
      </c>
      <c r="AG3" s="3">
        <v>0.52500000000000002</v>
      </c>
      <c r="AH3" s="3">
        <v>2.2000000000000001E-3</v>
      </c>
      <c r="AI3" s="3">
        <f>(AH3-$AH$3)/($AH$19-$AH$3)</f>
        <v>0</v>
      </c>
      <c r="AJ3" s="3">
        <f>AH3*$AK$3</f>
        <v>2.64E-3</v>
      </c>
      <c r="AK3" s="5">
        <v>1.2</v>
      </c>
    </row>
    <row r="4" spans="1:37">
      <c r="A4" s="3">
        <v>16</v>
      </c>
      <c r="B4" s="3">
        <v>16</v>
      </c>
      <c r="C4" s="3">
        <v>16</v>
      </c>
      <c r="D4" s="2">
        <v>0.30349999999999999</v>
      </c>
      <c r="E4" s="3">
        <v>0.32740000000000002</v>
      </c>
      <c r="F4" s="3">
        <v>1.3673999999999999</v>
      </c>
      <c r="G4" s="3">
        <f t="shared" ref="G4:G19" si="0">(F4-$F$3)/($F$19-$F$3)</f>
        <v>7.0547831202114782E-3</v>
      </c>
      <c r="H4" s="3">
        <f t="shared" ref="H4:H19" si="1">F4*$I$3</f>
        <v>2.0510999999999999</v>
      </c>
      <c r="I4" s="3"/>
      <c r="K4" s="3">
        <v>16</v>
      </c>
      <c r="L4" s="3">
        <v>16</v>
      </c>
      <c r="M4" s="3">
        <v>16</v>
      </c>
      <c r="N4" s="3">
        <v>0.30159999999999998</v>
      </c>
      <c r="O4" s="3">
        <v>0.33979999999999999</v>
      </c>
      <c r="P4" s="3">
        <v>1.7534000000000001</v>
      </c>
      <c r="Q4" s="3">
        <f t="shared" ref="Q4:Q19" si="2">(P4-$P$3)/($P$19-$P$3)</f>
        <v>5.9681453564053464E-3</v>
      </c>
      <c r="S4" s="3">
        <v>16</v>
      </c>
      <c r="T4" s="3">
        <v>16</v>
      </c>
      <c r="U4" s="3">
        <v>16</v>
      </c>
      <c r="V4" s="3">
        <v>0.30769999999999997</v>
      </c>
      <c r="W4" s="3">
        <v>0.31740000000000002</v>
      </c>
      <c r="X4" s="3">
        <v>1.0168999999999999</v>
      </c>
      <c r="Y4" s="3">
        <f t="shared" ref="Y4:Y19" si="3">(X4-$X$3)/($X$19-$X$3)</f>
        <v>7.9417526507742867E-3</v>
      </c>
      <c r="Z4" s="3">
        <f t="shared" ref="Z4:Z19" si="4">X4*$AA$3</f>
        <v>2.3388699999999996</v>
      </c>
      <c r="AA4" s="3"/>
      <c r="AC4" s="3">
        <v>16</v>
      </c>
      <c r="AD4" s="3">
        <v>16</v>
      </c>
      <c r="AE4" s="3">
        <v>16</v>
      </c>
      <c r="AF4" s="3">
        <v>0.30020000000000002</v>
      </c>
      <c r="AG4" s="3">
        <v>0.33539999999999998</v>
      </c>
      <c r="AH4" s="3">
        <v>1.5532999999999999</v>
      </c>
      <c r="AI4" s="3">
        <f t="shared" ref="AI4:AI19" si="5">(AH4-$AH$3)/($AH$19-$AH$3)</f>
        <v>6.2537344604112919E-3</v>
      </c>
      <c r="AJ4" s="3">
        <f t="shared" ref="AJ4:AJ19" si="6">AH4*$AK$3</f>
        <v>1.8639599999999998</v>
      </c>
      <c r="AK4" s="3"/>
    </row>
    <row r="5" spans="1:37">
      <c r="A5" s="3">
        <v>32</v>
      </c>
      <c r="B5" s="3">
        <v>32</v>
      </c>
      <c r="C5" s="3">
        <v>32</v>
      </c>
      <c r="D5" s="2">
        <v>0.2787</v>
      </c>
      <c r="E5" s="3">
        <v>0.32600000000000001</v>
      </c>
      <c r="F5" s="3">
        <v>4.8171999999999997</v>
      </c>
      <c r="G5" s="3">
        <f t="shared" si="0"/>
        <v>2.48871327744506E-2</v>
      </c>
      <c r="H5" s="3">
        <f t="shared" si="1"/>
        <v>7.2257999999999996</v>
      </c>
      <c r="I5" s="3"/>
      <c r="K5" s="3">
        <v>32</v>
      </c>
      <c r="L5" s="3">
        <v>32</v>
      </c>
      <c r="M5" s="3">
        <v>32</v>
      </c>
      <c r="N5" s="3">
        <v>0.2787</v>
      </c>
      <c r="O5" s="3">
        <v>0.3246</v>
      </c>
      <c r="P5" s="3">
        <v>6.2704000000000004</v>
      </c>
      <c r="Q5" s="3">
        <f t="shared" si="2"/>
        <v>2.1360467255961677E-2</v>
      </c>
      <c r="S5" s="3">
        <v>32</v>
      </c>
      <c r="T5" s="3">
        <v>32</v>
      </c>
      <c r="U5" s="3">
        <v>32</v>
      </c>
      <c r="V5" s="3">
        <v>0.27929999999999999</v>
      </c>
      <c r="W5" s="3">
        <v>0.32179999999999997</v>
      </c>
      <c r="X5" s="3">
        <v>3.5607000000000002</v>
      </c>
      <c r="Y5" s="3">
        <f t="shared" si="3"/>
        <v>2.7859164060652662E-2</v>
      </c>
      <c r="Z5" s="3">
        <f t="shared" si="4"/>
        <v>8.1896100000000001</v>
      </c>
      <c r="AA5" s="3"/>
      <c r="AC5" s="3">
        <v>32</v>
      </c>
      <c r="AD5" s="3">
        <v>32</v>
      </c>
      <c r="AE5" s="3">
        <v>32</v>
      </c>
      <c r="AF5" s="3">
        <v>0.27760000000000001</v>
      </c>
      <c r="AG5" s="3">
        <v>0.3291</v>
      </c>
      <c r="AH5" s="3">
        <v>5.6174999999999997</v>
      </c>
      <c r="AI5" s="3">
        <f t="shared" si="5"/>
        <v>2.2639800861032511E-2</v>
      </c>
      <c r="AJ5" s="3">
        <f t="shared" si="6"/>
        <v>6.7409999999999997</v>
      </c>
      <c r="AK5" s="3"/>
    </row>
    <row r="6" spans="1:37">
      <c r="A6" s="3">
        <v>48</v>
      </c>
      <c r="B6" s="3">
        <v>48</v>
      </c>
      <c r="C6" s="3">
        <v>48</v>
      </c>
      <c r="D6" s="2">
        <v>0.27260000000000001</v>
      </c>
      <c r="E6" s="3">
        <v>0.31979999999999997</v>
      </c>
      <c r="F6" s="3">
        <v>7.8662999999999998</v>
      </c>
      <c r="G6" s="3">
        <f t="shared" si="0"/>
        <v>4.0648225397425991E-2</v>
      </c>
      <c r="H6" s="3">
        <f t="shared" si="1"/>
        <v>11.79945</v>
      </c>
      <c r="I6" s="3"/>
      <c r="K6" s="3">
        <v>48</v>
      </c>
      <c r="L6" s="3">
        <v>48</v>
      </c>
      <c r="M6" s="3">
        <v>48</v>
      </c>
      <c r="N6" s="3">
        <v>0.27289999999999998</v>
      </c>
      <c r="O6" s="3">
        <v>0.31590000000000001</v>
      </c>
      <c r="P6" s="3">
        <v>10.494</v>
      </c>
      <c r="Q6" s="3">
        <f t="shared" si="2"/>
        <v>3.5752986798792331E-2</v>
      </c>
      <c r="S6" s="3">
        <v>48</v>
      </c>
      <c r="T6" s="3">
        <v>48</v>
      </c>
      <c r="U6" s="3">
        <v>48</v>
      </c>
      <c r="V6" s="3">
        <v>0.2727</v>
      </c>
      <c r="W6" s="3">
        <v>0.31719999999999998</v>
      </c>
      <c r="X6" s="3">
        <v>5.7099000000000002</v>
      </c>
      <c r="Y6" s="3">
        <f t="shared" si="3"/>
        <v>4.4686941638335892E-2</v>
      </c>
      <c r="Z6" s="3">
        <f t="shared" si="4"/>
        <v>13.132769999999999</v>
      </c>
      <c r="AA6" s="3"/>
      <c r="AC6" s="3">
        <v>48</v>
      </c>
      <c r="AD6" s="3">
        <v>48</v>
      </c>
      <c r="AE6" s="3">
        <v>48</v>
      </c>
      <c r="AF6" s="3">
        <v>0.27189999999999998</v>
      </c>
      <c r="AG6" s="3">
        <v>0.32200000000000001</v>
      </c>
      <c r="AH6" s="3">
        <v>9.3263999999999996</v>
      </c>
      <c r="AI6" s="3">
        <f t="shared" si="5"/>
        <v>3.7593366550039947E-2</v>
      </c>
      <c r="AJ6" s="3">
        <f t="shared" si="6"/>
        <v>11.19168</v>
      </c>
      <c r="AK6" s="3"/>
    </row>
    <row r="7" spans="1:37">
      <c r="A7" s="3">
        <v>64</v>
      </c>
      <c r="B7" s="3">
        <v>64</v>
      </c>
      <c r="C7" s="3">
        <v>64</v>
      </c>
      <c r="D7" s="2">
        <v>0.26979999999999998</v>
      </c>
      <c r="E7" s="3">
        <v>0.31530000000000002</v>
      </c>
      <c r="F7" s="3">
        <v>11.835000000000001</v>
      </c>
      <c r="G7" s="3">
        <f t="shared" si="0"/>
        <v>6.1162819308023378E-2</v>
      </c>
      <c r="H7" s="3">
        <f t="shared" si="1"/>
        <v>17.752500000000001</v>
      </c>
      <c r="I7" s="3"/>
      <c r="K7" s="3">
        <v>64</v>
      </c>
      <c r="L7" s="3">
        <v>64</v>
      </c>
      <c r="M7" s="3">
        <v>64</v>
      </c>
      <c r="N7" s="3">
        <v>0.27039999999999997</v>
      </c>
      <c r="O7" s="3">
        <v>0.31240000000000001</v>
      </c>
      <c r="P7" s="3">
        <v>16.466999999999999</v>
      </c>
      <c r="Q7" s="3">
        <f t="shared" si="2"/>
        <v>5.6106836412706425E-2</v>
      </c>
      <c r="S7" s="3">
        <v>64</v>
      </c>
      <c r="T7" s="3">
        <v>64</v>
      </c>
      <c r="U7" s="3">
        <v>64</v>
      </c>
      <c r="V7" s="3">
        <v>0.27089999999999997</v>
      </c>
      <c r="W7" s="3">
        <v>0.31480000000000002</v>
      </c>
      <c r="X7" s="3">
        <v>8.4976000000000003</v>
      </c>
      <c r="Y7" s="3">
        <f t="shared" si="3"/>
        <v>6.6514038024576144E-2</v>
      </c>
      <c r="Z7" s="3">
        <f t="shared" si="4"/>
        <v>19.54448</v>
      </c>
      <c r="AA7" s="3"/>
      <c r="AC7" s="3">
        <v>64</v>
      </c>
      <c r="AD7" s="3">
        <v>64</v>
      </c>
      <c r="AE7" s="3">
        <v>64</v>
      </c>
      <c r="AF7" s="3">
        <v>0.26950000000000002</v>
      </c>
      <c r="AG7" s="3">
        <v>0.318</v>
      </c>
      <c r="AH7" s="3">
        <v>14.369</v>
      </c>
      <c r="AI7" s="3">
        <f t="shared" si="5"/>
        <v>5.7924152050697536E-2</v>
      </c>
      <c r="AJ7" s="3">
        <f t="shared" si="6"/>
        <v>17.242799999999999</v>
      </c>
      <c r="AK7" s="3"/>
    </row>
    <row r="8" spans="1:37">
      <c r="A8" s="3">
        <v>80</v>
      </c>
      <c r="B8" s="3">
        <v>80</v>
      </c>
      <c r="C8" s="3">
        <v>80</v>
      </c>
      <c r="D8" s="2">
        <v>0.2676</v>
      </c>
      <c r="E8" s="3">
        <v>0.31259999999999999</v>
      </c>
      <c r="F8" s="3">
        <v>17.841000000000001</v>
      </c>
      <c r="G8" s="3">
        <f t="shared" si="0"/>
        <v>9.2208413842013795E-2</v>
      </c>
      <c r="H8" s="3">
        <f t="shared" si="1"/>
        <v>26.761500000000002</v>
      </c>
      <c r="I8" s="3"/>
      <c r="K8" s="3">
        <v>80</v>
      </c>
      <c r="L8" s="3">
        <v>80</v>
      </c>
      <c r="M8" s="3">
        <v>80</v>
      </c>
      <c r="N8" s="3">
        <v>0.26829999999999998</v>
      </c>
      <c r="O8" s="3">
        <v>0.31019999999999998</v>
      </c>
      <c r="P8" s="3">
        <v>25.346</v>
      </c>
      <c r="Q8" s="3">
        <f t="shared" si="2"/>
        <v>8.6363295599370282E-2</v>
      </c>
      <c r="S8" s="3">
        <v>80</v>
      </c>
      <c r="T8" s="3">
        <v>80</v>
      </c>
      <c r="U8" s="3">
        <v>80</v>
      </c>
      <c r="V8" s="3">
        <v>0.26910000000000001</v>
      </c>
      <c r="W8" s="3">
        <v>0.31290000000000001</v>
      </c>
      <c r="X8" s="3">
        <v>12.577999999999999</v>
      </c>
      <c r="Y8" s="3">
        <f t="shared" si="3"/>
        <v>9.8462699679135346E-2</v>
      </c>
      <c r="Z8" s="3">
        <f t="shared" si="4"/>
        <v>28.929399999999998</v>
      </c>
      <c r="AA8" s="3"/>
      <c r="AC8" s="3">
        <v>80</v>
      </c>
      <c r="AD8" s="3">
        <v>80</v>
      </c>
      <c r="AE8" s="3">
        <v>80</v>
      </c>
      <c r="AF8" s="3">
        <v>0.26690000000000003</v>
      </c>
      <c r="AG8" s="3">
        <v>0.31530000000000002</v>
      </c>
      <c r="AH8" s="3">
        <v>21.63</v>
      </c>
      <c r="AI8" s="3">
        <f t="shared" si="5"/>
        <v>8.7199096230341916E-2</v>
      </c>
      <c r="AJ8" s="3">
        <f t="shared" si="6"/>
        <v>25.956</v>
      </c>
      <c r="AK8" s="3"/>
    </row>
    <row r="9" spans="1:37">
      <c r="A9" s="3">
        <v>96</v>
      </c>
      <c r="B9" s="3">
        <v>96</v>
      </c>
      <c r="C9" s="3">
        <v>96</v>
      </c>
      <c r="D9" s="2">
        <v>0.26629999999999998</v>
      </c>
      <c r="E9" s="3">
        <v>0.31219999999999998</v>
      </c>
      <c r="F9" s="3">
        <v>25.068000000000001</v>
      </c>
      <c r="G9" s="3">
        <f t="shared" si="0"/>
        <v>0.12956547539665064</v>
      </c>
      <c r="H9" s="3">
        <f t="shared" si="1"/>
        <v>37.602000000000004</v>
      </c>
      <c r="I9" s="3"/>
      <c r="K9" s="3">
        <v>96</v>
      </c>
      <c r="L9" s="3">
        <v>96</v>
      </c>
      <c r="M9" s="3">
        <v>96</v>
      </c>
      <c r="N9" s="3">
        <v>0.26679999999999998</v>
      </c>
      <c r="O9" s="3">
        <v>0.30980000000000002</v>
      </c>
      <c r="P9" s="3">
        <v>36.104999999999997</v>
      </c>
      <c r="Q9" s="3">
        <f t="shared" si="2"/>
        <v>0.12302612298863891</v>
      </c>
      <c r="S9" s="3">
        <v>96</v>
      </c>
      <c r="T9" s="3">
        <v>96</v>
      </c>
      <c r="U9" s="3">
        <v>96</v>
      </c>
      <c r="V9" s="3">
        <v>0.26800000000000002</v>
      </c>
      <c r="W9" s="3">
        <v>0.3125</v>
      </c>
      <c r="X9" s="3">
        <v>17.352</v>
      </c>
      <c r="Y9" s="3">
        <f t="shared" si="3"/>
        <v>0.13584210138947395</v>
      </c>
      <c r="Z9" s="3">
        <f t="shared" si="4"/>
        <v>39.909599999999998</v>
      </c>
      <c r="AA9" s="3"/>
      <c r="AC9" s="3">
        <v>96</v>
      </c>
      <c r="AD9" s="3">
        <v>96</v>
      </c>
      <c r="AE9" s="3">
        <v>96</v>
      </c>
      <c r="AF9" s="3">
        <v>0.26590000000000003</v>
      </c>
      <c r="AG9" s="3">
        <v>0.31469999999999998</v>
      </c>
      <c r="AH9" s="3">
        <v>30.763999999999999</v>
      </c>
      <c r="AI9" s="3">
        <f t="shared" si="5"/>
        <v>0.12402561325786868</v>
      </c>
      <c r="AJ9" s="3">
        <f t="shared" si="6"/>
        <v>36.916799999999995</v>
      </c>
      <c r="AK9" s="3"/>
    </row>
    <row r="10" spans="1:37">
      <c r="A10" s="3">
        <v>112</v>
      </c>
      <c r="B10" s="3">
        <v>112</v>
      </c>
      <c r="C10" s="3">
        <v>112</v>
      </c>
      <c r="D10" s="2">
        <v>0.26769999999999999</v>
      </c>
      <c r="E10" s="3">
        <v>0.31030000000000002</v>
      </c>
      <c r="F10" s="3">
        <v>33.962000000000003</v>
      </c>
      <c r="G10" s="3">
        <f t="shared" si="0"/>
        <v>0.17553942108185058</v>
      </c>
      <c r="H10" s="3">
        <f t="shared" si="1"/>
        <v>50.943000000000005</v>
      </c>
      <c r="I10" s="3"/>
      <c r="K10" s="3">
        <v>112</v>
      </c>
      <c r="L10" s="3">
        <v>112</v>
      </c>
      <c r="M10" s="3">
        <v>112</v>
      </c>
      <c r="N10" s="3">
        <v>0.26790000000000003</v>
      </c>
      <c r="O10" s="3">
        <v>0.307</v>
      </c>
      <c r="P10" s="3">
        <v>49.54</v>
      </c>
      <c r="Q10" s="3">
        <f t="shared" si="2"/>
        <v>0.16880780213863655</v>
      </c>
      <c r="S10" s="3">
        <v>112</v>
      </c>
      <c r="T10" s="3">
        <v>112</v>
      </c>
      <c r="U10" s="3">
        <v>112</v>
      </c>
      <c r="V10" s="3">
        <v>0.26919999999999999</v>
      </c>
      <c r="W10" s="3">
        <v>0.3105</v>
      </c>
      <c r="X10" s="3">
        <v>23.25</v>
      </c>
      <c r="Y10" s="3">
        <f t="shared" si="3"/>
        <v>0.18202218335168113</v>
      </c>
      <c r="Z10" s="3">
        <f t="shared" si="4"/>
        <v>53.474999999999994</v>
      </c>
      <c r="AA10" s="3"/>
      <c r="AC10" s="3">
        <v>112</v>
      </c>
      <c r="AD10" s="3">
        <v>112</v>
      </c>
      <c r="AE10" s="3">
        <v>112</v>
      </c>
      <c r="AF10" s="3">
        <v>0.26719999999999999</v>
      </c>
      <c r="AG10" s="3">
        <v>0.31130000000000002</v>
      </c>
      <c r="AH10" s="3">
        <v>41.776000000000003</v>
      </c>
      <c r="AI10" s="3">
        <f t="shared" si="5"/>
        <v>0.16842386216383809</v>
      </c>
      <c r="AJ10" s="3">
        <f t="shared" si="6"/>
        <v>50.1312</v>
      </c>
      <c r="AK10" s="3"/>
    </row>
    <row r="11" spans="1:37">
      <c r="A11" s="3">
        <v>128</v>
      </c>
      <c r="B11" s="3">
        <v>128</v>
      </c>
      <c r="C11" s="3">
        <v>128</v>
      </c>
      <c r="D11" s="2">
        <v>0.26740000000000003</v>
      </c>
      <c r="E11" s="3">
        <v>0.30830000000000002</v>
      </c>
      <c r="F11" s="3">
        <v>44.24</v>
      </c>
      <c r="G11" s="3">
        <f t="shared" si="0"/>
        <v>0.22866739654311491</v>
      </c>
      <c r="H11" s="3">
        <f t="shared" si="1"/>
        <v>66.36</v>
      </c>
      <c r="I11" s="3"/>
      <c r="K11" s="3">
        <v>128</v>
      </c>
      <c r="L11" s="3">
        <v>128</v>
      </c>
      <c r="M11" s="3">
        <v>128</v>
      </c>
      <c r="N11" s="3">
        <v>0.26719999999999999</v>
      </c>
      <c r="O11" s="3">
        <v>0.3039</v>
      </c>
      <c r="P11" s="3">
        <v>64.888000000000005</v>
      </c>
      <c r="Q11" s="3">
        <f t="shared" si="2"/>
        <v>0.22110830169905069</v>
      </c>
      <c r="S11" s="3">
        <v>128</v>
      </c>
      <c r="T11" s="3">
        <v>128</v>
      </c>
      <c r="U11" s="3">
        <v>128</v>
      </c>
      <c r="V11" s="3">
        <v>0.26869999999999999</v>
      </c>
      <c r="W11" s="3">
        <v>0.3085</v>
      </c>
      <c r="X11" s="3">
        <v>29.905000000000001</v>
      </c>
      <c r="Y11" s="3">
        <f t="shared" si="3"/>
        <v>0.23412941384650801</v>
      </c>
      <c r="Z11" s="3">
        <f t="shared" si="4"/>
        <v>68.781499999999994</v>
      </c>
      <c r="AA11" s="3"/>
      <c r="AC11" s="3">
        <v>128</v>
      </c>
      <c r="AD11" s="3">
        <v>128</v>
      </c>
      <c r="AE11" s="3">
        <v>128</v>
      </c>
      <c r="AF11" s="3">
        <v>0.26690000000000003</v>
      </c>
      <c r="AG11" s="3">
        <v>0.30840000000000001</v>
      </c>
      <c r="AH11" s="3">
        <v>55.082000000000001</v>
      </c>
      <c r="AI11" s="3">
        <f t="shared" si="5"/>
        <v>0.22207107429086576</v>
      </c>
      <c r="AJ11" s="3">
        <f t="shared" si="6"/>
        <v>66.098399999999998</v>
      </c>
      <c r="AK11" s="3"/>
    </row>
    <row r="12" spans="1:37">
      <c r="A12" s="3">
        <v>144</v>
      </c>
      <c r="B12" s="3">
        <v>144</v>
      </c>
      <c r="C12" s="3">
        <v>144</v>
      </c>
      <c r="D12" s="2">
        <v>0.26850000000000002</v>
      </c>
      <c r="E12" s="3">
        <v>0.30890000000000001</v>
      </c>
      <c r="F12" s="3">
        <v>57.951999999999998</v>
      </c>
      <c r="G12" s="3">
        <f t="shared" si="0"/>
        <v>0.29954604993140604</v>
      </c>
      <c r="H12" s="3">
        <f t="shared" si="1"/>
        <v>86.927999999999997</v>
      </c>
      <c r="I12" s="3"/>
      <c r="K12" s="3">
        <v>144</v>
      </c>
      <c r="L12" s="3">
        <v>144</v>
      </c>
      <c r="M12" s="3">
        <v>144</v>
      </c>
      <c r="N12" s="3">
        <v>0.26800000000000002</v>
      </c>
      <c r="O12" s="3">
        <v>0.30380000000000001</v>
      </c>
      <c r="P12" s="3">
        <v>85.465000000000003</v>
      </c>
      <c r="Q12" s="3">
        <f t="shared" si="2"/>
        <v>0.29122736473362465</v>
      </c>
      <c r="S12" s="3">
        <v>144</v>
      </c>
      <c r="T12" s="3">
        <v>144</v>
      </c>
      <c r="U12" s="3">
        <v>144</v>
      </c>
      <c r="V12" s="3">
        <v>0.26950000000000002</v>
      </c>
      <c r="W12" s="3">
        <v>0.3085</v>
      </c>
      <c r="X12" s="3">
        <v>38.768000000000001</v>
      </c>
      <c r="Y12" s="3">
        <f t="shared" si="3"/>
        <v>0.30352481337703396</v>
      </c>
      <c r="Z12" s="3">
        <f t="shared" si="4"/>
        <v>89.166399999999996</v>
      </c>
      <c r="AA12" s="3"/>
      <c r="AC12" s="3">
        <v>144</v>
      </c>
      <c r="AD12" s="3">
        <v>144</v>
      </c>
      <c r="AE12" s="3">
        <v>144</v>
      </c>
      <c r="AF12" s="3">
        <v>0.26790000000000003</v>
      </c>
      <c r="AG12" s="3">
        <v>0.30809999999999998</v>
      </c>
      <c r="AH12" s="3">
        <v>72.349999999999994</v>
      </c>
      <c r="AI12" s="3">
        <f t="shared" si="5"/>
        <v>0.29169230223386244</v>
      </c>
      <c r="AJ12" s="3">
        <f t="shared" si="6"/>
        <v>86.82</v>
      </c>
      <c r="AK12" s="3"/>
    </row>
    <row r="13" spans="1:37">
      <c r="A13" s="3">
        <v>160</v>
      </c>
      <c r="B13" s="3">
        <v>160</v>
      </c>
      <c r="C13" s="3">
        <v>160</v>
      </c>
      <c r="D13" s="2">
        <v>0.26950000000000002</v>
      </c>
      <c r="E13" s="3">
        <v>0.30919999999999997</v>
      </c>
      <c r="F13" s="3">
        <v>73.825999999999993</v>
      </c>
      <c r="G13" s="3">
        <f t="shared" si="0"/>
        <v>0.3816002902964683</v>
      </c>
      <c r="H13" s="3">
        <f t="shared" si="1"/>
        <v>110.73899999999999</v>
      </c>
      <c r="I13" s="3"/>
      <c r="K13" s="3">
        <v>160</v>
      </c>
      <c r="L13" s="3">
        <v>160</v>
      </c>
      <c r="M13" s="3">
        <v>160</v>
      </c>
      <c r="N13" s="3">
        <v>0.26879999999999998</v>
      </c>
      <c r="O13" s="3">
        <v>0.30370000000000003</v>
      </c>
      <c r="P13" s="3">
        <v>108.69</v>
      </c>
      <c r="Q13" s="3">
        <f t="shared" si="2"/>
        <v>0.37036986553442064</v>
      </c>
      <c r="S13" s="3">
        <v>160</v>
      </c>
      <c r="T13" s="3">
        <v>160</v>
      </c>
      <c r="U13" s="3">
        <v>160</v>
      </c>
      <c r="V13" s="3">
        <v>0.27060000000000001</v>
      </c>
      <c r="W13" s="3">
        <v>0.309</v>
      </c>
      <c r="X13" s="3">
        <v>49.220999999999997</v>
      </c>
      <c r="Y13" s="3">
        <f t="shared" si="3"/>
        <v>0.38536957376207154</v>
      </c>
      <c r="Z13" s="3">
        <f t="shared" si="4"/>
        <v>113.20829999999998</v>
      </c>
      <c r="AA13" s="3"/>
      <c r="AC13" s="3">
        <v>160</v>
      </c>
      <c r="AD13" s="3">
        <v>160</v>
      </c>
      <c r="AE13" s="3">
        <v>160</v>
      </c>
      <c r="AF13" s="3">
        <v>0.26889999999999997</v>
      </c>
      <c r="AG13" s="3">
        <v>0.308</v>
      </c>
      <c r="AH13" s="3">
        <v>92.45</v>
      </c>
      <c r="AI13" s="3">
        <f t="shared" si="5"/>
        <v>0.37273160508620401</v>
      </c>
      <c r="AJ13" s="3">
        <f t="shared" si="6"/>
        <v>110.94</v>
      </c>
      <c r="AK13" s="3"/>
    </row>
    <row r="14" spans="1:37">
      <c r="A14" s="3">
        <v>176</v>
      </c>
      <c r="B14" s="3">
        <v>176</v>
      </c>
      <c r="C14" s="3">
        <v>176</v>
      </c>
      <c r="D14" s="2">
        <v>0.27</v>
      </c>
      <c r="E14" s="3">
        <v>0.30869999999999997</v>
      </c>
      <c r="F14" s="3">
        <v>91.929000000000002</v>
      </c>
      <c r="G14" s="3">
        <f t="shared" si="0"/>
        <v>0.47517644711445517</v>
      </c>
      <c r="H14" s="3">
        <f t="shared" si="1"/>
        <v>137.89350000000002</v>
      </c>
      <c r="I14" s="3"/>
      <c r="K14" s="3">
        <v>176</v>
      </c>
      <c r="L14" s="3">
        <v>176</v>
      </c>
      <c r="M14" s="3">
        <v>176</v>
      </c>
      <c r="N14" s="3">
        <v>0.26929999999999998</v>
      </c>
      <c r="O14" s="3">
        <v>0.30349999999999999</v>
      </c>
      <c r="P14" s="3">
        <v>135.76</v>
      </c>
      <c r="Q14" s="3">
        <f t="shared" si="2"/>
        <v>0.46261475236660782</v>
      </c>
      <c r="S14" s="3">
        <v>176</v>
      </c>
      <c r="T14" s="3">
        <v>176</v>
      </c>
      <c r="U14" s="3">
        <v>176</v>
      </c>
      <c r="V14" s="3">
        <v>0.27089999999999997</v>
      </c>
      <c r="W14" s="3">
        <v>0.30819999999999997</v>
      </c>
      <c r="X14" s="3">
        <v>61.191000000000003</v>
      </c>
      <c r="Y14" s="3">
        <f t="shared" si="3"/>
        <v>0.47909212057245137</v>
      </c>
      <c r="Z14" s="3">
        <f t="shared" si="4"/>
        <v>140.73929999999999</v>
      </c>
      <c r="AA14" s="3"/>
      <c r="AC14" s="3">
        <v>176</v>
      </c>
      <c r="AD14" s="3">
        <v>176</v>
      </c>
      <c r="AE14" s="3">
        <v>176</v>
      </c>
      <c r="AF14" s="3">
        <v>0.26960000000000001</v>
      </c>
      <c r="AG14" s="3">
        <v>0.30719999999999997</v>
      </c>
      <c r="AH14" s="3">
        <v>115.46</v>
      </c>
      <c r="AI14" s="3">
        <f t="shared" si="5"/>
        <v>0.46550346372463081</v>
      </c>
      <c r="AJ14" s="3">
        <f t="shared" si="6"/>
        <v>138.55199999999999</v>
      </c>
      <c r="AK14" s="3"/>
    </row>
    <row r="15" spans="1:37">
      <c r="A15" s="3">
        <v>192</v>
      </c>
      <c r="B15" s="3">
        <v>192</v>
      </c>
      <c r="C15" s="3">
        <v>192</v>
      </c>
      <c r="D15" s="2">
        <v>0.26919999999999999</v>
      </c>
      <c r="E15" s="3">
        <v>0.3054</v>
      </c>
      <c r="F15" s="3">
        <v>107.77</v>
      </c>
      <c r="G15" s="3">
        <f t="shared" si="0"/>
        <v>0.55706010728977018</v>
      </c>
      <c r="H15" s="3">
        <f t="shared" si="1"/>
        <v>161.655</v>
      </c>
      <c r="I15" s="3"/>
      <c r="K15" s="3">
        <v>192</v>
      </c>
      <c r="L15" s="3">
        <v>192</v>
      </c>
      <c r="M15" s="3">
        <v>192</v>
      </c>
      <c r="N15" s="3">
        <v>0.26869999999999999</v>
      </c>
      <c r="O15" s="3">
        <v>0.3024</v>
      </c>
      <c r="P15" s="3">
        <v>160.61000000000001</v>
      </c>
      <c r="Q15" s="3">
        <f t="shared" si="2"/>
        <v>0.54729467249146391</v>
      </c>
      <c r="S15" s="3">
        <v>192</v>
      </c>
      <c r="T15" s="3">
        <v>192</v>
      </c>
      <c r="U15" s="3">
        <v>192</v>
      </c>
      <c r="V15" s="3">
        <v>0.27</v>
      </c>
      <c r="W15" s="3">
        <v>0.30549999999999999</v>
      </c>
      <c r="X15" s="3">
        <v>71.591999999999999</v>
      </c>
      <c r="Y15" s="3">
        <f t="shared" si="3"/>
        <v>0.56052973204903955</v>
      </c>
      <c r="Z15" s="3">
        <f t="shared" si="4"/>
        <v>164.66159999999999</v>
      </c>
      <c r="AA15" s="3"/>
      <c r="AC15" s="3">
        <v>192</v>
      </c>
      <c r="AD15" s="3">
        <v>192</v>
      </c>
      <c r="AE15" s="3">
        <v>192</v>
      </c>
      <c r="AF15" s="3">
        <v>0.26850000000000002</v>
      </c>
      <c r="AG15" s="3">
        <v>0.30399999999999999</v>
      </c>
      <c r="AH15" s="3">
        <v>136.13999999999999</v>
      </c>
      <c r="AI15" s="3">
        <f t="shared" si="5"/>
        <v>0.54888121412196533</v>
      </c>
      <c r="AJ15" s="3">
        <f t="shared" si="6"/>
        <v>163.36799999999997</v>
      </c>
      <c r="AK15" s="3"/>
    </row>
    <row r="16" spans="1:37">
      <c r="A16" s="3">
        <v>208</v>
      </c>
      <c r="B16" s="3">
        <v>208</v>
      </c>
      <c r="C16" s="3">
        <v>208</v>
      </c>
      <c r="D16" s="2">
        <v>0.26840000000000003</v>
      </c>
      <c r="E16" s="3">
        <v>0.30220000000000002</v>
      </c>
      <c r="F16" s="3">
        <v>126.78</v>
      </c>
      <c r="G16" s="3">
        <f t="shared" si="0"/>
        <v>0.65532463477747549</v>
      </c>
      <c r="H16" s="3">
        <f t="shared" si="1"/>
        <v>190.17000000000002</v>
      </c>
      <c r="I16" s="3"/>
      <c r="K16" s="3">
        <v>208</v>
      </c>
      <c r="L16" s="3">
        <v>208</v>
      </c>
      <c r="M16" s="3">
        <v>208</v>
      </c>
      <c r="N16" s="3">
        <v>0.26819999999999999</v>
      </c>
      <c r="O16" s="3">
        <v>0.30170000000000002</v>
      </c>
      <c r="P16" s="3">
        <v>190.68</v>
      </c>
      <c r="Q16" s="3">
        <f t="shared" si="2"/>
        <v>0.64976248730653119</v>
      </c>
      <c r="S16" s="3">
        <v>208</v>
      </c>
      <c r="T16" s="3">
        <v>208</v>
      </c>
      <c r="U16" s="3">
        <v>208</v>
      </c>
      <c r="V16" s="3">
        <v>0.26910000000000001</v>
      </c>
      <c r="W16" s="3">
        <v>0.30299999999999999</v>
      </c>
      <c r="X16" s="3">
        <v>83.741</v>
      </c>
      <c r="Y16" s="3">
        <f t="shared" si="3"/>
        <v>0.6556538106788895</v>
      </c>
      <c r="Z16" s="3">
        <f t="shared" si="4"/>
        <v>192.60429999999999</v>
      </c>
      <c r="AA16" s="3"/>
      <c r="AC16" s="3">
        <v>208</v>
      </c>
      <c r="AD16" s="3">
        <v>208</v>
      </c>
      <c r="AE16" s="3">
        <v>208</v>
      </c>
      <c r="AF16" s="3">
        <v>0.26769999999999999</v>
      </c>
      <c r="AG16" s="3">
        <v>0.30130000000000001</v>
      </c>
      <c r="AH16" s="3">
        <v>161.13999999999999</v>
      </c>
      <c r="AI16" s="3">
        <f t="shared" si="5"/>
        <v>0.64967636692338515</v>
      </c>
      <c r="AJ16" s="3">
        <f t="shared" si="6"/>
        <v>193.36799999999997</v>
      </c>
      <c r="AK16" s="3"/>
    </row>
    <row r="17" spans="1:37">
      <c r="A17" s="3">
        <v>224</v>
      </c>
      <c r="B17" s="3">
        <v>224</v>
      </c>
      <c r="C17" s="3">
        <v>224</v>
      </c>
      <c r="D17" s="2">
        <v>0.26750000000000002</v>
      </c>
      <c r="E17" s="3">
        <v>0.30109999999999998</v>
      </c>
      <c r="F17" s="3">
        <v>146.88999999999999</v>
      </c>
      <c r="G17" s="3">
        <f t="shared" si="0"/>
        <v>0.75927516859008748</v>
      </c>
      <c r="H17" s="3">
        <f t="shared" si="1"/>
        <v>220.33499999999998</v>
      </c>
      <c r="I17" s="3"/>
      <c r="K17" s="3">
        <v>224</v>
      </c>
      <c r="L17" s="3">
        <v>224</v>
      </c>
      <c r="M17" s="3">
        <v>224</v>
      </c>
      <c r="N17" s="3">
        <v>0.26740000000000003</v>
      </c>
      <c r="O17" s="3">
        <v>0.30230000000000001</v>
      </c>
      <c r="P17" s="3">
        <v>222.16</v>
      </c>
      <c r="Q17" s="3">
        <f t="shared" si="2"/>
        <v>0.75703507827355199</v>
      </c>
      <c r="S17" s="3">
        <v>224</v>
      </c>
      <c r="T17" s="3">
        <v>224</v>
      </c>
      <c r="U17" s="3">
        <v>224</v>
      </c>
      <c r="V17" s="3">
        <v>0.2681</v>
      </c>
      <c r="W17" s="3">
        <v>0.30230000000000001</v>
      </c>
      <c r="X17" s="3">
        <v>96.855000000000004</v>
      </c>
      <c r="Y17" s="3">
        <f t="shared" si="3"/>
        <v>0.75833363347515692</v>
      </c>
      <c r="Z17" s="3">
        <f t="shared" si="4"/>
        <v>222.76649999999998</v>
      </c>
      <c r="AA17" s="3"/>
      <c r="AC17" s="3">
        <v>224</v>
      </c>
      <c r="AD17" s="3">
        <v>224</v>
      </c>
      <c r="AE17" s="3">
        <v>224</v>
      </c>
      <c r="AF17" s="3">
        <v>0.26669999999999999</v>
      </c>
      <c r="AG17" s="3">
        <v>0.30049999999999999</v>
      </c>
      <c r="AH17" s="3">
        <v>187.25</v>
      </c>
      <c r="AI17" s="3">
        <f t="shared" si="5"/>
        <v>0.75494682450918804</v>
      </c>
      <c r="AJ17" s="3">
        <f t="shared" si="6"/>
        <v>224.7</v>
      </c>
      <c r="AK17" s="3"/>
    </row>
    <row r="18" spans="1:37">
      <c r="A18" s="3">
        <v>240</v>
      </c>
      <c r="B18" s="3">
        <v>240</v>
      </c>
      <c r="C18" s="3">
        <v>240</v>
      </c>
      <c r="D18" s="2">
        <v>0.26729999999999998</v>
      </c>
      <c r="E18" s="3">
        <v>0.29909999999999998</v>
      </c>
      <c r="F18" s="3">
        <v>170.79</v>
      </c>
      <c r="G18" s="3">
        <f t="shared" si="0"/>
        <v>0.88281657874033237</v>
      </c>
      <c r="H18" s="3">
        <f t="shared" si="1"/>
        <v>256.185</v>
      </c>
      <c r="I18" s="3"/>
      <c r="K18" s="3">
        <v>240</v>
      </c>
      <c r="L18" s="3">
        <v>240</v>
      </c>
      <c r="M18" s="3">
        <v>240</v>
      </c>
      <c r="N18" s="3">
        <v>0.26729999999999998</v>
      </c>
      <c r="O18" s="3">
        <v>0.30180000000000001</v>
      </c>
      <c r="P18" s="3">
        <v>259.14999999999998</v>
      </c>
      <c r="Q18" s="3">
        <f t="shared" si="2"/>
        <v>0.88308378030246237</v>
      </c>
      <c r="S18" s="3">
        <v>240</v>
      </c>
      <c r="T18" s="3">
        <v>240</v>
      </c>
      <c r="U18" s="3">
        <v>240</v>
      </c>
      <c r="V18" s="3">
        <v>0.26779999999999998</v>
      </c>
      <c r="W18" s="3">
        <v>0.30049999999999999</v>
      </c>
      <c r="X18" s="3">
        <v>112.4</v>
      </c>
      <c r="Y18" s="3">
        <f t="shared" si="3"/>
        <v>0.88004766774143539</v>
      </c>
      <c r="Z18" s="3">
        <f t="shared" si="4"/>
        <v>258.52</v>
      </c>
      <c r="AA18" s="3"/>
      <c r="AC18" s="3">
        <v>240</v>
      </c>
      <c r="AD18" s="3">
        <v>240</v>
      </c>
      <c r="AE18" s="3">
        <v>240</v>
      </c>
      <c r="AF18" s="3">
        <v>0.26629999999999998</v>
      </c>
      <c r="AG18" s="3">
        <v>0.29870000000000002</v>
      </c>
      <c r="AH18" s="3">
        <v>218.47</v>
      </c>
      <c r="AI18" s="3">
        <f t="shared" si="5"/>
        <v>0.88081981132760123</v>
      </c>
      <c r="AJ18" s="3">
        <f t="shared" si="6"/>
        <v>262.16399999999999</v>
      </c>
      <c r="AK18" s="3"/>
    </row>
    <row r="19" spans="1:37">
      <c r="A19" s="3">
        <v>256</v>
      </c>
      <c r="B19" s="3">
        <v>256</v>
      </c>
      <c r="C19" s="3">
        <v>256</v>
      </c>
      <c r="D19" s="2">
        <v>0.26769999999999999</v>
      </c>
      <c r="E19" s="3">
        <v>0.29570000000000002</v>
      </c>
      <c r="F19" s="3">
        <v>193.46</v>
      </c>
      <c r="G19" s="3">
        <f t="shared" si="0"/>
        <v>1</v>
      </c>
      <c r="H19" s="3">
        <f t="shared" si="1"/>
        <v>290.19</v>
      </c>
      <c r="I19" s="3"/>
      <c r="K19" s="3">
        <v>256</v>
      </c>
      <c r="L19" s="3">
        <v>256</v>
      </c>
      <c r="M19" s="3">
        <v>256</v>
      </c>
      <c r="N19" s="3">
        <v>0.26769999999999999</v>
      </c>
      <c r="O19" s="3">
        <v>0.2994</v>
      </c>
      <c r="P19" s="3">
        <v>293.45999999999998</v>
      </c>
      <c r="Q19" s="3">
        <f t="shared" si="2"/>
        <v>1</v>
      </c>
      <c r="S19" s="3">
        <v>256</v>
      </c>
      <c r="T19" s="3">
        <v>256</v>
      </c>
      <c r="U19" s="3">
        <v>256</v>
      </c>
      <c r="V19" s="3">
        <v>0.2681</v>
      </c>
      <c r="W19" s="3">
        <v>0.2974</v>
      </c>
      <c r="X19" s="3">
        <v>127.72</v>
      </c>
      <c r="Y19" s="3">
        <f t="shared" si="3"/>
        <v>1</v>
      </c>
      <c r="Z19" s="3">
        <f t="shared" si="4"/>
        <v>293.75599999999997</v>
      </c>
      <c r="AA19" s="3"/>
      <c r="AC19" s="3">
        <v>256</v>
      </c>
      <c r="AD19" s="3">
        <v>256</v>
      </c>
      <c r="AE19" s="3">
        <v>256</v>
      </c>
      <c r="AF19" s="3">
        <v>0.2666</v>
      </c>
      <c r="AG19" s="3">
        <v>0.2954</v>
      </c>
      <c r="AH19" s="3">
        <v>248.03</v>
      </c>
      <c r="AI19" s="3">
        <f t="shared" si="5"/>
        <v>1</v>
      </c>
      <c r="AJ19" s="3">
        <f t="shared" si="6"/>
        <v>297.63599999999997</v>
      </c>
      <c r="AK19" s="3"/>
    </row>
    <row r="20" spans="1:37">
      <c r="A20" s="7"/>
      <c r="B20" s="11"/>
      <c r="C20" s="8"/>
      <c r="D20" s="4"/>
      <c r="E20" s="10"/>
      <c r="F20" s="11"/>
      <c r="G20" s="9"/>
      <c r="H20" s="7"/>
      <c r="I20" s="7"/>
      <c r="K20" s="7"/>
      <c r="L20" s="7"/>
      <c r="M20" s="7"/>
      <c r="N20" s="7"/>
      <c r="O20" s="7"/>
      <c r="P20" s="7"/>
      <c r="Q20" s="7"/>
    </row>
    <row r="21" spans="1:37">
      <c r="A21" s="7"/>
      <c r="B21" s="2" t="s">
        <v>10</v>
      </c>
      <c r="C21" s="2" t="s">
        <v>9</v>
      </c>
      <c r="D21" s="43" t="s">
        <v>11</v>
      </c>
      <c r="E21" s="44"/>
      <c r="F21" s="45"/>
      <c r="G21" s="2" t="s">
        <v>12</v>
      </c>
      <c r="H21" s="7"/>
      <c r="I21" s="7"/>
      <c r="K21" s="7"/>
      <c r="L21" s="7"/>
      <c r="M21" s="7"/>
      <c r="N21" s="7"/>
      <c r="O21" s="7"/>
      <c r="P21" s="7"/>
      <c r="Q21" s="7"/>
    </row>
    <row r="22" spans="1:37" ht="15" customHeight="1">
      <c r="B22" s="39" t="str">
        <f>K1</f>
        <v>Samsung_S1_BR100_11-30-2012_1647</v>
      </c>
      <c r="C22" s="3">
        <f t="shared" ref="C22:C38" si="7">M3*$D$22</f>
        <v>0</v>
      </c>
      <c r="D22" s="21">
        <v>1</v>
      </c>
      <c r="E22" s="22"/>
      <c r="F22" s="23"/>
      <c r="G22" s="3">
        <v>2E-3</v>
      </c>
    </row>
    <row r="23" spans="1:37">
      <c r="B23" s="40"/>
      <c r="C23" s="3">
        <f t="shared" si="7"/>
        <v>16</v>
      </c>
      <c r="D23" s="24"/>
      <c r="E23" s="25"/>
      <c r="F23" s="26"/>
      <c r="G23" s="3">
        <v>1.7534000000000001</v>
      </c>
    </row>
    <row r="24" spans="1:37">
      <c r="B24" s="40"/>
      <c r="C24" s="3">
        <f t="shared" si="7"/>
        <v>32</v>
      </c>
      <c r="D24" s="24"/>
      <c r="E24" s="25"/>
      <c r="F24" s="26"/>
      <c r="G24" s="3">
        <v>6.2704000000000004</v>
      </c>
    </row>
    <row r="25" spans="1:37">
      <c r="B25" s="40"/>
      <c r="C25" s="3">
        <f t="shared" si="7"/>
        <v>48</v>
      </c>
      <c r="D25" s="24"/>
      <c r="E25" s="25"/>
      <c r="F25" s="26"/>
      <c r="G25" s="3">
        <v>10.494</v>
      </c>
    </row>
    <row r="26" spans="1:37">
      <c r="B26" s="40"/>
      <c r="C26" s="3">
        <f t="shared" si="7"/>
        <v>64</v>
      </c>
      <c r="D26" s="24"/>
      <c r="E26" s="25"/>
      <c r="F26" s="26"/>
      <c r="G26" s="3">
        <v>16.466999999999999</v>
      </c>
    </row>
    <row r="27" spans="1:37">
      <c r="B27" s="40"/>
      <c r="C27" s="3">
        <f t="shared" si="7"/>
        <v>80</v>
      </c>
      <c r="D27" s="24"/>
      <c r="E27" s="25"/>
      <c r="F27" s="26"/>
      <c r="G27" s="3">
        <v>25.346</v>
      </c>
    </row>
    <row r="28" spans="1:37">
      <c r="B28" s="40"/>
      <c r="C28" s="3">
        <f t="shared" si="7"/>
        <v>96</v>
      </c>
      <c r="D28" s="24"/>
      <c r="E28" s="25"/>
      <c r="F28" s="26"/>
      <c r="G28" s="3">
        <v>36.104999999999997</v>
      </c>
    </row>
    <row r="29" spans="1:37">
      <c r="B29" s="40"/>
      <c r="C29" s="3">
        <f t="shared" si="7"/>
        <v>112</v>
      </c>
      <c r="D29" s="24"/>
      <c r="E29" s="25"/>
      <c r="F29" s="26"/>
      <c r="G29" s="3">
        <v>49.54</v>
      </c>
    </row>
    <row r="30" spans="1:37">
      <c r="B30" s="40"/>
      <c r="C30" s="3">
        <f t="shared" si="7"/>
        <v>128</v>
      </c>
      <c r="D30" s="24"/>
      <c r="E30" s="25"/>
      <c r="F30" s="26"/>
      <c r="G30" s="3">
        <v>64.888000000000005</v>
      </c>
    </row>
    <row r="31" spans="1:37">
      <c r="B31" s="40"/>
      <c r="C31" s="3">
        <f t="shared" si="7"/>
        <v>144</v>
      </c>
      <c r="D31" s="24"/>
      <c r="E31" s="25"/>
      <c r="F31" s="26"/>
      <c r="G31" s="3">
        <v>85.465000000000003</v>
      </c>
    </row>
    <row r="32" spans="1:37">
      <c r="B32" s="40"/>
      <c r="C32" s="3">
        <f t="shared" si="7"/>
        <v>160</v>
      </c>
      <c r="D32" s="24"/>
      <c r="E32" s="25"/>
      <c r="F32" s="26"/>
      <c r="G32" s="3">
        <v>108.69</v>
      </c>
    </row>
    <row r="33" spans="2:7">
      <c r="B33" s="40"/>
      <c r="C33" s="3">
        <f t="shared" si="7"/>
        <v>176</v>
      </c>
      <c r="D33" s="24"/>
      <c r="E33" s="25"/>
      <c r="F33" s="26"/>
      <c r="G33" s="3">
        <v>135.76</v>
      </c>
    </row>
    <row r="34" spans="2:7">
      <c r="B34" s="40"/>
      <c r="C34" s="3">
        <f t="shared" si="7"/>
        <v>192</v>
      </c>
      <c r="D34" s="24"/>
      <c r="E34" s="25"/>
      <c r="F34" s="26"/>
      <c r="G34" s="3">
        <v>160.61000000000001</v>
      </c>
    </row>
    <row r="35" spans="2:7">
      <c r="B35" s="40"/>
      <c r="C35" s="3">
        <f t="shared" si="7"/>
        <v>208</v>
      </c>
      <c r="D35" s="24"/>
      <c r="E35" s="25"/>
      <c r="F35" s="26"/>
      <c r="G35" s="3">
        <v>190.68</v>
      </c>
    </row>
    <row r="36" spans="2:7">
      <c r="B36" s="40"/>
      <c r="C36" s="3">
        <f t="shared" si="7"/>
        <v>224</v>
      </c>
      <c r="D36" s="24"/>
      <c r="E36" s="25"/>
      <c r="F36" s="26"/>
      <c r="G36" s="3">
        <v>222.16</v>
      </c>
    </row>
    <row r="37" spans="2:7">
      <c r="B37" s="40"/>
      <c r="C37" s="3">
        <f t="shared" si="7"/>
        <v>240</v>
      </c>
      <c r="D37" s="24"/>
      <c r="E37" s="25"/>
      <c r="F37" s="26"/>
      <c r="G37" s="3">
        <v>259.14999999999998</v>
      </c>
    </row>
    <row r="38" spans="2:7">
      <c r="B38" s="41"/>
      <c r="C38" s="3">
        <f t="shared" si="7"/>
        <v>256</v>
      </c>
      <c r="D38" s="27"/>
      <c r="E38" s="28"/>
      <c r="F38" s="29"/>
      <c r="G38" s="3">
        <v>293.45999999999998</v>
      </c>
    </row>
    <row r="39" spans="2:7" ht="15" customHeight="1">
      <c r="B39" s="42" t="str">
        <f>A1</f>
        <v>Samsung_S1_BR50_11-30-2012_1650</v>
      </c>
      <c r="C39" s="3">
        <f t="shared" ref="C39:C55" si="8">C3*$D$39</f>
        <v>0</v>
      </c>
      <c r="D39" s="30">
        <v>0.82</v>
      </c>
      <c r="E39" s="31"/>
      <c r="F39" s="32"/>
      <c r="G39" s="3">
        <v>2.5999999999999999E-3</v>
      </c>
    </row>
    <row r="40" spans="2:7">
      <c r="B40" s="42"/>
      <c r="C40" s="3">
        <f t="shared" si="8"/>
        <v>13.12</v>
      </c>
      <c r="D40" s="33"/>
      <c r="E40" s="34"/>
      <c r="F40" s="35"/>
      <c r="G40" s="3">
        <v>1.3673999999999999</v>
      </c>
    </row>
    <row r="41" spans="2:7">
      <c r="B41" s="42"/>
      <c r="C41" s="3">
        <f t="shared" si="8"/>
        <v>26.24</v>
      </c>
      <c r="D41" s="33"/>
      <c r="E41" s="34"/>
      <c r="F41" s="35"/>
      <c r="G41" s="3">
        <v>4.8171999999999997</v>
      </c>
    </row>
    <row r="42" spans="2:7">
      <c r="B42" s="42"/>
      <c r="C42" s="3">
        <f t="shared" si="8"/>
        <v>39.36</v>
      </c>
      <c r="D42" s="33"/>
      <c r="E42" s="34"/>
      <c r="F42" s="35"/>
      <c r="G42" s="3">
        <v>7.8662999999999998</v>
      </c>
    </row>
    <row r="43" spans="2:7">
      <c r="B43" s="42"/>
      <c r="C43" s="3">
        <f t="shared" si="8"/>
        <v>52.48</v>
      </c>
      <c r="D43" s="33"/>
      <c r="E43" s="34"/>
      <c r="F43" s="35"/>
      <c r="G43" s="3">
        <v>11.835000000000001</v>
      </c>
    </row>
    <row r="44" spans="2:7">
      <c r="B44" s="42"/>
      <c r="C44" s="3">
        <f t="shared" si="8"/>
        <v>65.599999999999994</v>
      </c>
      <c r="D44" s="33"/>
      <c r="E44" s="34"/>
      <c r="F44" s="35"/>
      <c r="G44" s="3">
        <v>17.841000000000001</v>
      </c>
    </row>
    <row r="45" spans="2:7">
      <c r="B45" s="42"/>
      <c r="C45" s="3">
        <f t="shared" si="8"/>
        <v>78.72</v>
      </c>
      <c r="D45" s="33"/>
      <c r="E45" s="34"/>
      <c r="F45" s="35"/>
      <c r="G45" s="3">
        <v>25.068000000000001</v>
      </c>
    </row>
    <row r="46" spans="2:7">
      <c r="B46" s="42"/>
      <c r="C46" s="3">
        <f t="shared" si="8"/>
        <v>91.839999999999989</v>
      </c>
      <c r="D46" s="33"/>
      <c r="E46" s="34"/>
      <c r="F46" s="35"/>
      <c r="G46" s="3">
        <v>33.962000000000003</v>
      </c>
    </row>
    <row r="47" spans="2:7">
      <c r="B47" s="42"/>
      <c r="C47" s="3">
        <f t="shared" si="8"/>
        <v>104.96</v>
      </c>
      <c r="D47" s="33"/>
      <c r="E47" s="34"/>
      <c r="F47" s="35"/>
      <c r="G47" s="3">
        <v>44.24</v>
      </c>
    </row>
    <row r="48" spans="2:7">
      <c r="B48" s="42"/>
      <c r="C48" s="3">
        <f t="shared" si="8"/>
        <v>118.08</v>
      </c>
      <c r="D48" s="33"/>
      <c r="E48" s="34"/>
      <c r="F48" s="35"/>
      <c r="G48" s="3">
        <v>57.951999999999998</v>
      </c>
    </row>
    <row r="49" spans="2:7">
      <c r="B49" s="42"/>
      <c r="C49" s="3">
        <f t="shared" si="8"/>
        <v>131.19999999999999</v>
      </c>
      <c r="D49" s="33"/>
      <c r="E49" s="34"/>
      <c r="F49" s="35"/>
      <c r="G49" s="3">
        <v>73.825999999999993</v>
      </c>
    </row>
    <row r="50" spans="2:7">
      <c r="B50" s="42"/>
      <c r="C50" s="3">
        <f t="shared" si="8"/>
        <v>144.32</v>
      </c>
      <c r="D50" s="33"/>
      <c r="E50" s="34"/>
      <c r="F50" s="35"/>
      <c r="G50" s="3">
        <v>91.929000000000002</v>
      </c>
    </row>
    <row r="51" spans="2:7">
      <c r="B51" s="42"/>
      <c r="C51" s="3">
        <f t="shared" si="8"/>
        <v>157.44</v>
      </c>
      <c r="D51" s="33"/>
      <c r="E51" s="34"/>
      <c r="F51" s="35"/>
      <c r="G51" s="3">
        <v>107.77</v>
      </c>
    </row>
    <row r="52" spans="2:7">
      <c r="B52" s="42"/>
      <c r="C52" s="3">
        <f t="shared" si="8"/>
        <v>170.56</v>
      </c>
      <c r="D52" s="33"/>
      <c r="E52" s="34"/>
      <c r="F52" s="35"/>
      <c r="G52" s="3">
        <v>126.78</v>
      </c>
    </row>
    <row r="53" spans="2:7">
      <c r="B53" s="42"/>
      <c r="C53" s="3">
        <f t="shared" si="8"/>
        <v>183.67999999999998</v>
      </c>
      <c r="D53" s="33"/>
      <c r="E53" s="34"/>
      <c r="F53" s="35"/>
      <c r="G53" s="3">
        <v>146.88999999999999</v>
      </c>
    </row>
    <row r="54" spans="2:7">
      <c r="B54" s="42"/>
      <c r="C54" s="3">
        <f t="shared" si="8"/>
        <v>196.79999999999998</v>
      </c>
      <c r="D54" s="33"/>
      <c r="E54" s="34"/>
      <c r="F54" s="35"/>
      <c r="G54" s="3">
        <v>170.79</v>
      </c>
    </row>
    <row r="55" spans="2:7">
      <c r="B55" s="42"/>
      <c r="C55" s="3">
        <f t="shared" si="8"/>
        <v>209.92</v>
      </c>
      <c r="D55" s="36"/>
      <c r="E55" s="37"/>
      <c r="F55" s="38"/>
      <c r="G55" s="3">
        <v>193.46</v>
      </c>
    </row>
    <row r="56" spans="2:7">
      <c r="B56" s="39" t="str">
        <f>S1</f>
        <v>Samsung_S1_BR25_11-30-2012_1655</v>
      </c>
      <c r="C56" s="3">
        <f>U3*$D$56</f>
        <v>0</v>
      </c>
      <c r="D56" s="21">
        <v>0.67500000000000004</v>
      </c>
      <c r="E56" s="22"/>
      <c r="F56" s="23"/>
      <c r="G56" s="3">
        <v>2.5999999999999999E-3</v>
      </c>
    </row>
    <row r="57" spans="2:7">
      <c r="B57" s="40"/>
      <c r="C57" s="3">
        <f t="shared" ref="C57:C72" si="9">U4*$D$56</f>
        <v>10.8</v>
      </c>
      <c r="D57" s="24"/>
      <c r="E57" s="25"/>
      <c r="F57" s="26"/>
      <c r="G57" s="3">
        <v>1.0168999999999999</v>
      </c>
    </row>
    <row r="58" spans="2:7">
      <c r="B58" s="40"/>
      <c r="C58" s="3">
        <f t="shared" si="9"/>
        <v>21.6</v>
      </c>
      <c r="D58" s="24"/>
      <c r="E58" s="25"/>
      <c r="F58" s="26"/>
      <c r="G58" s="3">
        <v>3.5607000000000002</v>
      </c>
    </row>
    <row r="59" spans="2:7">
      <c r="B59" s="40"/>
      <c r="C59" s="3">
        <f t="shared" si="9"/>
        <v>32.400000000000006</v>
      </c>
      <c r="D59" s="24"/>
      <c r="E59" s="25"/>
      <c r="F59" s="26"/>
      <c r="G59" s="3">
        <v>5.7099000000000002</v>
      </c>
    </row>
    <row r="60" spans="2:7">
      <c r="B60" s="40"/>
      <c r="C60" s="3">
        <f t="shared" si="9"/>
        <v>43.2</v>
      </c>
      <c r="D60" s="24"/>
      <c r="E60" s="25"/>
      <c r="F60" s="26"/>
      <c r="G60" s="3">
        <v>8.4976000000000003</v>
      </c>
    </row>
    <row r="61" spans="2:7">
      <c r="B61" s="40"/>
      <c r="C61" s="3">
        <f t="shared" si="9"/>
        <v>54</v>
      </c>
      <c r="D61" s="24"/>
      <c r="E61" s="25"/>
      <c r="F61" s="26"/>
      <c r="G61" s="3">
        <v>12.577999999999999</v>
      </c>
    </row>
    <row r="62" spans="2:7">
      <c r="B62" s="40"/>
      <c r="C62" s="3">
        <f t="shared" si="9"/>
        <v>64.800000000000011</v>
      </c>
      <c r="D62" s="24"/>
      <c r="E62" s="25"/>
      <c r="F62" s="26"/>
      <c r="G62" s="3">
        <v>17.352</v>
      </c>
    </row>
    <row r="63" spans="2:7">
      <c r="B63" s="40"/>
      <c r="C63" s="3">
        <f t="shared" si="9"/>
        <v>75.600000000000009</v>
      </c>
      <c r="D63" s="24"/>
      <c r="E63" s="25"/>
      <c r="F63" s="26"/>
      <c r="G63" s="3">
        <v>23.25</v>
      </c>
    </row>
    <row r="64" spans="2:7">
      <c r="B64" s="40"/>
      <c r="C64" s="3">
        <f t="shared" si="9"/>
        <v>86.4</v>
      </c>
      <c r="D64" s="24"/>
      <c r="E64" s="25"/>
      <c r="F64" s="26"/>
      <c r="G64" s="3">
        <v>29.905000000000001</v>
      </c>
    </row>
    <row r="65" spans="2:7">
      <c r="B65" s="40"/>
      <c r="C65" s="3">
        <f t="shared" si="9"/>
        <v>97.2</v>
      </c>
      <c r="D65" s="24"/>
      <c r="E65" s="25"/>
      <c r="F65" s="26"/>
      <c r="G65" s="3">
        <v>38.768000000000001</v>
      </c>
    </row>
    <row r="66" spans="2:7">
      <c r="B66" s="40"/>
      <c r="C66" s="3">
        <f t="shared" si="9"/>
        <v>108</v>
      </c>
      <c r="D66" s="24"/>
      <c r="E66" s="25"/>
      <c r="F66" s="26"/>
      <c r="G66" s="3">
        <v>49.220999999999997</v>
      </c>
    </row>
    <row r="67" spans="2:7">
      <c r="B67" s="40"/>
      <c r="C67" s="3">
        <f t="shared" si="9"/>
        <v>118.80000000000001</v>
      </c>
      <c r="D67" s="24"/>
      <c r="E67" s="25"/>
      <c r="F67" s="26"/>
      <c r="G67" s="3">
        <v>61.191000000000003</v>
      </c>
    </row>
    <row r="68" spans="2:7">
      <c r="B68" s="40"/>
      <c r="C68" s="3">
        <f t="shared" si="9"/>
        <v>129.60000000000002</v>
      </c>
      <c r="D68" s="24"/>
      <c r="E68" s="25"/>
      <c r="F68" s="26"/>
      <c r="G68" s="3">
        <v>71.591999999999999</v>
      </c>
    </row>
    <row r="69" spans="2:7">
      <c r="B69" s="40"/>
      <c r="C69" s="3">
        <f t="shared" si="9"/>
        <v>140.4</v>
      </c>
      <c r="D69" s="24"/>
      <c r="E69" s="25"/>
      <c r="F69" s="26"/>
      <c r="G69" s="3">
        <v>83.741</v>
      </c>
    </row>
    <row r="70" spans="2:7">
      <c r="B70" s="40"/>
      <c r="C70" s="3">
        <f t="shared" si="9"/>
        <v>151.20000000000002</v>
      </c>
      <c r="D70" s="24"/>
      <c r="E70" s="25"/>
      <c r="F70" s="26"/>
      <c r="G70" s="3">
        <v>96.855000000000004</v>
      </c>
    </row>
    <row r="71" spans="2:7">
      <c r="B71" s="40"/>
      <c r="C71" s="3">
        <f t="shared" si="9"/>
        <v>162</v>
      </c>
      <c r="D71" s="24"/>
      <c r="E71" s="25"/>
      <c r="F71" s="26"/>
      <c r="G71" s="3">
        <v>112.4</v>
      </c>
    </row>
    <row r="72" spans="2:7">
      <c r="B72" s="41"/>
      <c r="C72" s="3">
        <f t="shared" si="9"/>
        <v>172.8</v>
      </c>
      <c r="D72" s="27"/>
      <c r="E72" s="28"/>
      <c r="F72" s="29"/>
      <c r="G72" s="3">
        <v>127.72</v>
      </c>
    </row>
    <row r="73" spans="2:7">
      <c r="B73" s="39" t="str">
        <f>AC1</f>
        <v>Samsung_S1_BR75_11-30-2012_1659</v>
      </c>
      <c r="C73" s="3">
        <f>AE3*$D$73</f>
        <v>0</v>
      </c>
      <c r="D73" s="21">
        <v>0.92</v>
      </c>
      <c r="E73" s="22"/>
      <c r="F73" s="23"/>
      <c r="G73" s="3">
        <v>2.2000000000000001E-3</v>
      </c>
    </row>
    <row r="74" spans="2:7">
      <c r="B74" s="40"/>
      <c r="C74" s="3">
        <f t="shared" ref="C74:C89" si="10">AE4*$D$73</f>
        <v>14.72</v>
      </c>
      <c r="D74" s="24"/>
      <c r="E74" s="25"/>
      <c r="F74" s="26"/>
      <c r="G74" s="3">
        <v>1.5532999999999999</v>
      </c>
    </row>
    <row r="75" spans="2:7">
      <c r="B75" s="40"/>
      <c r="C75" s="3">
        <f t="shared" si="10"/>
        <v>29.44</v>
      </c>
      <c r="D75" s="24"/>
      <c r="E75" s="25"/>
      <c r="F75" s="26"/>
      <c r="G75" s="3">
        <v>5.6174999999999997</v>
      </c>
    </row>
    <row r="76" spans="2:7">
      <c r="B76" s="40"/>
      <c r="C76" s="3">
        <f t="shared" si="10"/>
        <v>44.160000000000004</v>
      </c>
      <c r="D76" s="24"/>
      <c r="E76" s="25"/>
      <c r="F76" s="26"/>
      <c r="G76" s="3">
        <v>9.3263999999999996</v>
      </c>
    </row>
    <row r="77" spans="2:7">
      <c r="B77" s="40"/>
      <c r="C77" s="3">
        <f t="shared" si="10"/>
        <v>58.88</v>
      </c>
      <c r="D77" s="24"/>
      <c r="E77" s="25"/>
      <c r="F77" s="26"/>
      <c r="G77" s="3">
        <v>14.369</v>
      </c>
    </row>
    <row r="78" spans="2:7">
      <c r="B78" s="40"/>
      <c r="C78" s="3">
        <f t="shared" si="10"/>
        <v>73.600000000000009</v>
      </c>
      <c r="D78" s="24"/>
      <c r="E78" s="25"/>
      <c r="F78" s="26"/>
      <c r="G78" s="3">
        <v>21.63</v>
      </c>
    </row>
    <row r="79" spans="2:7">
      <c r="B79" s="40"/>
      <c r="C79" s="3">
        <f t="shared" si="10"/>
        <v>88.320000000000007</v>
      </c>
      <c r="D79" s="24"/>
      <c r="E79" s="25"/>
      <c r="F79" s="26"/>
      <c r="G79" s="3">
        <v>30.763999999999999</v>
      </c>
    </row>
    <row r="80" spans="2:7">
      <c r="B80" s="40"/>
      <c r="C80" s="3">
        <f t="shared" si="10"/>
        <v>103.04</v>
      </c>
      <c r="D80" s="24"/>
      <c r="E80" s="25"/>
      <c r="F80" s="26"/>
      <c r="G80" s="3">
        <v>41.776000000000003</v>
      </c>
    </row>
    <row r="81" spans="2:9">
      <c r="B81" s="40"/>
      <c r="C81" s="3">
        <f t="shared" si="10"/>
        <v>117.76</v>
      </c>
      <c r="D81" s="24"/>
      <c r="E81" s="25"/>
      <c r="F81" s="26"/>
      <c r="G81" s="3">
        <v>55.082000000000001</v>
      </c>
    </row>
    <row r="82" spans="2:9">
      <c r="B82" s="40"/>
      <c r="C82" s="3">
        <f t="shared" si="10"/>
        <v>132.48000000000002</v>
      </c>
      <c r="D82" s="24"/>
      <c r="E82" s="25"/>
      <c r="F82" s="26"/>
      <c r="G82" s="3">
        <v>72.349999999999994</v>
      </c>
    </row>
    <row r="83" spans="2:9">
      <c r="B83" s="40"/>
      <c r="C83" s="3">
        <f t="shared" si="10"/>
        <v>147.20000000000002</v>
      </c>
      <c r="D83" s="24"/>
      <c r="E83" s="25"/>
      <c r="F83" s="26"/>
      <c r="G83" s="3">
        <v>92.45</v>
      </c>
    </row>
    <row r="84" spans="2:9">
      <c r="B84" s="40"/>
      <c r="C84" s="3">
        <f t="shared" si="10"/>
        <v>161.92000000000002</v>
      </c>
      <c r="D84" s="24"/>
      <c r="E84" s="25"/>
      <c r="F84" s="26"/>
      <c r="G84" s="3">
        <v>115.46</v>
      </c>
    </row>
    <row r="85" spans="2:9">
      <c r="B85" s="40"/>
      <c r="C85" s="3">
        <f t="shared" si="10"/>
        <v>176.64000000000001</v>
      </c>
      <c r="D85" s="24"/>
      <c r="E85" s="25"/>
      <c r="F85" s="26"/>
      <c r="G85" s="3">
        <v>136.13999999999999</v>
      </c>
    </row>
    <row r="86" spans="2:9">
      <c r="B86" s="40"/>
      <c r="C86" s="3">
        <f t="shared" si="10"/>
        <v>191.36</v>
      </c>
      <c r="D86" s="24"/>
      <c r="E86" s="25"/>
      <c r="F86" s="26"/>
      <c r="G86" s="3">
        <v>161.13999999999999</v>
      </c>
    </row>
    <row r="87" spans="2:9">
      <c r="B87" s="40"/>
      <c r="C87" s="3">
        <f t="shared" si="10"/>
        <v>206.08</v>
      </c>
      <c r="D87" s="24"/>
      <c r="E87" s="25"/>
      <c r="F87" s="26"/>
      <c r="G87" s="3">
        <v>187.25</v>
      </c>
    </row>
    <row r="88" spans="2:9">
      <c r="B88" s="40"/>
      <c r="C88" s="3">
        <f t="shared" si="10"/>
        <v>220.8</v>
      </c>
      <c r="D88" s="24"/>
      <c r="E88" s="25"/>
      <c r="F88" s="26"/>
      <c r="G88" s="3">
        <v>218.47</v>
      </c>
    </row>
    <row r="89" spans="2:9">
      <c r="B89" s="41"/>
      <c r="C89" s="3">
        <f t="shared" si="10"/>
        <v>235.52</v>
      </c>
      <c r="D89" s="27"/>
      <c r="E89" s="28"/>
      <c r="F89" s="29"/>
      <c r="G89" s="3">
        <v>248.03</v>
      </c>
    </row>
    <row r="90" spans="2:9">
      <c r="B90" s="15"/>
      <c r="C90" s="7"/>
      <c r="D90" s="6"/>
      <c r="E90" s="6"/>
      <c r="F90" s="6"/>
      <c r="G90" s="7"/>
    </row>
    <row r="91" spans="2:9">
      <c r="B91" s="15"/>
      <c r="C91" s="7"/>
      <c r="D91" s="6"/>
      <c r="E91" s="6"/>
      <c r="F91" s="6"/>
      <c r="G91" s="7"/>
    </row>
    <row r="94" spans="2:9">
      <c r="C94" s="2" t="s">
        <v>9</v>
      </c>
      <c r="D94" s="2" t="s">
        <v>14</v>
      </c>
      <c r="E94" s="2" t="s">
        <v>13</v>
      </c>
      <c r="F94" s="2" t="s">
        <v>15</v>
      </c>
      <c r="G94" s="2" t="s">
        <v>16</v>
      </c>
      <c r="H94" s="6"/>
      <c r="I94" s="6"/>
    </row>
    <row r="95" spans="2:9">
      <c r="C95" s="2">
        <v>0</v>
      </c>
      <c r="D95" s="12">
        <f>(F3-$F$3)/($F$19-$F$3)</f>
        <v>0</v>
      </c>
      <c r="E95" s="13">
        <f>(P3-$P$3)/($P$19-$P$3)</f>
        <v>0</v>
      </c>
      <c r="F95" s="12">
        <f>(X3-$X$3)/($X$19-$X$3)</f>
        <v>0</v>
      </c>
      <c r="G95" s="13">
        <f>(AH3-$AH$3)/($AH$19-$AH$3)</f>
        <v>0</v>
      </c>
      <c r="H95" s="7"/>
      <c r="I95" s="14"/>
    </row>
    <row r="96" spans="2:9">
      <c r="C96" s="2">
        <v>16</v>
      </c>
      <c r="D96" s="12">
        <f t="shared" ref="D96:D111" si="11">(F4-$F$3)/($F$19-$F$3)</f>
        <v>7.0547831202114782E-3</v>
      </c>
      <c r="E96" s="13">
        <f t="shared" ref="E96:E111" si="12">(P4-$P$3)/($P$19-$P$3)</f>
        <v>5.9681453564053464E-3</v>
      </c>
      <c r="F96" s="12">
        <f t="shared" ref="F96:F111" si="13">(X4-$X$3)/($X$19-$X$3)</f>
        <v>7.9417526507742867E-3</v>
      </c>
      <c r="G96" s="13">
        <f t="shared" ref="G96:G111" si="14">(AH4-$AH$3)/($AH$19-$AH$3)</f>
        <v>6.2537344604112919E-3</v>
      </c>
      <c r="H96" s="7"/>
      <c r="I96" s="14"/>
    </row>
    <row r="97" spans="3:9">
      <c r="C97" s="2">
        <v>32</v>
      </c>
      <c r="D97" s="12">
        <f t="shared" si="11"/>
        <v>2.48871327744506E-2</v>
      </c>
      <c r="E97" s="13">
        <f t="shared" si="12"/>
        <v>2.1360467255961677E-2</v>
      </c>
      <c r="F97" s="12">
        <f t="shared" si="13"/>
        <v>2.7859164060652662E-2</v>
      </c>
      <c r="G97" s="13">
        <f t="shared" si="14"/>
        <v>2.2639800861032511E-2</v>
      </c>
      <c r="H97" s="7"/>
      <c r="I97" s="14"/>
    </row>
    <row r="98" spans="3:9">
      <c r="C98" s="2">
        <v>48</v>
      </c>
      <c r="D98" s="12">
        <f t="shared" si="11"/>
        <v>4.0648225397425991E-2</v>
      </c>
      <c r="E98" s="13">
        <f t="shared" si="12"/>
        <v>3.5752986798792331E-2</v>
      </c>
      <c r="F98" s="12">
        <f t="shared" si="13"/>
        <v>4.4686941638335892E-2</v>
      </c>
      <c r="G98" s="13">
        <f t="shared" si="14"/>
        <v>3.7593366550039947E-2</v>
      </c>
      <c r="H98" s="7"/>
      <c r="I98" s="14"/>
    </row>
    <row r="99" spans="3:9">
      <c r="C99" s="2">
        <v>64</v>
      </c>
      <c r="D99" s="12">
        <f t="shared" si="11"/>
        <v>6.1162819308023378E-2</v>
      </c>
      <c r="E99" s="13">
        <f t="shared" si="12"/>
        <v>5.6106836412706425E-2</v>
      </c>
      <c r="F99" s="12">
        <f t="shared" si="13"/>
        <v>6.6514038024576144E-2</v>
      </c>
      <c r="G99" s="13">
        <f t="shared" si="14"/>
        <v>5.7924152050697536E-2</v>
      </c>
      <c r="H99" s="7"/>
      <c r="I99" s="14"/>
    </row>
    <row r="100" spans="3:9">
      <c r="C100" s="2">
        <v>80</v>
      </c>
      <c r="D100" s="12">
        <f t="shared" si="11"/>
        <v>9.2208413842013795E-2</v>
      </c>
      <c r="E100" s="13">
        <f t="shared" si="12"/>
        <v>8.6363295599370282E-2</v>
      </c>
      <c r="F100" s="12">
        <f t="shared" si="13"/>
        <v>9.8462699679135346E-2</v>
      </c>
      <c r="G100" s="13">
        <f t="shared" si="14"/>
        <v>8.7199096230341916E-2</v>
      </c>
      <c r="H100" s="7"/>
      <c r="I100" s="14"/>
    </row>
    <row r="101" spans="3:9">
      <c r="C101" s="2">
        <v>96</v>
      </c>
      <c r="D101" s="12">
        <f t="shared" si="11"/>
        <v>0.12956547539665064</v>
      </c>
      <c r="E101" s="13">
        <f t="shared" si="12"/>
        <v>0.12302612298863891</v>
      </c>
      <c r="F101" s="12">
        <f t="shared" si="13"/>
        <v>0.13584210138947395</v>
      </c>
      <c r="G101" s="13">
        <f t="shared" si="14"/>
        <v>0.12402561325786868</v>
      </c>
      <c r="H101" s="7"/>
      <c r="I101" s="14"/>
    </row>
    <row r="102" spans="3:9">
      <c r="C102" s="2">
        <v>112</v>
      </c>
      <c r="D102" s="12">
        <f t="shared" si="11"/>
        <v>0.17553942108185058</v>
      </c>
      <c r="E102" s="13">
        <f t="shared" si="12"/>
        <v>0.16880780213863655</v>
      </c>
      <c r="F102" s="12">
        <f t="shared" si="13"/>
        <v>0.18202218335168113</v>
      </c>
      <c r="G102" s="13">
        <f t="shared" si="14"/>
        <v>0.16842386216383809</v>
      </c>
      <c r="H102" s="7"/>
      <c r="I102" s="14"/>
    </row>
    <row r="103" spans="3:9">
      <c r="C103" s="2">
        <v>128</v>
      </c>
      <c r="D103" s="12">
        <f t="shared" si="11"/>
        <v>0.22866739654311491</v>
      </c>
      <c r="E103" s="13">
        <f t="shared" si="12"/>
        <v>0.22110830169905069</v>
      </c>
      <c r="F103" s="12">
        <f t="shared" si="13"/>
        <v>0.23412941384650801</v>
      </c>
      <c r="G103" s="13">
        <f t="shared" si="14"/>
        <v>0.22207107429086576</v>
      </c>
      <c r="H103" s="7"/>
      <c r="I103" s="14"/>
    </row>
    <row r="104" spans="3:9">
      <c r="C104" s="2">
        <v>144</v>
      </c>
      <c r="D104" s="12">
        <f t="shared" si="11"/>
        <v>0.29954604993140604</v>
      </c>
      <c r="E104" s="13">
        <f t="shared" si="12"/>
        <v>0.29122736473362465</v>
      </c>
      <c r="F104" s="12">
        <f t="shared" si="13"/>
        <v>0.30352481337703396</v>
      </c>
      <c r="G104" s="13">
        <f t="shared" si="14"/>
        <v>0.29169230223386244</v>
      </c>
      <c r="H104" s="7"/>
      <c r="I104" s="14"/>
    </row>
    <row r="105" spans="3:9">
      <c r="C105" s="2">
        <v>160</v>
      </c>
      <c r="D105" s="12">
        <f t="shared" si="11"/>
        <v>0.3816002902964683</v>
      </c>
      <c r="E105" s="13">
        <f t="shared" si="12"/>
        <v>0.37036986553442064</v>
      </c>
      <c r="F105" s="12">
        <f t="shared" si="13"/>
        <v>0.38536957376207154</v>
      </c>
      <c r="G105" s="13">
        <f t="shared" si="14"/>
        <v>0.37273160508620401</v>
      </c>
      <c r="H105" s="7"/>
      <c r="I105" s="14"/>
    </row>
    <row r="106" spans="3:9">
      <c r="C106" s="2">
        <v>176</v>
      </c>
      <c r="D106" s="12">
        <f t="shared" si="11"/>
        <v>0.47517644711445517</v>
      </c>
      <c r="E106" s="13">
        <f t="shared" si="12"/>
        <v>0.46261475236660782</v>
      </c>
      <c r="F106" s="12">
        <f t="shared" si="13"/>
        <v>0.47909212057245137</v>
      </c>
      <c r="G106" s="13">
        <f t="shared" si="14"/>
        <v>0.46550346372463081</v>
      </c>
      <c r="H106" s="7"/>
      <c r="I106" s="14"/>
    </row>
    <row r="107" spans="3:9">
      <c r="C107" s="2">
        <v>192</v>
      </c>
      <c r="D107" s="12">
        <f t="shared" si="11"/>
        <v>0.55706010728977018</v>
      </c>
      <c r="E107" s="13">
        <f t="shared" si="12"/>
        <v>0.54729467249146391</v>
      </c>
      <c r="F107" s="12">
        <f t="shared" si="13"/>
        <v>0.56052973204903955</v>
      </c>
      <c r="G107" s="13">
        <f t="shared" si="14"/>
        <v>0.54888121412196533</v>
      </c>
      <c r="H107" s="7"/>
      <c r="I107" s="14"/>
    </row>
    <row r="108" spans="3:9">
      <c r="C108" s="2">
        <v>208</v>
      </c>
      <c r="D108" s="12">
        <f t="shared" si="11"/>
        <v>0.65532463477747549</v>
      </c>
      <c r="E108" s="13">
        <f t="shared" si="12"/>
        <v>0.64976248730653119</v>
      </c>
      <c r="F108" s="12">
        <f t="shared" si="13"/>
        <v>0.6556538106788895</v>
      </c>
      <c r="G108" s="13">
        <f t="shared" si="14"/>
        <v>0.64967636692338515</v>
      </c>
      <c r="H108" s="7"/>
      <c r="I108" s="14"/>
    </row>
    <row r="109" spans="3:9">
      <c r="C109" s="2">
        <v>224</v>
      </c>
      <c r="D109" s="12">
        <f t="shared" si="11"/>
        <v>0.75927516859008748</v>
      </c>
      <c r="E109" s="13">
        <f t="shared" si="12"/>
        <v>0.75703507827355199</v>
      </c>
      <c r="F109" s="12">
        <f t="shared" si="13"/>
        <v>0.75833363347515692</v>
      </c>
      <c r="G109" s="13">
        <f t="shared" si="14"/>
        <v>0.75494682450918804</v>
      </c>
      <c r="H109" s="7"/>
      <c r="I109" s="14"/>
    </row>
    <row r="110" spans="3:9">
      <c r="C110" s="2">
        <v>240</v>
      </c>
      <c r="D110" s="12">
        <f t="shared" si="11"/>
        <v>0.88281657874033237</v>
      </c>
      <c r="E110" s="13">
        <f t="shared" si="12"/>
        <v>0.88308378030246237</v>
      </c>
      <c r="F110" s="12">
        <f t="shared" si="13"/>
        <v>0.88004766774143539</v>
      </c>
      <c r="G110" s="13">
        <f t="shared" si="14"/>
        <v>0.88081981132760123</v>
      </c>
      <c r="H110" s="7"/>
      <c r="I110" s="14"/>
    </row>
    <row r="111" spans="3:9">
      <c r="C111" s="2">
        <v>255</v>
      </c>
      <c r="D111" s="12">
        <f t="shared" si="11"/>
        <v>1</v>
      </c>
      <c r="E111" s="13">
        <f t="shared" si="12"/>
        <v>1</v>
      </c>
      <c r="F111" s="12">
        <f t="shared" si="13"/>
        <v>1</v>
      </c>
      <c r="G111" s="13">
        <f t="shared" si="14"/>
        <v>1</v>
      </c>
      <c r="H111" s="7"/>
      <c r="I111" s="14"/>
    </row>
    <row r="113" spans="3:7">
      <c r="C113" s="2" t="s">
        <v>9</v>
      </c>
      <c r="D113" s="2" t="s">
        <v>14</v>
      </c>
      <c r="E113" s="2" t="s">
        <v>13</v>
      </c>
      <c r="F113" s="2" t="s">
        <v>15</v>
      </c>
      <c r="G113" s="2" t="s">
        <v>16</v>
      </c>
    </row>
    <row r="114" spans="3:7">
      <c r="C114" s="2">
        <v>0</v>
      </c>
      <c r="D114" s="3">
        <f>F3</f>
        <v>2.5999999999999999E-3</v>
      </c>
      <c r="E114" s="13">
        <f>P3</f>
        <v>2E-3</v>
      </c>
      <c r="F114" s="3">
        <f>X3</f>
        <v>2.5999999999999999E-3</v>
      </c>
      <c r="G114" s="13">
        <f>AH3</f>
        <v>2.2000000000000001E-3</v>
      </c>
    </row>
    <row r="115" spans="3:7">
      <c r="C115" s="2">
        <v>16</v>
      </c>
      <c r="D115" s="3">
        <f t="shared" ref="D115:D130" si="15">F4</f>
        <v>1.3673999999999999</v>
      </c>
      <c r="E115" s="13">
        <f t="shared" ref="E115:E130" si="16">P4</f>
        <v>1.7534000000000001</v>
      </c>
      <c r="F115" s="3">
        <f t="shared" ref="F115:F130" si="17">X4</f>
        <v>1.0168999999999999</v>
      </c>
      <c r="G115" s="13">
        <f t="shared" ref="G115:G130" si="18">AH4</f>
        <v>1.5532999999999999</v>
      </c>
    </row>
    <row r="116" spans="3:7">
      <c r="C116" s="2">
        <v>32</v>
      </c>
      <c r="D116" s="3">
        <f t="shared" si="15"/>
        <v>4.8171999999999997</v>
      </c>
      <c r="E116" s="13">
        <f t="shared" si="16"/>
        <v>6.2704000000000004</v>
      </c>
      <c r="F116" s="3">
        <f t="shared" si="17"/>
        <v>3.5607000000000002</v>
      </c>
      <c r="G116" s="13">
        <f t="shared" si="18"/>
        <v>5.6174999999999997</v>
      </c>
    </row>
    <row r="117" spans="3:7">
      <c r="C117" s="2">
        <v>48</v>
      </c>
      <c r="D117" s="3">
        <f t="shared" si="15"/>
        <v>7.8662999999999998</v>
      </c>
      <c r="E117" s="13">
        <f t="shared" si="16"/>
        <v>10.494</v>
      </c>
      <c r="F117" s="3">
        <f t="shared" si="17"/>
        <v>5.7099000000000002</v>
      </c>
      <c r="G117" s="13">
        <f t="shared" si="18"/>
        <v>9.3263999999999996</v>
      </c>
    </row>
    <row r="118" spans="3:7">
      <c r="C118" s="2">
        <v>64</v>
      </c>
      <c r="D118" s="3">
        <f t="shared" si="15"/>
        <v>11.835000000000001</v>
      </c>
      <c r="E118" s="13">
        <f t="shared" si="16"/>
        <v>16.466999999999999</v>
      </c>
      <c r="F118" s="3">
        <f t="shared" si="17"/>
        <v>8.4976000000000003</v>
      </c>
      <c r="G118" s="13">
        <f t="shared" si="18"/>
        <v>14.369</v>
      </c>
    </row>
    <row r="119" spans="3:7">
      <c r="C119" s="2">
        <v>80</v>
      </c>
      <c r="D119" s="3">
        <f t="shared" si="15"/>
        <v>17.841000000000001</v>
      </c>
      <c r="E119" s="13">
        <f t="shared" si="16"/>
        <v>25.346</v>
      </c>
      <c r="F119" s="3">
        <f t="shared" si="17"/>
        <v>12.577999999999999</v>
      </c>
      <c r="G119" s="13">
        <f t="shared" si="18"/>
        <v>21.63</v>
      </c>
    </row>
    <row r="120" spans="3:7">
      <c r="C120" s="2">
        <v>96</v>
      </c>
      <c r="D120" s="3">
        <f t="shared" si="15"/>
        <v>25.068000000000001</v>
      </c>
      <c r="E120" s="13">
        <f t="shared" si="16"/>
        <v>36.104999999999997</v>
      </c>
      <c r="F120" s="3">
        <f t="shared" si="17"/>
        <v>17.352</v>
      </c>
      <c r="G120" s="13">
        <f t="shared" si="18"/>
        <v>30.763999999999999</v>
      </c>
    </row>
    <row r="121" spans="3:7">
      <c r="C121" s="2">
        <v>112</v>
      </c>
      <c r="D121" s="3">
        <f t="shared" si="15"/>
        <v>33.962000000000003</v>
      </c>
      <c r="E121" s="13">
        <f t="shared" si="16"/>
        <v>49.54</v>
      </c>
      <c r="F121" s="3">
        <f t="shared" si="17"/>
        <v>23.25</v>
      </c>
      <c r="G121" s="13">
        <f t="shared" si="18"/>
        <v>41.776000000000003</v>
      </c>
    </row>
    <row r="122" spans="3:7">
      <c r="C122" s="2">
        <v>128</v>
      </c>
      <c r="D122" s="3">
        <f t="shared" si="15"/>
        <v>44.24</v>
      </c>
      <c r="E122" s="13">
        <f t="shared" si="16"/>
        <v>64.888000000000005</v>
      </c>
      <c r="F122" s="3">
        <f t="shared" si="17"/>
        <v>29.905000000000001</v>
      </c>
      <c r="G122" s="13">
        <f t="shared" si="18"/>
        <v>55.082000000000001</v>
      </c>
    </row>
    <row r="123" spans="3:7">
      <c r="C123" s="2">
        <v>144</v>
      </c>
      <c r="D123" s="3">
        <f t="shared" si="15"/>
        <v>57.951999999999998</v>
      </c>
      <c r="E123" s="13">
        <f t="shared" si="16"/>
        <v>85.465000000000003</v>
      </c>
      <c r="F123" s="3">
        <f t="shared" si="17"/>
        <v>38.768000000000001</v>
      </c>
      <c r="G123" s="13">
        <f t="shared" si="18"/>
        <v>72.349999999999994</v>
      </c>
    </row>
    <row r="124" spans="3:7">
      <c r="C124" s="2">
        <v>160</v>
      </c>
      <c r="D124" s="3">
        <f t="shared" si="15"/>
        <v>73.825999999999993</v>
      </c>
      <c r="E124" s="13">
        <f t="shared" si="16"/>
        <v>108.69</v>
      </c>
      <c r="F124" s="3">
        <f t="shared" si="17"/>
        <v>49.220999999999997</v>
      </c>
      <c r="G124" s="13">
        <f t="shared" si="18"/>
        <v>92.45</v>
      </c>
    </row>
    <row r="125" spans="3:7">
      <c r="C125" s="2">
        <v>176</v>
      </c>
      <c r="D125" s="3">
        <f t="shared" si="15"/>
        <v>91.929000000000002</v>
      </c>
      <c r="E125" s="13">
        <f t="shared" si="16"/>
        <v>135.76</v>
      </c>
      <c r="F125" s="3">
        <f t="shared" si="17"/>
        <v>61.191000000000003</v>
      </c>
      <c r="G125" s="13">
        <f t="shared" si="18"/>
        <v>115.46</v>
      </c>
    </row>
    <row r="126" spans="3:7">
      <c r="C126" s="2">
        <v>192</v>
      </c>
      <c r="D126" s="3">
        <f t="shared" si="15"/>
        <v>107.77</v>
      </c>
      <c r="E126" s="13">
        <f t="shared" si="16"/>
        <v>160.61000000000001</v>
      </c>
      <c r="F126" s="3">
        <f t="shared" si="17"/>
        <v>71.591999999999999</v>
      </c>
      <c r="G126" s="13">
        <f t="shared" si="18"/>
        <v>136.13999999999999</v>
      </c>
    </row>
    <row r="127" spans="3:7">
      <c r="C127" s="2">
        <v>208</v>
      </c>
      <c r="D127" s="3">
        <f t="shared" si="15"/>
        <v>126.78</v>
      </c>
      <c r="E127" s="13">
        <f t="shared" si="16"/>
        <v>190.68</v>
      </c>
      <c r="F127" s="3">
        <f t="shared" si="17"/>
        <v>83.741</v>
      </c>
      <c r="G127" s="13">
        <f t="shared" si="18"/>
        <v>161.13999999999999</v>
      </c>
    </row>
    <row r="128" spans="3:7">
      <c r="C128" s="2">
        <v>224</v>
      </c>
      <c r="D128" s="3">
        <f t="shared" si="15"/>
        <v>146.88999999999999</v>
      </c>
      <c r="E128" s="13">
        <f t="shared" si="16"/>
        <v>222.16</v>
      </c>
      <c r="F128" s="3">
        <f t="shared" si="17"/>
        <v>96.855000000000004</v>
      </c>
      <c r="G128" s="13">
        <f t="shared" si="18"/>
        <v>187.25</v>
      </c>
    </row>
    <row r="129" spans="3:7">
      <c r="C129" s="2">
        <v>240</v>
      </c>
      <c r="D129" s="3">
        <f t="shared" si="15"/>
        <v>170.79</v>
      </c>
      <c r="E129" s="13">
        <f t="shared" si="16"/>
        <v>259.14999999999998</v>
      </c>
      <c r="F129" s="3">
        <f t="shared" si="17"/>
        <v>112.4</v>
      </c>
      <c r="G129" s="13">
        <f t="shared" si="18"/>
        <v>218.47</v>
      </c>
    </row>
    <row r="130" spans="3:7">
      <c r="C130" s="2">
        <v>255</v>
      </c>
      <c r="D130" s="3">
        <f t="shared" si="15"/>
        <v>193.46</v>
      </c>
      <c r="E130" s="13">
        <f t="shared" si="16"/>
        <v>293.45999999999998</v>
      </c>
      <c r="F130" s="3">
        <f t="shared" si="17"/>
        <v>127.72</v>
      </c>
      <c r="G130" s="13">
        <f t="shared" si="18"/>
        <v>248.03</v>
      </c>
    </row>
  </sheetData>
  <mergeCells count="13">
    <mergeCell ref="B56:B72"/>
    <mergeCell ref="D56:F72"/>
    <mergeCell ref="B73:B89"/>
    <mergeCell ref="D73:F89"/>
    <mergeCell ref="S1:AA1"/>
    <mergeCell ref="AC1:AK1"/>
    <mergeCell ref="A1:I1"/>
    <mergeCell ref="K1:Q1"/>
    <mergeCell ref="D22:F38"/>
    <mergeCell ref="D39:F55"/>
    <mergeCell ref="B22:B38"/>
    <mergeCell ref="B39:B55"/>
    <mergeCell ref="D21:F2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LabVEW Rack PC2</dc:creator>
  <cp:lastModifiedBy>LabVEW Rack PC2</cp:lastModifiedBy>
  <dcterms:created xsi:type="dcterms:W3CDTF">2012-11-20T15:11:37Z</dcterms:created>
  <dcterms:modified xsi:type="dcterms:W3CDTF">2012-11-30T22:29:26Z</dcterms:modified>
</cp:coreProperties>
</file>