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waynewu/4.Github/Taipei-City-Fire-Department-Data-Processing/weather_analysis/"/>
    </mc:Choice>
  </mc:AlternateContent>
  <xr:revisionPtr revIDLastSave="0" documentId="13_ncr:1_{6D2A6E81-31EE-4E46-8A46-65B2421C72FB}" xr6:coauthVersionLast="36" xr6:coauthVersionMax="36" xr10:uidLastSave="{00000000-0000-0000-0000-000000000000}"/>
  <bookViews>
    <workbookView xWindow="0" yWindow="460" windowWidth="28800" windowHeight="16560" firstSheet="5" activeTab="8" xr2:uid="{00000000-000D-0000-FFFF-FFFF00000000}"/>
  </bookViews>
  <sheets>
    <sheet name="107年8月" sheetId="7" r:id="rId1"/>
    <sheet name="107年9月" sheetId="8" r:id="rId2"/>
    <sheet name="107年10月" sheetId="9" r:id="rId3"/>
    <sheet name="107年11月" sheetId="10" r:id="rId4"/>
    <sheet name="107年12月" sheetId="11" r:id="rId5"/>
    <sheet name="108年1月" sheetId="5" r:id="rId6"/>
    <sheet name="108年2月" sheetId="13" r:id="rId7"/>
    <sheet name="108年3月" sheetId="6" r:id="rId8"/>
    <sheet name="全部資料" sheetId="1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5" l="1"/>
  <c r="P30" i="13"/>
  <c r="P16" i="6"/>
  <c r="R15" i="6" l="1"/>
  <c r="R14" i="6"/>
  <c r="R13" i="6"/>
  <c r="R12" i="6"/>
  <c r="R11" i="6"/>
  <c r="R10" i="6"/>
  <c r="R9" i="6"/>
  <c r="R8" i="6"/>
  <c r="R7" i="6"/>
  <c r="R6" i="6"/>
  <c r="R5" i="6"/>
  <c r="R4" i="6"/>
  <c r="R3" i="6"/>
  <c r="R2" i="6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" i="5"/>
  <c r="R2" i="5"/>
  <c r="C5" i="6" l="1"/>
  <c r="M5" i="6" s="1"/>
  <c r="L5" i="6" l="1"/>
  <c r="K33" i="13"/>
  <c r="J33" i="13"/>
  <c r="I33" i="13"/>
  <c r="H33" i="13"/>
  <c r="G33" i="13"/>
  <c r="F33" i="13"/>
  <c r="E33" i="13"/>
  <c r="D33" i="13"/>
  <c r="B33" i="13"/>
  <c r="C32" i="13"/>
  <c r="L32" i="13" s="1"/>
  <c r="C31" i="13"/>
  <c r="M31" i="13" s="1"/>
  <c r="C30" i="13"/>
  <c r="M30" i="13" s="1"/>
  <c r="C29" i="13"/>
  <c r="M29" i="13" s="1"/>
  <c r="M28" i="13"/>
  <c r="L28" i="13"/>
  <c r="C27" i="13"/>
  <c r="M27" i="13" s="1"/>
  <c r="C26" i="13"/>
  <c r="M26" i="13" s="1"/>
  <c r="M25" i="13"/>
  <c r="C25" i="13"/>
  <c r="L25" i="13" s="1"/>
  <c r="C24" i="13"/>
  <c r="L24" i="13" s="1"/>
  <c r="C23" i="13"/>
  <c r="L23" i="13" s="1"/>
  <c r="C22" i="13"/>
  <c r="M22" i="13" s="1"/>
  <c r="C21" i="13"/>
  <c r="L21" i="13" s="1"/>
  <c r="C20" i="13"/>
  <c r="M20" i="13" s="1"/>
  <c r="C19" i="13"/>
  <c r="M19" i="13" s="1"/>
  <c r="C18" i="13"/>
  <c r="M18" i="13" s="1"/>
  <c r="C17" i="13"/>
  <c r="L17" i="13" s="1"/>
  <c r="M16" i="13"/>
  <c r="L16" i="13"/>
  <c r="C16" i="13"/>
  <c r="C15" i="13"/>
  <c r="L15" i="13" s="1"/>
  <c r="C14" i="13"/>
  <c r="M14" i="13" s="1"/>
  <c r="C13" i="13"/>
  <c r="L13" i="13" s="1"/>
  <c r="M12" i="13"/>
  <c r="L12" i="13"/>
  <c r="C12" i="13"/>
  <c r="C11" i="13"/>
  <c r="M11" i="13" s="1"/>
  <c r="C10" i="13"/>
  <c r="M10" i="13" s="1"/>
  <c r="M9" i="13"/>
  <c r="C9" i="13"/>
  <c r="L9" i="13" s="1"/>
  <c r="C8" i="13"/>
  <c r="L8" i="13" s="1"/>
  <c r="C7" i="13"/>
  <c r="L7" i="13" s="1"/>
  <c r="C6" i="13"/>
  <c r="M6" i="13" s="1"/>
  <c r="C5" i="13"/>
  <c r="L5" i="13" s="1"/>
  <c r="C4" i="13"/>
  <c r="M4" i="13" s="1"/>
  <c r="C3" i="13"/>
  <c r="M3" i="13" s="1"/>
  <c r="C2" i="13"/>
  <c r="M2" i="13" s="1"/>
  <c r="M5" i="13" l="1"/>
  <c r="L4" i="13"/>
  <c r="M8" i="13"/>
  <c r="M17" i="13"/>
  <c r="L20" i="13"/>
  <c r="M24" i="13"/>
  <c r="M13" i="13"/>
  <c r="M32" i="13"/>
  <c r="L31" i="13"/>
  <c r="M21" i="13"/>
  <c r="L3" i="13"/>
  <c r="L11" i="13"/>
  <c r="L19" i="13"/>
  <c r="L27" i="13"/>
  <c r="L30" i="13"/>
  <c r="L2" i="13"/>
  <c r="L6" i="13"/>
  <c r="M7" i="13"/>
  <c r="L10" i="13"/>
  <c r="L14" i="13"/>
  <c r="M15" i="13"/>
  <c r="L18" i="13"/>
  <c r="L22" i="13"/>
  <c r="M23" i="13"/>
  <c r="L26" i="13"/>
  <c r="L29" i="13"/>
  <c r="C33" i="13"/>
  <c r="M33" i="13" s="1"/>
  <c r="L33" i="13" l="1"/>
  <c r="C28" i="6" l="1"/>
  <c r="C3" i="6"/>
  <c r="C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9" i="6"/>
  <c r="C30" i="6"/>
  <c r="C31" i="6"/>
  <c r="C32" i="6"/>
  <c r="K33" i="6" l="1"/>
  <c r="J33" i="6"/>
  <c r="I33" i="6"/>
  <c r="H33" i="6"/>
  <c r="G33" i="6"/>
  <c r="F33" i="6"/>
  <c r="E33" i="6"/>
  <c r="D33" i="6"/>
  <c r="B33" i="6"/>
  <c r="M32" i="6"/>
  <c r="L32" i="6"/>
  <c r="L31" i="6"/>
  <c r="M30" i="6"/>
  <c r="M29" i="6"/>
  <c r="M28" i="6"/>
  <c r="L28" i="6"/>
  <c r="L27" i="6"/>
  <c r="M26" i="6"/>
  <c r="L25" i="6"/>
  <c r="L24" i="6"/>
  <c r="L23" i="6"/>
  <c r="M22" i="6"/>
  <c r="M21" i="6"/>
  <c r="M20" i="6"/>
  <c r="M19" i="6"/>
  <c r="M18" i="6"/>
  <c r="L17" i="6"/>
  <c r="M16" i="6"/>
  <c r="L15" i="6"/>
  <c r="M14" i="6"/>
  <c r="L13" i="6"/>
  <c r="L12" i="6"/>
  <c r="M11" i="6"/>
  <c r="M10" i="6"/>
  <c r="M9" i="6"/>
  <c r="M8" i="6"/>
  <c r="L7" i="6"/>
  <c r="M6" i="6"/>
  <c r="L4" i="6"/>
  <c r="L3" i="6"/>
  <c r="C2" i="6"/>
  <c r="C33" i="6" s="1"/>
  <c r="L29" i="6" l="1"/>
  <c r="M25" i="6"/>
  <c r="M24" i="6"/>
  <c r="L21" i="6"/>
  <c r="L20" i="6"/>
  <c r="M17" i="6"/>
  <c r="L16" i="6"/>
  <c r="M13" i="6"/>
  <c r="M12" i="6"/>
  <c r="L9" i="6"/>
  <c r="L8" i="6"/>
  <c r="M4" i="6"/>
  <c r="M33" i="6"/>
  <c r="L11" i="6"/>
  <c r="L19" i="6"/>
  <c r="L2" i="6"/>
  <c r="M3" i="6"/>
  <c r="L6" i="6"/>
  <c r="M7" i="6"/>
  <c r="L10" i="6"/>
  <c r="L14" i="6"/>
  <c r="M15" i="6"/>
  <c r="L18" i="6"/>
  <c r="L22" i="6"/>
  <c r="M23" i="6"/>
  <c r="L26" i="6"/>
  <c r="M27" i="6"/>
  <c r="L30" i="6"/>
  <c r="M31" i="6"/>
  <c r="M2" i="6"/>
  <c r="L33" i="6" l="1"/>
  <c r="K33" i="11"/>
  <c r="J33" i="11"/>
  <c r="I33" i="11"/>
  <c r="H33" i="11"/>
  <c r="G33" i="11"/>
  <c r="F33" i="11"/>
  <c r="E33" i="11"/>
  <c r="D33" i="11"/>
  <c r="B33" i="11"/>
  <c r="M32" i="11"/>
  <c r="L32" i="11"/>
  <c r="C32" i="11"/>
  <c r="L31" i="11"/>
  <c r="C31" i="11"/>
  <c r="M31" i="11" s="1"/>
  <c r="C30" i="11"/>
  <c r="M30" i="11" s="1"/>
  <c r="M29" i="11"/>
  <c r="C29" i="11"/>
  <c r="L29" i="11" s="1"/>
  <c r="M28" i="11"/>
  <c r="L28" i="11"/>
  <c r="C28" i="11"/>
  <c r="L27" i="11"/>
  <c r="C27" i="11"/>
  <c r="M27" i="11" s="1"/>
  <c r="C26" i="11"/>
  <c r="M26" i="11" s="1"/>
  <c r="M25" i="11"/>
  <c r="C25" i="11"/>
  <c r="L25" i="11" s="1"/>
  <c r="M24" i="11"/>
  <c r="L24" i="11"/>
  <c r="C24" i="11"/>
  <c r="L23" i="11"/>
  <c r="C23" i="11"/>
  <c r="M23" i="11" s="1"/>
  <c r="C22" i="11"/>
  <c r="M22" i="11" s="1"/>
  <c r="M21" i="11"/>
  <c r="C21" i="11"/>
  <c r="L21" i="11" s="1"/>
  <c r="M20" i="11"/>
  <c r="L20" i="11"/>
  <c r="C20" i="11"/>
  <c r="L19" i="11"/>
  <c r="C19" i="11"/>
  <c r="M19" i="11" s="1"/>
  <c r="M18" i="11"/>
  <c r="L18" i="11"/>
  <c r="M17" i="11"/>
  <c r="L17" i="11"/>
  <c r="C17" i="11"/>
  <c r="L16" i="11"/>
  <c r="C16" i="11"/>
  <c r="M16" i="11" s="1"/>
  <c r="C15" i="11"/>
  <c r="M15" i="11" s="1"/>
  <c r="M14" i="11"/>
  <c r="L14" i="11"/>
  <c r="C14" i="11"/>
  <c r="M13" i="11"/>
  <c r="L13" i="11"/>
  <c r="C13" i="11"/>
  <c r="L12" i="11"/>
  <c r="C12" i="11"/>
  <c r="M12" i="11" s="1"/>
  <c r="C11" i="11"/>
  <c r="M11" i="11" s="1"/>
  <c r="M10" i="11"/>
  <c r="L10" i="11"/>
  <c r="C10" i="11"/>
  <c r="M9" i="11"/>
  <c r="L9" i="11"/>
  <c r="C9" i="11"/>
  <c r="L8" i="11"/>
  <c r="C8" i="11"/>
  <c r="M8" i="11" s="1"/>
  <c r="M7" i="11"/>
  <c r="L7" i="11"/>
  <c r="M6" i="11"/>
  <c r="L6" i="11"/>
  <c r="C6" i="11"/>
  <c r="L5" i="11"/>
  <c r="C5" i="11"/>
  <c r="M5" i="11" s="1"/>
  <c r="C4" i="11"/>
  <c r="M4" i="11" s="1"/>
  <c r="M3" i="11"/>
  <c r="L3" i="11"/>
  <c r="C3" i="11"/>
  <c r="M2" i="11"/>
  <c r="L2" i="11"/>
  <c r="C2" i="11"/>
  <c r="C33" i="11" s="1"/>
  <c r="M33" i="11" s="1"/>
  <c r="K32" i="10"/>
  <c r="J32" i="10"/>
  <c r="I32" i="10"/>
  <c r="H32" i="10"/>
  <c r="G32" i="10"/>
  <c r="F32" i="10"/>
  <c r="E32" i="10"/>
  <c r="D32" i="10"/>
  <c r="B32" i="10"/>
  <c r="M31" i="10"/>
  <c r="C31" i="10"/>
  <c r="L31" i="10" s="1"/>
  <c r="M30" i="10"/>
  <c r="L30" i="10"/>
  <c r="C30" i="10"/>
  <c r="L29" i="10"/>
  <c r="C29" i="10"/>
  <c r="M29" i="10" s="1"/>
  <c r="C28" i="10"/>
  <c r="M28" i="10" s="1"/>
  <c r="M27" i="10"/>
  <c r="C27" i="10"/>
  <c r="L27" i="10" s="1"/>
  <c r="M26" i="10"/>
  <c r="L26" i="10"/>
  <c r="C26" i="10"/>
  <c r="M25" i="10"/>
  <c r="L25" i="10"/>
  <c r="M24" i="10"/>
  <c r="C24" i="10"/>
  <c r="L24" i="10" s="1"/>
  <c r="M23" i="10"/>
  <c r="L23" i="10"/>
  <c r="C23" i="10"/>
  <c r="L22" i="10"/>
  <c r="C22" i="10"/>
  <c r="M22" i="10" s="1"/>
  <c r="C21" i="10"/>
  <c r="M21" i="10" s="1"/>
  <c r="M20" i="10"/>
  <c r="C20" i="10"/>
  <c r="L20" i="10" s="1"/>
  <c r="M19" i="10"/>
  <c r="L19" i="10"/>
  <c r="C19" i="10"/>
  <c r="L18" i="10"/>
  <c r="C18" i="10"/>
  <c r="M18" i="10" s="1"/>
  <c r="C17" i="10"/>
  <c r="M17" i="10" s="1"/>
  <c r="M16" i="10"/>
  <c r="C16" i="10"/>
  <c r="L16" i="10" s="1"/>
  <c r="M15" i="10"/>
  <c r="L15" i="10"/>
  <c r="C15" i="10"/>
  <c r="L14" i="10"/>
  <c r="C14" i="10"/>
  <c r="M14" i="10" s="1"/>
  <c r="C13" i="10"/>
  <c r="M13" i="10" s="1"/>
  <c r="M12" i="10"/>
  <c r="C12" i="10"/>
  <c r="L12" i="10" s="1"/>
  <c r="M11" i="10"/>
  <c r="L11" i="10"/>
  <c r="C11" i="10"/>
  <c r="L10" i="10"/>
  <c r="C10" i="10"/>
  <c r="M10" i="10" s="1"/>
  <c r="C9" i="10"/>
  <c r="M9" i="10" s="1"/>
  <c r="M8" i="10"/>
  <c r="C8" i="10"/>
  <c r="L8" i="10" s="1"/>
  <c r="M7" i="10"/>
  <c r="L7" i="10"/>
  <c r="C7" i="10"/>
  <c r="L6" i="10"/>
  <c r="C6" i="10"/>
  <c r="M6" i="10" s="1"/>
  <c r="C5" i="10"/>
  <c r="M5" i="10" s="1"/>
  <c r="M4" i="10"/>
  <c r="C4" i="10"/>
  <c r="L4" i="10" s="1"/>
  <c r="M3" i="10"/>
  <c r="L3" i="10"/>
  <c r="C3" i="10"/>
  <c r="L2" i="10"/>
  <c r="C2" i="10"/>
  <c r="C32" i="10" s="1"/>
  <c r="L32" i="10" s="1"/>
  <c r="K33" i="9"/>
  <c r="J33" i="9"/>
  <c r="I33" i="9"/>
  <c r="H33" i="9"/>
  <c r="G33" i="9"/>
  <c r="F33" i="9"/>
  <c r="E33" i="9"/>
  <c r="D33" i="9"/>
  <c r="B33" i="9"/>
  <c r="M32" i="9"/>
  <c r="L32" i="9"/>
  <c r="C32" i="9"/>
  <c r="L31" i="9"/>
  <c r="C31" i="9"/>
  <c r="M31" i="9" s="1"/>
  <c r="C30" i="9"/>
  <c r="M30" i="9" s="1"/>
  <c r="M29" i="9"/>
  <c r="C29" i="9"/>
  <c r="L29" i="9" s="1"/>
  <c r="M28" i="9"/>
  <c r="L28" i="9"/>
  <c r="C28" i="9"/>
  <c r="L27" i="9"/>
  <c r="C27" i="9"/>
  <c r="M27" i="9" s="1"/>
  <c r="M26" i="9"/>
  <c r="L26" i="9"/>
  <c r="M25" i="9"/>
  <c r="L25" i="9"/>
  <c r="C25" i="9"/>
  <c r="L24" i="9"/>
  <c r="C24" i="9"/>
  <c r="M24" i="9" s="1"/>
  <c r="C23" i="9"/>
  <c r="M23" i="9" s="1"/>
  <c r="M22" i="9"/>
  <c r="L22" i="9"/>
  <c r="C22" i="9"/>
  <c r="M21" i="9"/>
  <c r="L21" i="9"/>
  <c r="C21" i="9"/>
  <c r="L20" i="9"/>
  <c r="C20" i="9"/>
  <c r="M20" i="9" s="1"/>
  <c r="C19" i="9"/>
  <c r="M19" i="9" s="1"/>
  <c r="M18" i="9"/>
  <c r="L18" i="9"/>
  <c r="C18" i="9"/>
  <c r="M17" i="9"/>
  <c r="L17" i="9"/>
  <c r="C17" i="9"/>
  <c r="L16" i="9"/>
  <c r="C16" i="9"/>
  <c r="M16" i="9" s="1"/>
  <c r="C15" i="9"/>
  <c r="M15" i="9" s="1"/>
  <c r="M14" i="9"/>
  <c r="L14" i="9"/>
  <c r="C14" i="9"/>
  <c r="M13" i="9"/>
  <c r="L13" i="9"/>
  <c r="C13" i="9"/>
  <c r="L12" i="9"/>
  <c r="C12" i="9"/>
  <c r="M12" i="9" s="1"/>
  <c r="C11" i="9"/>
  <c r="M11" i="9" s="1"/>
  <c r="M10" i="9"/>
  <c r="L10" i="9"/>
  <c r="C10" i="9"/>
  <c r="M9" i="9"/>
  <c r="L9" i="9"/>
  <c r="C9" i="9"/>
  <c r="L8" i="9"/>
  <c r="C8" i="9"/>
  <c r="M8" i="9" s="1"/>
  <c r="C7" i="9"/>
  <c r="M7" i="9" s="1"/>
  <c r="M6" i="9"/>
  <c r="L6" i="9"/>
  <c r="C6" i="9"/>
  <c r="M5" i="9"/>
  <c r="L5" i="9"/>
  <c r="C5" i="9"/>
  <c r="L4" i="9"/>
  <c r="C4" i="9"/>
  <c r="M4" i="9" s="1"/>
  <c r="C3" i="9"/>
  <c r="M3" i="9" s="1"/>
  <c r="M2" i="9"/>
  <c r="L2" i="9"/>
  <c r="C2" i="9"/>
  <c r="C33" i="9" s="1"/>
  <c r="M33" i="9" s="1"/>
  <c r="K32" i="8"/>
  <c r="J32" i="8"/>
  <c r="I32" i="8"/>
  <c r="H32" i="8"/>
  <c r="G32" i="8"/>
  <c r="F32" i="8"/>
  <c r="E32" i="8"/>
  <c r="D32" i="8"/>
  <c r="B32" i="8"/>
  <c r="C31" i="8"/>
  <c r="M31" i="8" s="1"/>
  <c r="M30" i="8"/>
  <c r="C29" i="8"/>
  <c r="M29" i="8" s="1"/>
  <c r="M28" i="8"/>
  <c r="L28" i="8"/>
  <c r="M27" i="8"/>
  <c r="M26" i="8"/>
  <c r="L26" i="8"/>
  <c r="C26" i="8"/>
  <c r="L25" i="8"/>
  <c r="C25" i="8"/>
  <c r="M25" i="8" s="1"/>
  <c r="M24" i="8"/>
  <c r="L24" i="8"/>
  <c r="M23" i="8"/>
  <c r="L23" i="8"/>
  <c r="C23" i="8"/>
  <c r="L22" i="8"/>
  <c r="C22" i="8"/>
  <c r="M22" i="8" s="1"/>
  <c r="C21" i="8"/>
  <c r="M21" i="8" s="1"/>
  <c r="M20" i="8"/>
  <c r="C20" i="8"/>
  <c r="C19" i="8"/>
  <c r="M19" i="8" s="1"/>
  <c r="M18" i="8"/>
  <c r="C18" i="8"/>
  <c r="C17" i="8"/>
  <c r="M17" i="8" s="1"/>
  <c r="M16" i="8"/>
  <c r="C16" i="8"/>
  <c r="C15" i="8"/>
  <c r="M15" i="8" s="1"/>
  <c r="M14" i="8"/>
  <c r="C14" i="8"/>
  <c r="C13" i="8"/>
  <c r="M13" i="8" s="1"/>
  <c r="M12" i="8"/>
  <c r="C12" i="8"/>
  <c r="C11" i="8"/>
  <c r="M11" i="8" s="1"/>
  <c r="M10" i="8"/>
  <c r="C10" i="8"/>
  <c r="C9" i="8"/>
  <c r="M9" i="8" s="1"/>
  <c r="M8" i="8"/>
  <c r="C8" i="8"/>
  <c r="C7" i="8"/>
  <c r="M7" i="8" s="1"/>
  <c r="M6" i="8"/>
  <c r="C6" i="8"/>
  <c r="C5" i="8"/>
  <c r="M5" i="8" s="1"/>
  <c r="M4" i="8"/>
  <c r="C4" i="8"/>
  <c r="C3" i="8"/>
  <c r="M3" i="8" s="1"/>
  <c r="M2" i="8"/>
  <c r="C2" i="8"/>
  <c r="K33" i="7"/>
  <c r="J33" i="7"/>
  <c r="I33" i="7"/>
  <c r="H33" i="7"/>
  <c r="G33" i="7"/>
  <c r="F33" i="7"/>
  <c r="E33" i="7"/>
  <c r="D33" i="7"/>
  <c r="B33" i="7"/>
  <c r="C32" i="7"/>
  <c r="M32" i="7" s="1"/>
  <c r="M31" i="7"/>
  <c r="C31" i="7"/>
  <c r="C30" i="7"/>
  <c r="M30" i="7" s="1"/>
  <c r="M29" i="7"/>
  <c r="C29" i="7"/>
  <c r="C28" i="7"/>
  <c r="M28" i="7" s="1"/>
  <c r="M27" i="7"/>
  <c r="C27" i="7"/>
  <c r="C26" i="7"/>
  <c r="M26" i="7" s="1"/>
  <c r="M25" i="7"/>
  <c r="C25" i="7"/>
  <c r="C24" i="7"/>
  <c r="M24" i="7" s="1"/>
  <c r="M23" i="7"/>
  <c r="C23" i="7"/>
  <c r="C22" i="7"/>
  <c r="M22" i="7" s="1"/>
  <c r="M21" i="7"/>
  <c r="C21" i="7"/>
  <c r="C20" i="7"/>
  <c r="M20" i="7" s="1"/>
  <c r="M19" i="7"/>
  <c r="C19" i="7"/>
  <c r="C18" i="7"/>
  <c r="M18" i="7" s="1"/>
  <c r="M17" i="7"/>
  <c r="C17" i="7"/>
  <c r="C16" i="7"/>
  <c r="M16" i="7" s="1"/>
  <c r="M15" i="7"/>
  <c r="C15" i="7"/>
  <c r="C14" i="7"/>
  <c r="M14" i="7" s="1"/>
  <c r="M13" i="7"/>
  <c r="C13" i="7"/>
  <c r="C12" i="7"/>
  <c r="M12" i="7" s="1"/>
  <c r="M11" i="7"/>
  <c r="C11" i="7"/>
  <c r="C10" i="7"/>
  <c r="M10" i="7" s="1"/>
  <c r="M9" i="7"/>
  <c r="C9" i="7"/>
  <c r="C8" i="7"/>
  <c r="M8" i="7" s="1"/>
  <c r="M7" i="7"/>
  <c r="C7" i="7"/>
  <c r="C6" i="7"/>
  <c r="M6" i="7" s="1"/>
  <c r="M5" i="7"/>
  <c r="C5" i="7"/>
  <c r="C4" i="7"/>
  <c r="M4" i="7" s="1"/>
  <c r="M3" i="7"/>
  <c r="C3" i="7"/>
  <c r="C2" i="7"/>
  <c r="C33" i="7" s="1"/>
  <c r="L33" i="7" s="1"/>
  <c r="M33" i="7" l="1"/>
  <c r="C32" i="8"/>
  <c r="M32" i="8" s="1"/>
  <c r="M2" i="7"/>
  <c r="L21" i="8"/>
  <c r="L29" i="8"/>
  <c r="L31" i="8"/>
  <c r="L3" i="9"/>
  <c r="L7" i="9"/>
  <c r="L11" i="9"/>
  <c r="L15" i="9"/>
  <c r="L19" i="9"/>
  <c r="L23" i="9"/>
  <c r="L30" i="9"/>
  <c r="M2" i="10"/>
  <c r="L5" i="10"/>
  <c r="L9" i="10"/>
  <c r="L13" i="10"/>
  <c r="L17" i="10"/>
  <c r="L21" i="10"/>
  <c r="L28" i="10"/>
  <c r="L4" i="11"/>
  <c r="L11" i="11"/>
  <c r="L15" i="11"/>
  <c r="L22" i="11"/>
  <c r="L26" i="11"/>
  <c r="L30" i="11"/>
  <c r="L32" i="8"/>
  <c r="L33" i="9"/>
  <c r="L33" i="11"/>
  <c r="M32" i="10"/>
  <c r="C32" i="5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M5" i="5" l="1"/>
  <c r="M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4" i="5"/>
  <c r="M27" i="5" l="1"/>
  <c r="M19" i="5"/>
  <c r="M29" i="5"/>
  <c r="M32" i="5"/>
  <c r="M28" i="5"/>
  <c r="M24" i="5"/>
  <c r="M20" i="5"/>
  <c r="M16" i="5"/>
  <c r="M12" i="5"/>
  <c r="M31" i="5"/>
  <c r="M23" i="5"/>
  <c r="M15" i="5"/>
  <c r="M11" i="5"/>
  <c r="M30" i="5"/>
  <c r="M26" i="5"/>
  <c r="M22" i="5"/>
  <c r="M18" i="5"/>
  <c r="M14" i="5"/>
  <c r="M10" i="5"/>
  <c r="M25" i="5"/>
  <c r="M21" i="5"/>
  <c r="M17" i="5"/>
  <c r="M13" i="5"/>
  <c r="M4" i="5"/>
  <c r="M9" i="5"/>
  <c r="M8" i="5"/>
  <c r="M7" i="5"/>
  <c r="L6" i="5"/>
  <c r="L5" i="5"/>
  <c r="L3" i="5"/>
  <c r="M3" i="5" l="1"/>
  <c r="K33" i="5"/>
  <c r="J33" i="5"/>
  <c r="I33" i="5"/>
  <c r="H33" i="5"/>
  <c r="G33" i="5"/>
  <c r="F33" i="5"/>
  <c r="E33" i="5"/>
  <c r="D33" i="5"/>
  <c r="B33" i="5"/>
  <c r="C33" i="5" l="1"/>
  <c r="L33" i="5" s="1"/>
  <c r="L2" i="5"/>
  <c r="M2" i="5"/>
  <c r="M33" i="5" l="1"/>
</calcChain>
</file>

<file path=xl/sharedStrings.xml><?xml version="1.0" encoding="utf-8"?>
<sst xmlns="http://schemas.openxmlformats.org/spreadsheetml/2006/main" count="411" uniqueCount="103">
  <si>
    <t>出勤次數</t>
    <phoneticPr fontId="2" type="noConversion"/>
  </si>
  <si>
    <t>送醫次數</t>
    <phoneticPr fontId="2" type="noConversion"/>
  </si>
  <si>
    <t>拒送</t>
    <phoneticPr fontId="2" type="noConversion"/>
  </si>
  <si>
    <t>未發現</t>
    <phoneticPr fontId="2" type="noConversion"/>
  </si>
  <si>
    <t>警察處理</t>
    <phoneticPr fontId="2" type="noConversion"/>
  </si>
  <si>
    <t>不需要</t>
    <phoneticPr fontId="2" type="noConversion"/>
  </si>
  <si>
    <t>中途取消</t>
    <phoneticPr fontId="2" type="noConversion"/>
  </si>
  <si>
    <t>出勤待命</t>
    <phoneticPr fontId="2" type="noConversion"/>
  </si>
  <si>
    <t>誤報</t>
    <phoneticPr fontId="2" type="noConversion"/>
  </si>
  <si>
    <t>總計</t>
    <phoneticPr fontId="2" type="noConversion"/>
  </si>
  <si>
    <t>已死亡</t>
    <phoneticPr fontId="2" type="noConversion"/>
  </si>
  <si>
    <t>未送醫比例</t>
    <phoneticPr fontId="2" type="noConversion"/>
  </si>
  <si>
    <t>備註</t>
    <phoneticPr fontId="2" type="noConversion"/>
  </si>
  <si>
    <t>未送醫比例(不含出勤待命)</t>
    <phoneticPr fontId="2" type="noConversion"/>
  </si>
  <si>
    <t>第一、二班</t>
    <phoneticPr fontId="2" type="noConversion"/>
  </si>
  <si>
    <t>第三、四班</t>
    <phoneticPr fontId="2" type="noConversion"/>
  </si>
  <si>
    <t>第三、四班</t>
    <phoneticPr fontId="2" type="noConversion"/>
  </si>
  <si>
    <t>第三、四班</t>
    <phoneticPr fontId="2" type="noConversion"/>
  </si>
  <si>
    <t>第三、四班</t>
    <phoneticPr fontId="2" type="noConversion"/>
  </si>
  <si>
    <t>第三、四班</t>
    <phoneticPr fontId="2" type="noConversion"/>
  </si>
  <si>
    <t>8/17開會</t>
    <phoneticPr fontId="2" type="noConversion"/>
  </si>
  <si>
    <t>第三、四班</t>
  </si>
  <si>
    <t>第三、四班</t>
    <phoneticPr fontId="2" type="noConversion"/>
  </si>
  <si>
    <t>第三、四班</t>
    <phoneticPr fontId="2" type="noConversion"/>
  </si>
  <si>
    <t>第一、二班</t>
    <phoneticPr fontId="2" type="noConversion"/>
  </si>
  <si>
    <t>第一、二班</t>
    <phoneticPr fontId="2" type="noConversion"/>
  </si>
  <si>
    <t>第三、四班</t>
    <phoneticPr fontId="2" type="noConversion"/>
  </si>
  <si>
    <t>天氣</t>
    <phoneticPr fontId="2" type="noConversion"/>
  </si>
  <si>
    <t>陰天 雨天 16.2 C</t>
  </si>
  <si>
    <t>陰天 雨天 17.0 C</t>
  </si>
  <si>
    <t>陰天 雨天 18.4 C</t>
  </si>
  <si>
    <t>艷陽  22.0 C</t>
  </si>
  <si>
    <t>陰天 飄雨 19.9 C</t>
  </si>
  <si>
    <t>陰天 雨天 18.0 C</t>
  </si>
  <si>
    <t>晴天  20.6 C</t>
  </si>
  <si>
    <t>陰天 飄雨 20.0 C</t>
  </si>
  <si>
    <t>晴天  18.7 C</t>
  </si>
  <si>
    <t>艷陽  22.7 C</t>
  </si>
  <si>
    <t>艷陽  22.1 C</t>
  </si>
  <si>
    <t>陰天  19.6 C</t>
  </si>
  <si>
    <t>陰天  18.6 C</t>
  </si>
  <si>
    <t>艷陽  19.7 C</t>
  </si>
  <si>
    <t>陰天  21.0 C</t>
  </si>
  <si>
    <t>陰天 雨天 16.6 C</t>
  </si>
  <si>
    <t>陰天 飄雨 15.7 C</t>
  </si>
  <si>
    <t>艷陽  18.2 C</t>
  </si>
  <si>
    <t>艷陽  19.1 C</t>
  </si>
  <si>
    <t>陰天 飄雨 18.4 C</t>
  </si>
  <si>
    <t>陰天 飄雨 15.2 C</t>
  </si>
  <si>
    <t>陰天 飄雨 14.5 C</t>
  </si>
  <si>
    <t>晴天  16.2 C</t>
  </si>
  <si>
    <t>艷陽  17.8 C</t>
  </si>
  <si>
    <t>艷陽  18.9 C</t>
  </si>
  <si>
    <t>陰天  15.4 C</t>
  </si>
  <si>
    <t>晴天  15.5 C</t>
  </si>
  <si>
    <t>艷陽  17.9 C</t>
  </si>
  <si>
    <t>艷陽  20.0 C</t>
  </si>
  <si>
    <t>艷陽  20.9 C</t>
  </si>
  <si>
    <t>艷陽  19.9 C</t>
  </si>
  <si>
    <t>陰天 飄雨 15.0 C</t>
  </si>
  <si>
    <t>艷陽  20.1 C</t>
  </si>
  <si>
    <t>艷陽  21.8 C</t>
  </si>
  <si>
    <t>陰天 飄雨 18.2 C</t>
  </si>
  <si>
    <t>陰天 飄雨 18.5 C</t>
  </si>
  <si>
    <t>艷陽  20.8 C</t>
  </si>
  <si>
    <t>陰天  16.9 C</t>
  </si>
  <si>
    <t>陰天 飄雨 16.4 C</t>
  </si>
  <si>
    <t>陰天  16.8 C</t>
  </si>
  <si>
    <t>陰天  16.7 C</t>
  </si>
  <si>
    <t>艷陽  20.7 C</t>
  </si>
  <si>
    <t>陰天 飄雨 18.9 C</t>
  </si>
  <si>
    <t>陰天  19.1 C</t>
  </si>
  <si>
    <t>艷陽  21.3 C</t>
  </si>
  <si>
    <t>陰天  18.0 C</t>
  </si>
  <si>
    <t>陰天 飄雨 20.3 C</t>
  </si>
  <si>
    <t>晴天 飄雨 20.7 C</t>
  </si>
  <si>
    <t>艷陽  23.0 C</t>
  </si>
  <si>
    <t>晴天 飄雨 21.4 C</t>
  </si>
  <si>
    <t>陰天 雨天 17.8 C</t>
  </si>
  <si>
    <t>陰天 雨天 15.4 C</t>
  </si>
  <si>
    <t>陰天 飄雨 17.3 C</t>
  </si>
  <si>
    <t>艷陽  18.1 C</t>
  </si>
  <si>
    <t>晴天 飄雨 20.8 C</t>
  </si>
  <si>
    <t>陰天  18.8 C</t>
  </si>
  <si>
    <t>晴天  19.5 C</t>
  </si>
  <si>
    <t>艷陽  21.9 C</t>
  </si>
  <si>
    <t>艷陽  18.4 C</t>
  </si>
  <si>
    <t>晴天 飄雨 19.9 C</t>
  </si>
  <si>
    <t>陰天 雨天 17.9 C</t>
  </si>
  <si>
    <t>陰天 雨天 13.5 C</t>
  </si>
  <si>
    <t>陰天 雨天 15.3 C</t>
  </si>
  <si>
    <t>陰天 雨天 16.9 C</t>
  </si>
  <si>
    <t>陰天 飄雨 16.9 C</t>
  </si>
  <si>
    <t>艷陽  20.6 C</t>
  </si>
  <si>
    <t>晴天  21.1 C</t>
  </si>
  <si>
    <t>Temperature</t>
  </si>
  <si>
    <t>Rain</t>
  </si>
  <si>
    <t>雨天</t>
  </si>
  <si>
    <t>沒雨</t>
  </si>
  <si>
    <t>飄雨</t>
  </si>
  <si>
    <t>雨天</t>
    <phoneticPr fontId="2" type="noConversion"/>
  </si>
  <si>
    <t>沒雨</t>
    <phoneticPr fontId="2" type="noConversion"/>
  </si>
  <si>
    <t>飄雨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</si>
</sst>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m&quot;月&quot;d&quot;日&quot;"/>
    <numFmt numFmtId="178" formatCode="_-* #,##0_-;\-* #,##0_-;_-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b/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0" fillId="0" borderId="0" xfId="0" applyAlignment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</a:t>
            </a:r>
            <a:r>
              <a:rPr lang="zh-TW" altLang="en-US"/>
              <a:t>月天氣與次數比較圖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出勤次數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'108年1月'!$B$2:$B$32</c:f>
              <c:numCache>
                <c:formatCode>General</c:formatCode>
                <c:ptCount val="31"/>
                <c:pt idx="0">
                  <c:v>378</c:v>
                </c:pt>
                <c:pt idx="1">
                  <c:v>373</c:v>
                </c:pt>
                <c:pt idx="2">
                  <c:v>359</c:v>
                </c:pt>
                <c:pt idx="3">
                  <c:v>374</c:v>
                </c:pt>
                <c:pt idx="4">
                  <c:v>300</c:v>
                </c:pt>
                <c:pt idx="5">
                  <c:v>302</c:v>
                </c:pt>
                <c:pt idx="6">
                  <c:v>351</c:v>
                </c:pt>
                <c:pt idx="7">
                  <c:v>343</c:v>
                </c:pt>
                <c:pt idx="8">
                  <c:v>331</c:v>
                </c:pt>
                <c:pt idx="9">
                  <c:v>350</c:v>
                </c:pt>
                <c:pt idx="10">
                  <c:v>402</c:v>
                </c:pt>
                <c:pt idx="11">
                  <c:v>320</c:v>
                </c:pt>
                <c:pt idx="12">
                  <c:v>327</c:v>
                </c:pt>
                <c:pt idx="13">
                  <c:v>341</c:v>
                </c:pt>
                <c:pt idx="14">
                  <c:v>292</c:v>
                </c:pt>
                <c:pt idx="15">
                  <c:v>355</c:v>
                </c:pt>
                <c:pt idx="16">
                  <c:v>337</c:v>
                </c:pt>
                <c:pt idx="17">
                  <c:v>369</c:v>
                </c:pt>
                <c:pt idx="18">
                  <c:v>384</c:v>
                </c:pt>
                <c:pt idx="19">
                  <c:v>330</c:v>
                </c:pt>
                <c:pt idx="20">
                  <c:v>392</c:v>
                </c:pt>
                <c:pt idx="21">
                  <c:v>329</c:v>
                </c:pt>
                <c:pt idx="22">
                  <c:v>331</c:v>
                </c:pt>
                <c:pt idx="23">
                  <c:v>395</c:v>
                </c:pt>
                <c:pt idx="24">
                  <c:v>358</c:v>
                </c:pt>
                <c:pt idx="25">
                  <c:v>319</c:v>
                </c:pt>
                <c:pt idx="26">
                  <c:v>317</c:v>
                </c:pt>
                <c:pt idx="27">
                  <c:v>365</c:v>
                </c:pt>
                <c:pt idx="28">
                  <c:v>377</c:v>
                </c:pt>
                <c:pt idx="29">
                  <c:v>348</c:v>
                </c:pt>
                <c:pt idx="3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E-6F4F-9116-5F035FF02A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94816"/>
        <c:axId val="76664976"/>
      </c:barChart>
      <c:barChart>
        <c:barDir val="col"/>
        <c:grouping val="clustered"/>
        <c:varyColors val="0"/>
        <c:ser>
          <c:idx val="1"/>
          <c:order val="1"/>
          <c:tx>
            <c:v>拒送次數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'108年1月'!$D$2:$D$32</c:f>
              <c:numCache>
                <c:formatCode>General</c:formatCode>
                <c:ptCount val="31"/>
                <c:pt idx="0">
                  <c:v>35</c:v>
                </c:pt>
                <c:pt idx="1">
                  <c:v>19</c:v>
                </c:pt>
                <c:pt idx="2">
                  <c:v>19</c:v>
                </c:pt>
                <c:pt idx="3">
                  <c:v>24</c:v>
                </c:pt>
                <c:pt idx="4">
                  <c:v>14</c:v>
                </c:pt>
                <c:pt idx="5">
                  <c:v>22</c:v>
                </c:pt>
                <c:pt idx="6">
                  <c:v>14</c:v>
                </c:pt>
                <c:pt idx="7">
                  <c:v>32</c:v>
                </c:pt>
                <c:pt idx="8">
                  <c:v>14</c:v>
                </c:pt>
                <c:pt idx="9">
                  <c:v>21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20</c:v>
                </c:pt>
                <c:pt idx="17">
                  <c:v>23</c:v>
                </c:pt>
                <c:pt idx="18">
                  <c:v>21</c:v>
                </c:pt>
                <c:pt idx="19">
                  <c:v>24</c:v>
                </c:pt>
                <c:pt idx="20">
                  <c:v>34</c:v>
                </c:pt>
                <c:pt idx="21">
                  <c:v>15</c:v>
                </c:pt>
                <c:pt idx="22">
                  <c:v>15</c:v>
                </c:pt>
                <c:pt idx="23">
                  <c:v>22</c:v>
                </c:pt>
                <c:pt idx="24">
                  <c:v>21</c:v>
                </c:pt>
                <c:pt idx="25">
                  <c:v>18</c:v>
                </c:pt>
                <c:pt idx="26">
                  <c:v>18</c:v>
                </c:pt>
                <c:pt idx="27">
                  <c:v>25</c:v>
                </c:pt>
                <c:pt idx="28">
                  <c:v>26</c:v>
                </c:pt>
                <c:pt idx="29">
                  <c:v>21</c:v>
                </c:pt>
                <c:pt idx="3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E-6F4F-9116-5F035FF02A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61824"/>
        <c:axId val="108159344"/>
      </c:barChart>
      <c:lineChart>
        <c:grouping val="standard"/>
        <c:varyColors val="0"/>
        <c:ser>
          <c:idx val="2"/>
          <c:order val="2"/>
          <c:tx>
            <c:v>氣溫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'108年1月'!$P$2:$P$33</c:f>
              <c:numCache>
                <c:formatCode>General</c:formatCode>
                <c:ptCount val="32"/>
                <c:pt idx="0">
                  <c:v>16.2</c:v>
                </c:pt>
                <c:pt idx="1">
                  <c:v>17</c:v>
                </c:pt>
                <c:pt idx="2">
                  <c:v>18.399999999999999</c:v>
                </c:pt>
                <c:pt idx="3">
                  <c:v>22</c:v>
                </c:pt>
                <c:pt idx="4">
                  <c:v>19.899999999999999</c:v>
                </c:pt>
                <c:pt idx="5">
                  <c:v>18</c:v>
                </c:pt>
                <c:pt idx="6">
                  <c:v>20.6</c:v>
                </c:pt>
                <c:pt idx="7">
                  <c:v>20</c:v>
                </c:pt>
                <c:pt idx="8">
                  <c:v>18.7</c:v>
                </c:pt>
                <c:pt idx="9">
                  <c:v>22.7</c:v>
                </c:pt>
                <c:pt idx="10">
                  <c:v>22.1</c:v>
                </c:pt>
                <c:pt idx="11">
                  <c:v>19.600000000000001</c:v>
                </c:pt>
                <c:pt idx="12">
                  <c:v>18.600000000000001</c:v>
                </c:pt>
                <c:pt idx="13">
                  <c:v>19.7</c:v>
                </c:pt>
                <c:pt idx="14">
                  <c:v>21</c:v>
                </c:pt>
                <c:pt idx="15">
                  <c:v>16.600000000000001</c:v>
                </c:pt>
                <c:pt idx="16">
                  <c:v>15.7</c:v>
                </c:pt>
                <c:pt idx="17">
                  <c:v>18.2</c:v>
                </c:pt>
                <c:pt idx="18">
                  <c:v>19.100000000000001</c:v>
                </c:pt>
                <c:pt idx="19">
                  <c:v>18.399999999999999</c:v>
                </c:pt>
                <c:pt idx="20">
                  <c:v>15.2</c:v>
                </c:pt>
                <c:pt idx="21">
                  <c:v>14.5</c:v>
                </c:pt>
                <c:pt idx="22">
                  <c:v>16.2</c:v>
                </c:pt>
                <c:pt idx="23">
                  <c:v>17.8</c:v>
                </c:pt>
                <c:pt idx="24">
                  <c:v>18.899999999999999</c:v>
                </c:pt>
                <c:pt idx="25">
                  <c:v>15.4</c:v>
                </c:pt>
                <c:pt idx="26">
                  <c:v>15.5</c:v>
                </c:pt>
                <c:pt idx="27">
                  <c:v>17.899999999999999</c:v>
                </c:pt>
                <c:pt idx="28">
                  <c:v>20</c:v>
                </c:pt>
                <c:pt idx="29">
                  <c:v>20.9</c:v>
                </c:pt>
                <c:pt idx="30">
                  <c:v>19.899999999999999</c:v>
                </c:pt>
                <c:pt idx="31">
                  <c:v>18.538709677419348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AE-6F4F-9116-5F035FF0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61824"/>
        <c:axId val="108159344"/>
      </c:lineChart>
      <c:scatterChart>
        <c:scatterStyle val="lineMarker"/>
        <c:varyColors val="0"/>
        <c:ser>
          <c:idx val="3"/>
          <c:order val="3"/>
          <c:tx>
            <c:v>天氣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'108年1月'!$R$2:$R$32</c:f>
              <c:numCache>
                <c:formatCode>General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0</c:v>
                </c:pt>
                <c:pt idx="4">
                  <c:v>40</c:v>
                </c:pt>
                <c:pt idx="5">
                  <c:v>45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E-6F4F-9116-5F035FF0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1824"/>
        <c:axId val="108159344"/>
      </c:scatterChart>
      <c:catAx>
        <c:axId val="1021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664976"/>
        <c:crosses val="autoZero"/>
        <c:auto val="1"/>
        <c:lblAlgn val="ctr"/>
        <c:lblOffset val="100"/>
        <c:noMultiLvlLbl val="0"/>
      </c:catAx>
      <c:valAx>
        <c:axId val="76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出勤次數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94816"/>
        <c:crosses val="autoZero"/>
        <c:crossBetween val="between"/>
      </c:valAx>
      <c:valAx>
        <c:axId val="108159344"/>
        <c:scaling>
          <c:orientation val="minMax"/>
          <c:max val="4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拒送次數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61824"/>
        <c:crosses val="max"/>
        <c:crossBetween val="between"/>
      </c:valAx>
      <c:catAx>
        <c:axId val="108161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15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</a:t>
            </a:r>
            <a:r>
              <a:rPr lang="zh-TW" altLang="en-US"/>
              <a:t>月天氣與次數比較圖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出勤次數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'108年2月'!$B$2:$B$29</c:f>
              <c:numCache>
                <c:formatCode>General</c:formatCode>
                <c:ptCount val="28"/>
                <c:pt idx="0">
                  <c:v>357</c:v>
                </c:pt>
                <c:pt idx="1">
                  <c:v>326</c:v>
                </c:pt>
                <c:pt idx="2">
                  <c:v>330</c:v>
                </c:pt>
                <c:pt idx="3">
                  <c:v>271</c:v>
                </c:pt>
                <c:pt idx="4">
                  <c:v>274</c:v>
                </c:pt>
                <c:pt idx="5">
                  <c:v>303</c:v>
                </c:pt>
                <c:pt idx="6">
                  <c:v>293</c:v>
                </c:pt>
                <c:pt idx="7">
                  <c:v>274</c:v>
                </c:pt>
                <c:pt idx="8">
                  <c:v>285</c:v>
                </c:pt>
                <c:pt idx="9">
                  <c:v>297</c:v>
                </c:pt>
                <c:pt idx="10">
                  <c:v>364</c:v>
                </c:pt>
                <c:pt idx="11">
                  <c:v>336</c:v>
                </c:pt>
                <c:pt idx="12">
                  <c:v>340</c:v>
                </c:pt>
                <c:pt idx="13">
                  <c:v>300</c:v>
                </c:pt>
                <c:pt idx="14">
                  <c:v>347</c:v>
                </c:pt>
                <c:pt idx="15">
                  <c:v>317</c:v>
                </c:pt>
                <c:pt idx="16">
                  <c:v>325</c:v>
                </c:pt>
                <c:pt idx="17">
                  <c:v>347</c:v>
                </c:pt>
                <c:pt idx="18">
                  <c:v>334</c:v>
                </c:pt>
                <c:pt idx="19">
                  <c:v>311</c:v>
                </c:pt>
                <c:pt idx="20">
                  <c:v>350</c:v>
                </c:pt>
                <c:pt idx="21">
                  <c:v>318</c:v>
                </c:pt>
                <c:pt idx="22">
                  <c:v>334</c:v>
                </c:pt>
                <c:pt idx="23">
                  <c:v>271</c:v>
                </c:pt>
                <c:pt idx="24">
                  <c:v>330</c:v>
                </c:pt>
                <c:pt idx="25">
                  <c:v>330</c:v>
                </c:pt>
                <c:pt idx="26">
                  <c:v>338</c:v>
                </c:pt>
                <c:pt idx="27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D343-9B03-FA3C6CAA1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94816"/>
        <c:axId val="76664976"/>
      </c:barChart>
      <c:barChart>
        <c:barDir val="col"/>
        <c:grouping val="clustered"/>
        <c:varyColors val="0"/>
        <c:ser>
          <c:idx val="1"/>
          <c:order val="1"/>
          <c:tx>
            <c:v>拒送次數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'108年2月'!$D$2:$D$29</c:f>
              <c:numCache>
                <c:formatCode>General</c:formatCode>
                <c:ptCount val="28"/>
                <c:pt idx="0">
                  <c:v>21</c:v>
                </c:pt>
                <c:pt idx="1">
                  <c:v>40</c:v>
                </c:pt>
                <c:pt idx="2">
                  <c:v>34</c:v>
                </c:pt>
                <c:pt idx="3">
                  <c:v>19</c:v>
                </c:pt>
                <c:pt idx="4">
                  <c:v>24</c:v>
                </c:pt>
                <c:pt idx="5">
                  <c:v>24</c:v>
                </c:pt>
                <c:pt idx="6">
                  <c:v>33</c:v>
                </c:pt>
                <c:pt idx="7">
                  <c:v>16</c:v>
                </c:pt>
                <c:pt idx="8">
                  <c:v>29</c:v>
                </c:pt>
                <c:pt idx="9">
                  <c:v>21</c:v>
                </c:pt>
                <c:pt idx="10">
                  <c:v>26</c:v>
                </c:pt>
                <c:pt idx="11">
                  <c:v>17</c:v>
                </c:pt>
                <c:pt idx="12">
                  <c:v>31</c:v>
                </c:pt>
                <c:pt idx="13">
                  <c:v>20</c:v>
                </c:pt>
                <c:pt idx="14">
                  <c:v>28</c:v>
                </c:pt>
                <c:pt idx="15">
                  <c:v>21</c:v>
                </c:pt>
                <c:pt idx="16">
                  <c:v>21</c:v>
                </c:pt>
                <c:pt idx="17">
                  <c:v>24</c:v>
                </c:pt>
                <c:pt idx="18">
                  <c:v>19</c:v>
                </c:pt>
                <c:pt idx="19">
                  <c:v>10</c:v>
                </c:pt>
                <c:pt idx="20">
                  <c:v>23</c:v>
                </c:pt>
                <c:pt idx="21">
                  <c:v>23</c:v>
                </c:pt>
                <c:pt idx="22">
                  <c:v>16</c:v>
                </c:pt>
                <c:pt idx="23">
                  <c:v>24</c:v>
                </c:pt>
                <c:pt idx="24">
                  <c:v>18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D343-9B03-FA3C6CAA1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61824"/>
        <c:axId val="108159344"/>
      </c:barChart>
      <c:lineChart>
        <c:grouping val="standard"/>
        <c:varyColors val="0"/>
        <c:ser>
          <c:idx val="2"/>
          <c:order val="2"/>
          <c:tx>
            <c:v>氣溫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'108年2月'!$P$2:$P$29</c:f>
              <c:numCache>
                <c:formatCode>General</c:formatCode>
                <c:ptCount val="28"/>
                <c:pt idx="0">
                  <c:v>15</c:v>
                </c:pt>
                <c:pt idx="1">
                  <c:v>20.100000000000001</c:v>
                </c:pt>
                <c:pt idx="2">
                  <c:v>21.8</c:v>
                </c:pt>
                <c:pt idx="3">
                  <c:v>18.2</c:v>
                </c:pt>
                <c:pt idx="4">
                  <c:v>18.5</c:v>
                </c:pt>
                <c:pt idx="5">
                  <c:v>20.8</c:v>
                </c:pt>
                <c:pt idx="6">
                  <c:v>22.1</c:v>
                </c:pt>
                <c:pt idx="7">
                  <c:v>16.899999999999999</c:v>
                </c:pt>
                <c:pt idx="8">
                  <c:v>16.399999999999999</c:v>
                </c:pt>
                <c:pt idx="9">
                  <c:v>16.8</c:v>
                </c:pt>
                <c:pt idx="10">
                  <c:v>16.7</c:v>
                </c:pt>
                <c:pt idx="11">
                  <c:v>20.7</c:v>
                </c:pt>
                <c:pt idx="12">
                  <c:v>18.899999999999999</c:v>
                </c:pt>
                <c:pt idx="13">
                  <c:v>19.100000000000001</c:v>
                </c:pt>
                <c:pt idx="14">
                  <c:v>21.3</c:v>
                </c:pt>
                <c:pt idx="15">
                  <c:v>18</c:v>
                </c:pt>
                <c:pt idx="16">
                  <c:v>16.8</c:v>
                </c:pt>
                <c:pt idx="17">
                  <c:v>20.3</c:v>
                </c:pt>
                <c:pt idx="18">
                  <c:v>20.7</c:v>
                </c:pt>
                <c:pt idx="19">
                  <c:v>23</c:v>
                </c:pt>
                <c:pt idx="20">
                  <c:v>21.4</c:v>
                </c:pt>
                <c:pt idx="21">
                  <c:v>17.8</c:v>
                </c:pt>
                <c:pt idx="22">
                  <c:v>14.5</c:v>
                </c:pt>
                <c:pt idx="23">
                  <c:v>15.4</c:v>
                </c:pt>
                <c:pt idx="24">
                  <c:v>17.3</c:v>
                </c:pt>
                <c:pt idx="25">
                  <c:v>18.100000000000001</c:v>
                </c:pt>
                <c:pt idx="26">
                  <c:v>20.8</c:v>
                </c:pt>
                <c:pt idx="27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D-D343-9B03-FA3C6CAA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61824"/>
        <c:axId val="108159344"/>
      </c:lineChart>
      <c:scatterChart>
        <c:scatterStyle val="lineMarker"/>
        <c:varyColors val="0"/>
        <c:ser>
          <c:idx val="3"/>
          <c:order val="3"/>
          <c:tx>
            <c:v>天氣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'108年2月'!$R$2:$R$29</c:f>
              <c:numCache>
                <c:formatCode>General</c:formatCode>
                <c:ptCount val="28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</c:v>
                </c:pt>
                <c:pt idx="18">
                  <c:v>40</c:v>
                </c:pt>
                <c:pt idx="19">
                  <c:v>0</c:v>
                </c:pt>
                <c:pt idx="20">
                  <c:v>40</c:v>
                </c:pt>
                <c:pt idx="21">
                  <c:v>45</c:v>
                </c:pt>
                <c:pt idx="22">
                  <c:v>40</c:v>
                </c:pt>
                <c:pt idx="23">
                  <c:v>45</c:v>
                </c:pt>
                <c:pt idx="24">
                  <c:v>40</c:v>
                </c:pt>
                <c:pt idx="25">
                  <c:v>0</c:v>
                </c:pt>
                <c:pt idx="26">
                  <c:v>40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D-D343-9B03-FA3C6CAA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1824"/>
        <c:axId val="108159344"/>
      </c:scatterChart>
      <c:catAx>
        <c:axId val="1021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664976"/>
        <c:crosses val="autoZero"/>
        <c:auto val="1"/>
        <c:lblAlgn val="ctr"/>
        <c:lblOffset val="100"/>
        <c:noMultiLvlLbl val="0"/>
      </c:catAx>
      <c:valAx>
        <c:axId val="76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出勤次數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94816"/>
        <c:crosses val="autoZero"/>
        <c:crossBetween val="between"/>
      </c:valAx>
      <c:valAx>
        <c:axId val="108159344"/>
        <c:scaling>
          <c:orientation val="minMax"/>
          <c:max val="4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拒送次數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61824"/>
        <c:crosses val="max"/>
        <c:crossBetween val="between"/>
      </c:valAx>
      <c:catAx>
        <c:axId val="108161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15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</a:t>
            </a:r>
            <a:r>
              <a:rPr lang="zh-TW" altLang="en-US"/>
              <a:t>月天氣與次數比較圖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出勤次數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'108年3月'!$B$2:$B$15</c:f>
              <c:numCache>
                <c:formatCode>General</c:formatCode>
                <c:ptCount val="14"/>
                <c:pt idx="0">
                  <c:v>268</c:v>
                </c:pt>
                <c:pt idx="1">
                  <c:v>303</c:v>
                </c:pt>
                <c:pt idx="2">
                  <c:v>264</c:v>
                </c:pt>
                <c:pt idx="3">
                  <c:v>340</c:v>
                </c:pt>
                <c:pt idx="4">
                  <c:v>323</c:v>
                </c:pt>
                <c:pt idx="5">
                  <c:v>291</c:v>
                </c:pt>
                <c:pt idx="6">
                  <c:v>299</c:v>
                </c:pt>
                <c:pt idx="7">
                  <c:v>332</c:v>
                </c:pt>
                <c:pt idx="8">
                  <c:v>312</c:v>
                </c:pt>
                <c:pt idx="9">
                  <c:v>285</c:v>
                </c:pt>
                <c:pt idx="10">
                  <c:v>339</c:v>
                </c:pt>
                <c:pt idx="11">
                  <c:v>297</c:v>
                </c:pt>
                <c:pt idx="12">
                  <c:v>299</c:v>
                </c:pt>
                <c:pt idx="1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04C-AACD-B8113A4F1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94816"/>
        <c:axId val="76664976"/>
      </c:barChart>
      <c:barChart>
        <c:barDir val="col"/>
        <c:grouping val="clustered"/>
        <c:varyColors val="0"/>
        <c:ser>
          <c:idx val="1"/>
          <c:order val="1"/>
          <c:tx>
            <c:v>拒送次數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'108年3月'!$D$2:$D$15</c:f>
              <c:numCache>
                <c:formatCode>General</c:formatCode>
                <c:ptCount val="14"/>
                <c:pt idx="0">
                  <c:v>19</c:v>
                </c:pt>
                <c:pt idx="1">
                  <c:v>19</c:v>
                </c:pt>
                <c:pt idx="2">
                  <c:v>23</c:v>
                </c:pt>
                <c:pt idx="3">
                  <c:v>30</c:v>
                </c:pt>
                <c:pt idx="4">
                  <c:v>21</c:v>
                </c:pt>
                <c:pt idx="5">
                  <c:v>21</c:v>
                </c:pt>
                <c:pt idx="6">
                  <c:v>15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17</c:v>
                </c:pt>
                <c:pt idx="11">
                  <c:v>20</c:v>
                </c:pt>
                <c:pt idx="12">
                  <c:v>17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1-404C-AACD-B8113A4F1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61824"/>
        <c:axId val="108159344"/>
      </c:barChart>
      <c:scatterChart>
        <c:scatterStyle val="lineMarker"/>
        <c:varyColors val="0"/>
        <c:ser>
          <c:idx val="3"/>
          <c:order val="2"/>
          <c:tx>
            <c:v>天氣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'108年3月'!$R$2:$R$14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40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1-404C-AACD-B8113A4F1073}"/>
            </c:ext>
          </c:extLst>
        </c:ser>
        <c:ser>
          <c:idx val="2"/>
          <c:order val="3"/>
          <c:tx>
            <c:v>氣溫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'108年3月'!$P$2:$P$15</c:f>
              <c:numCache>
                <c:formatCode>General</c:formatCode>
                <c:ptCount val="14"/>
                <c:pt idx="0">
                  <c:v>19.5</c:v>
                </c:pt>
                <c:pt idx="1">
                  <c:v>21.9</c:v>
                </c:pt>
                <c:pt idx="2">
                  <c:v>18.899999999999999</c:v>
                </c:pt>
                <c:pt idx="3">
                  <c:v>18.399999999999999</c:v>
                </c:pt>
                <c:pt idx="4">
                  <c:v>19.899999999999999</c:v>
                </c:pt>
                <c:pt idx="5">
                  <c:v>17.899999999999999</c:v>
                </c:pt>
                <c:pt idx="6">
                  <c:v>13.5</c:v>
                </c:pt>
                <c:pt idx="7">
                  <c:v>15.3</c:v>
                </c:pt>
                <c:pt idx="8">
                  <c:v>17.8</c:v>
                </c:pt>
                <c:pt idx="9">
                  <c:v>16.899999999999999</c:v>
                </c:pt>
                <c:pt idx="10">
                  <c:v>16.899999999999999</c:v>
                </c:pt>
                <c:pt idx="11">
                  <c:v>20.6</c:v>
                </c:pt>
                <c:pt idx="12">
                  <c:v>20.9</c:v>
                </c:pt>
                <c:pt idx="13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D-3547-A551-58E3C2A32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1824"/>
        <c:axId val="108159344"/>
      </c:scatterChart>
      <c:catAx>
        <c:axId val="1021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664976"/>
        <c:crosses val="autoZero"/>
        <c:auto val="1"/>
        <c:lblAlgn val="ctr"/>
        <c:lblOffset val="100"/>
        <c:noMultiLvlLbl val="0"/>
      </c:catAx>
      <c:valAx>
        <c:axId val="76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出勤次數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94816"/>
        <c:crosses val="autoZero"/>
        <c:crossBetween val="between"/>
      </c:valAx>
      <c:valAx>
        <c:axId val="108159344"/>
        <c:scaling>
          <c:orientation val="minMax"/>
          <c:max val="4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拒送次數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61824"/>
        <c:crosses val="max"/>
        <c:crossBetween val="between"/>
      </c:valAx>
      <c:catAx>
        <c:axId val="108161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15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719666</xdr:colOff>
      <xdr:row>36</xdr:row>
      <xdr:rowOff>98778</xdr:rowOff>
    </xdr:from>
    <xdr:to>
      <xdr:col>19</xdr:col>
      <xdr:colOff>225777</xdr:colOff>
      <xdr:row>70</xdr:row>
      <xdr:rowOff>183444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767E3C4-49CD-3A4C-9C41-26AEE9311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</xdr:row>
      <xdr:rowOff>0</xdr:rowOff>
    </xdr:from>
    <xdr:to>
      <xdr:col>24</xdr:col>
      <xdr:colOff>427566</xdr:colOff>
      <xdr:row>73</xdr:row>
      <xdr:rowOff>134055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EBBC7D-DD6D-B742-A3D9-88417A02D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56444</xdr:colOff>
      <xdr:row>23</xdr:row>
      <xdr:rowOff>0</xdr:rowOff>
    </xdr:from>
    <xdr:to>
      <xdr:col>18</xdr:col>
      <xdr:colOff>239888</xdr:colOff>
      <xdr:row>57</xdr:row>
      <xdr:rowOff>84666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24B5E1-4BAC-2B44-AD4E-87B995A0F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2</xdr:row>
      <xdr:rowOff>63500</xdr:rowOff>
    </xdr:from>
    <xdr:to>
      <xdr:col>7</xdr:col>
      <xdr:colOff>755090</xdr:colOff>
      <xdr:row>16</xdr:row>
      <xdr:rowOff>12700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F208895-722C-844A-8E22-A2BD1B7BD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444500"/>
          <a:ext cx="6216091" cy="261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"/>
  <sheetViews>
    <sheetView workbookViewId="0">
      <pane ySplit="1" topLeftCell="A8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43313</v>
      </c>
      <c r="B2" s="4">
        <v>311</v>
      </c>
      <c r="C2" s="4">
        <f t="shared" ref="C2:C32" si="0">B2-SUM(D2:K2)</f>
        <v>231</v>
      </c>
      <c r="D2" s="4">
        <v>42</v>
      </c>
      <c r="E2" s="4">
        <v>4</v>
      </c>
      <c r="F2" s="4">
        <v>1</v>
      </c>
      <c r="G2" s="4">
        <v>2</v>
      </c>
      <c r="H2" s="4">
        <v>19</v>
      </c>
      <c r="I2" s="4">
        <v>0</v>
      </c>
      <c r="J2" s="4">
        <v>4</v>
      </c>
      <c r="K2" s="4">
        <v>8</v>
      </c>
      <c r="L2" s="9">
        <v>0.25719999999999998</v>
      </c>
      <c r="M2" s="9">
        <f>(B2-C2-H2)/(B2-H2)</f>
        <v>0.2089041095890411</v>
      </c>
      <c r="N2" s="1"/>
    </row>
    <row r="3" spans="1:14">
      <c r="A3" s="3">
        <v>43314</v>
      </c>
      <c r="B3" s="4">
        <v>316</v>
      </c>
      <c r="C3" s="4">
        <f t="shared" si="0"/>
        <v>242</v>
      </c>
      <c r="D3" s="4">
        <v>39</v>
      </c>
      <c r="E3" s="4">
        <v>4</v>
      </c>
      <c r="F3" s="4">
        <v>0</v>
      </c>
      <c r="G3" s="4">
        <v>2</v>
      </c>
      <c r="H3" s="4">
        <v>22</v>
      </c>
      <c r="I3" s="4">
        <v>1</v>
      </c>
      <c r="J3" s="4">
        <v>5</v>
      </c>
      <c r="K3" s="4">
        <v>1</v>
      </c>
      <c r="L3" s="9">
        <v>0.2341</v>
      </c>
      <c r="M3" s="9">
        <f t="shared" ref="M3:M33" si="1">(B3-C3-H3)/(B3-H3)</f>
        <v>0.17687074829931973</v>
      </c>
      <c r="N3" s="1"/>
    </row>
    <row r="4" spans="1:14">
      <c r="A4" s="3">
        <v>43315</v>
      </c>
      <c r="B4" s="4">
        <v>318</v>
      </c>
      <c r="C4" s="4">
        <f t="shared" si="0"/>
        <v>253</v>
      </c>
      <c r="D4" s="4">
        <v>37</v>
      </c>
      <c r="E4" s="4">
        <v>5</v>
      </c>
      <c r="F4" s="4">
        <v>0</v>
      </c>
      <c r="G4" s="4">
        <v>4</v>
      </c>
      <c r="H4" s="4">
        <v>15</v>
      </c>
      <c r="I4" s="4">
        <v>2</v>
      </c>
      <c r="J4" s="4">
        <v>1</v>
      </c>
      <c r="K4" s="4">
        <v>1</v>
      </c>
      <c r="L4" s="9">
        <v>0.2044</v>
      </c>
      <c r="M4" s="9">
        <f t="shared" si="1"/>
        <v>0.16501650165016502</v>
      </c>
      <c r="N4" s="1"/>
    </row>
    <row r="5" spans="1:14">
      <c r="A5" s="3">
        <v>43316</v>
      </c>
      <c r="B5" s="4">
        <v>328</v>
      </c>
      <c r="C5" s="4">
        <f t="shared" si="0"/>
        <v>246</v>
      </c>
      <c r="D5" s="4">
        <v>54</v>
      </c>
      <c r="E5" s="4">
        <v>7</v>
      </c>
      <c r="F5" s="4">
        <v>0</v>
      </c>
      <c r="G5" s="4">
        <v>0</v>
      </c>
      <c r="H5" s="4">
        <v>18</v>
      </c>
      <c r="I5" s="4">
        <v>1</v>
      </c>
      <c r="J5" s="4">
        <v>0</v>
      </c>
      <c r="K5" s="4">
        <v>2</v>
      </c>
      <c r="L5" s="9">
        <v>0.25</v>
      </c>
      <c r="M5" s="9">
        <f t="shared" si="1"/>
        <v>0.20645161290322581</v>
      </c>
      <c r="N5" s="1"/>
    </row>
    <row r="6" spans="1:14">
      <c r="A6" s="3">
        <v>43317</v>
      </c>
      <c r="B6" s="4">
        <v>349</v>
      </c>
      <c r="C6" s="4">
        <f t="shared" si="0"/>
        <v>276</v>
      </c>
      <c r="D6" s="4">
        <v>35</v>
      </c>
      <c r="E6" s="4">
        <v>9</v>
      </c>
      <c r="F6" s="4">
        <v>1</v>
      </c>
      <c r="G6" s="4">
        <v>3</v>
      </c>
      <c r="H6" s="4">
        <v>16</v>
      </c>
      <c r="I6" s="4">
        <v>0</v>
      </c>
      <c r="J6" s="4">
        <v>2</v>
      </c>
      <c r="K6" s="4">
        <v>7</v>
      </c>
      <c r="L6" s="9">
        <v>0.20910000000000001</v>
      </c>
      <c r="M6" s="9">
        <f t="shared" si="1"/>
        <v>0.17117117117117117</v>
      </c>
      <c r="N6" s="1"/>
    </row>
    <row r="7" spans="1:14">
      <c r="A7" s="3">
        <v>43318</v>
      </c>
      <c r="B7" s="4">
        <v>345</v>
      </c>
      <c r="C7" s="4">
        <f t="shared" si="0"/>
        <v>279</v>
      </c>
      <c r="D7" s="4">
        <v>36</v>
      </c>
      <c r="E7" s="4">
        <v>6</v>
      </c>
      <c r="F7" s="4">
        <v>0</v>
      </c>
      <c r="G7" s="4">
        <v>1</v>
      </c>
      <c r="H7" s="4">
        <v>14</v>
      </c>
      <c r="I7" s="4">
        <v>1</v>
      </c>
      <c r="J7" s="4">
        <v>4</v>
      </c>
      <c r="K7" s="4">
        <v>4</v>
      </c>
      <c r="L7" s="9">
        <v>0.191</v>
      </c>
      <c r="M7" s="9">
        <f t="shared" si="1"/>
        <v>0.15709969788519637</v>
      </c>
      <c r="N7" s="1"/>
    </row>
    <row r="8" spans="1:14">
      <c r="A8" s="3">
        <v>43319</v>
      </c>
      <c r="B8" s="4">
        <v>354</v>
      </c>
      <c r="C8" s="4">
        <f t="shared" si="0"/>
        <v>275</v>
      </c>
      <c r="D8" s="4">
        <v>50</v>
      </c>
      <c r="E8" s="4">
        <v>5</v>
      </c>
      <c r="F8" s="4">
        <v>0</v>
      </c>
      <c r="G8" s="4">
        <v>1</v>
      </c>
      <c r="H8" s="4">
        <v>14</v>
      </c>
      <c r="I8" s="4">
        <v>0</v>
      </c>
      <c r="J8" s="4">
        <v>4</v>
      </c>
      <c r="K8" s="4">
        <v>5</v>
      </c>
      <c r="L8" s="9">
        <v>0.22309999999999999</v>
      </c>
      <c r="M8" s="9">
        <f t="shared" si="1"/>
        <v>0.19117647058823528</v>
      </c>
      <c r="N8" s="1"/>
    </row>
    <row r="9" spans="1:14">
      <c r="A9" s="3">
        <v>43320</v>
      </c>
      <c r="B9" s="4">
        <v>353</v>
      </c>
      <c r="C9" s="4">
        <f t="shared" si="0"/>
        <v>270</v>
      </c>
      <c r="D9" s="4">
        <v>49</v>
      </c>
      <c r="E9" s="4">
        <v>6</v>
      </c>
      <c r="F9" s="4">
        <v>1</v>
      </c>
      <c r="G9" s="4">
        <v>1</v>
      </c>
      <c r="H9" s="4">
        <v>13</v>
      </c>
      <c r="I9" s="4">
        <v>3</v>
      </c>
      <c r="J9" s="4">
        <v>4</v>
      </c>
      <c r="K9" s="4">
        <v>6</v>
      </c>
      <c r="L9" s="9">
        <v>0.2351</v>
      </c>
      <c r="M9" s="9">
        <f t="shared" si="1"/>
        <v>0.20588235294117646</v>
      </c>
      <c r="N9" s="1"/>
    </row>
    <row r="10" spans="1:14">
      <c r="A10" s="3">
        <v>43321</v>
      </c>
      <c r="B10" s="4">
        <v>335</v>
      </c>
      <c r="C10" s="4">
        <f t="shared" si="0"/>
        <v>255</v>
      </c>
      <c r="D10" s="4">
        <v>50</v>
      </c>
      <c r="E10" s="4">
        <v>8</v>
      </c>
      <c r="F10" s="4">
        <v>0</v>
      </c>
      <c r="G10" s="4">
        <v>0</v>
      </c>
      <c r="H10" s="4">
        <v>16</v>
      </c>
      <c r="I10" s="4">
        <v>1</v>
      </c>
      <c r="J10" s="4">
        <v>1</v>
      </c>
      <c r="K10" s="4">
        <v>4</v>
      </c>
      <c r="L10" s="9">
        <v>0.2351</v>
      </c>
      <c r="M10" s="9">
        <f t="shared" si="1"/>
        <v>0.20062695924764889</v>
      </c>
      <c r="N10" s="1"/>
    </row>
    <row r="11" spans="1:14">
      <c r="A11" s="3">
        <v>43322</v>
      </c>
      <c r="B11" s="4">
        <v>318</v>
      </c>
      <c r="C11" s="4">
        <f t="shared" si="0"/>
        <v>231</v>
      </c>
      <c r="D11" s="4">
        <v>50</v>
      </c>
      <c r="E11" s="4">
        <v>1</v>
      </c>
      <c r="F11" s="4">
        <v>1</v>
      </c>
      <c r="G11" s="4">
        <v>2</v>
      </c>
      <c r="H11" s="4">
        <v>20</v>
      </c>
      <c r="I11" s="4">
        <v>1</v>
      </c>
      <c r="J11" s="4">
        <v>1</v>
      </c>
      <c r="K11" s="4">
        <v>11</v>
      </c>
      <c r="L11" s="9">
        <v>0.27360000000000001</v>
      </c>
      <c r="M11" s="9">
        <f t="shared" si="1"/>
        <v>0.22483221476510068</v>
      </c>
      <c r="N11" s="1"/>
    </row>
    <row r="12" spans="1:14">
      <c r="A12" s="3">
        <v>43323</v>
      </c>
      <c r="B12" s="4">
        <v>303</v>
      </c>
      <c r="C12" s="4">
        <f t="shared" si="0"/>
        <v>220</v>
      </c>
      <c r="D12" s="4">
        <v>47</v>
      </c>
      <c r="E12" s="4">
        <v>5</v>
      </c>
      <c r="F12" s="4">
        <v>1</v>
      </c>
      <c r="G12" s="4">
        <v>3</v>
      </c>
      <c r="H12" s="4">
        <v>20</v>
      </c>
      <c r="I12" s="4">
        <v>0</v>
      </c>
      <c r="J12" s="4">
        <v>3</v>
      </c>
      <c r="K12" s="4">
        <v>4</v>
      </c>
      <c r="L12" s="9">
        <v>0.27389999999999998</v>
      </c>
      <c r="M12" s="9">
        <f t="shared" si="1"/>
        <v>0.22261484098939929</v>
      </c>
      <c r="N12" s="1"/>
    </row>
    <row r="13" spans="1:14">
      <c r="A13" s="3">
        <v>43324</v>
      </c>
      <c r="B13" s="4">
        <v>291</v>
      </c>
      <c r="C13" s="4">
        <f t="shared" si="0"/>
        <v>228</v>
      </c>
      <c r="D13" s="4">
        <v>39</v>
      </c>
      <c r="E13" s="4">
        <v>4</v>
      </c>
      <c r="F13" s="4">
        <v>0</v>
      </c>
      <c r="G13" s="4">
        <v>0</v>
      </c>
      <c r="H13" s="4">
        <v>16</v>
      </c>
      <c r="I13" s="4">
        <v>0</v>
      </c>
      <c r="J13" s="4">
        <v>1</v>
      </c>
      <c r="K13" s="4">
        <v>3</v>
      </c>
      <c r="L13" s="9">
        <v>0.2165</v>
      </c>
      <c r="M13" s="9">
        <f t="shared" si="1"/>
        <v>0.1709090909090909</v>
      </c>
      <c r="N13" s="1"/>
    </row>
    <row r="14" spans="1:14">
      <c r="A14" s="3">
        <v>43325</v>
      </c>
      <c r="B14" s="4">
        <v>356</v>
      </c>
      <c r="C14" s="4">
        <f t="shared" si="0"/>
        <v>278</v>
      </c>
      <c r="D14" s="4">
        <v>43</v>
      </c>
      <c r="E14" s="4">
        <v>6</v>
      </c>
      <c r="F14" s="4">
        <v>1</v>
      </c>
      <c r="G14" s="4">
        <v>6</v>
      </c>
      <c r="H14" s="4">
        <v>13</v>
      </c>
      <c r="I14" s="4">
        <v>0</v>
      </c>
      <c r="J14" s="4">
        <v>4</v>
      </c>
      <c r="K14" s="4">
        <v>5</v>
      </c>
      <c r="L14" s="9">
        <v>0.21909999999999999</v>
      </c>
      <c r="M14" s="9">
        <f t="shared" si="1"/>
        <v>0.18950437317784258</v>
      </c>
      <c r="N14" s="1"/>
    </row>
    <row r="15" spans="1:14">
      <c r="A15" s="3">
        <v>43326</v>
      </c>
      <c r="B15" s="4">
        <v>325</v>
      </c>
      <c r="C15" s="4">
        <f t="shared" si="0"/>
        <v>259</v>
      </c>
      <c r="D15" s="4">
        <v>43</v>
      </c>
      <c r="E15" s="4">
        <v>2</v>
      </c>
      <c r="F15" s="4">
        <v>1</v>
      </c>
      <c r="G15" s="4">
        <v>2</v>
      </c>
      <c r="H15" s="4">
        <v>15</v>
      </c>
      <c r="I15" s="4">
        <v>0</v>
      </c>
      <c r="J15" s="4">
        <v>1</v>
      </c>
      <c r="K15" s="4">
        <v>2</v>
      </c>
      <c r="L15" s="9">
        <v>0.20300000000000001</v>
      </c>
      <c r="M15" s="9">
        <f t="shared" si="1"/>
        <v>0.16451612903225807</v>
      </c>
      <c r="N15" s="1"/>
    </row>
    <row r="16" spans="1:14">
      <c r="A16" s="3">
        <v>43327</v>
      </c>
      <c r="B16" s="4">
        <v>342</v>
      </c>
      <c r="C16" s="4">
        <f t="shared" si="0"/>
        <v>263</v>
      </c>
      <c r="D16" s="4">
        <v>46</v>
      </c>
      <c r="E16" s="4">
        <v>6</v>
      </c>
      <c r="F16" s="4">
        <v>2</v>
      </c>
      <c r="G16" s="4">
        <v>2</v>
      </c>
      <c r="H16" s="4">
        <v>13</v>
      </c>
      <c r="I16" s="4">
        <v>0</v>
      </c>
      <c r="J16" s="4">
        <v>7</v>
      </c>
      <c r="K16" s="4">
        <v>3</v>
      </c>
      <c r="L16" s="9">
        <v>0.2009</v>
      </c>
      <c r="M16" s="9">
        <f t="shared" si="1"/>
        <v>0.20060790273556231</v>
      </c>
      <c r="N16" s="1"/>
    </row>
    <row r="17" spans="1:14">
      <c r="A17" s="3">
        <v>43328</v>
      </c>
      <c r="B17" s="4">
        <v>323</v>
      </c>
      <c r="C17" s="4">
        <f t="shared" si="0"/>
        <v>255</v>
      </c>
      <c r="D17" s="4">
        <v>42</v>
      </c>
      <c r="E17" s="4">
        <v>4</v>
      </c>
      <c r="F17" s="4">
        <v>0</v>
      </c>
      <c r="G17" s="4">
        <v>1</v>
      </c>
      <c r="H17" s="4">
        <v>14</v>
      </c>
      <c r="I17" s="4">
        <v>2</v>
      </c>
      <c r="J17" s="4">
        <v>3</v>
      </c>
      <c r="K17" s="4">
        <v>2</v>
      </c>
      <c r="L17" s="9">
        <v>0.21049999999999999</v>
      </c>
      <c r="M17" s="9">
        <f t="shared" si="1"/>
        <v>0.17475728155339806</v>
      </c>
      <c r="N17" s="1"/>
    </row>
    <row r="18" spans="1:14">
      <c r="A18" s="11">
        <v>43329</v>
      </c>
      <c r="B18" s="12">
        <v>336</v>
      </c>
      <c r="C18" s="12">
        <f t="shared" si="0"/>
        <v>246</v>
      </c>
      <c r="D18" s="12">
        <v>46</v>
      </c>
      <c r="E18" s="12">
        <v>14</v>
      </c>
      <c r="F18" s="12">
        <v>0</v>
      </c>
      <c r="G18" s="12">
        <v>2</v>
      </c>
      <c r="H18" s="12">
        <v>16</v>
      </c>
      <c r="I18" s="12">
        <v>2</v>
      </c>
      <c r="J18" s="12">
        <v>6</v>
      </c>
      <c r="K18" s="12">
        <v>4</v>
      </c>
      <c r="L18" s="13">
        <v>0.26779999999999998</v>
      </c>
      <c r="M18" s="9">
        <f t="shared" si="1"/>
        <v>0.23125000000000001</v>
      </c>
      <c r="N18" s="12" t="s">
        <v>20</v>
      </c>
    </row>
    <row r="19" spans="1:14">
      <c r="A19" s="3">
        <v>43330</v>
      </c>
      <c r="B19" s="4">
        <v>335</v>
      </c>
      <c r="C19" s="4">
        <f t="shared" si="0"/>
        <v>250</v>
      </c>
      <c r="D19" s="4">
        <v>48</v>
      </c>
      <c r="E19" s="4">
        <v>4</v>
      </c>
      <c r="F19" s="4">
        <v>2</v>
      </c>
      <c r="G19" s="4">
        <v>5</v>
      </c>
      <c r="H19" s="4">
        <v>25</v>
      </c>
      <c r="I19" s="4">
        <v>0</v>
      </c>
      <c r="J19" s="4">
        <v>0</v>
      </c>
      <c r="K19" s="4">
        <v>1</v>
      </c>
      <c r="L19" s="9">
        <v>0.25369999999999998</v>
      </c>
      <c r="M19" s="9">
        <f t="shared" si="1"/>
        <v>0.19354838709677419</v>
      </c>
      <c r="N19" s="1"/>
    </row>
    <row r="20" spans="1:14">
      <c r="A20" s="3">
        <v>43331</v>
      </c>
      <c r="B20" s="4">
        <v>295</v>
      </c>
      <c r="C20" s="4">
        <f t="shared" si="0"/>
        <v>216</v>
      </c>
      <c r="D20" s="4">
        <v>46</v>
      </c>
      <c r="E20" s="4">
        <v>1</v>
      </c>
      <c r="F20" s="4">
        <v>0</v>
      </c>
      <c r="G20" s="4">
        <v>0</v>
      </c>
      <c r="H20" s="4">
        <v>26</v>
      </c>
      <c r="I20" s="4">
        <v>1</v>
      </c>
      <c r="J20" s="4">
        <v>2</v>
      </c>
      <c r="K20" s="4">
        <v>3</v>
      </c>
      <c r="L20" s="9">
        <v>0.26769999999999999</v>
      </c>
      <c r="M20" s="9">
        <f t="shared" si="1"/>
        <v>0.19702602230483271</v>
      </c>
      <c r="N20" s="1"/>
    </row>
    <row r="21" spans="1:14">
      <c r="A21" s="3">
        <v>43332</v>
      </c>
      <c r="B21" s="4">
        <v>326</v>
      </c>
      <c r="C21" s="4">
        <f t="shared" si="0"/>
        <v>252</v>
      </c>
      <c r="D21" s="4">
        <v>42</v>
      </c>
      <c r="E21" s="4">
        <v>3</v>
      </c>
      <c r="F21" s="4">
        <v>2</v>
      </c>
      <c r="G21" s="4">
        <v>2</v>
      </c>
      <c r="H21" s="4">
        <v>15</v>
      </c>
      <c r="I21" s="4">
        <v>2</v>
      </c>
      <c r="J21" s="4">
        <v>2</v>
      </c>
      <c r="K21" s="4">
        <v>6</v>
      </c>
      <c r="L21" s="9">
        <v>0.22689999999999999</v>
      </c>
      <c r="M21" s="9">
        <f t="shared" si="1"/>
        <v>0.18971061093247588</v>
      </c>
      <c r="N21" s="1"/>
    </row>
    <row r="22" spans="1:14">
      <c r="A22" s="3">
        <v>43333</v>
      </c>
      <c r="B22" s="4">
        <v>318</v>
      </c>
      <c r="C22" s="4">
        <f t="shared" si="0"/>
        <v>230</v>
      </c>
      <c r="D22" s="4">
        <v>57</v>
      </c>
      <c r="E22" s="4">
        <v>6</v>
      </c>
      <c r="F22" s="4">
        <v>3</v>
      </c>
      <c r="G22" s="4">
        <v>2</v>
      </c>
      <c r="H22" s="4">
        <v>15</v>
      </c>
      <c r="I22" s="4">
        <v>0</v>
      </c>
      <c r="J22" s="4">
        <v>2</v>
      </c>
      <c r="K22" s="4">
        <v>3</v>
      </c>
      <c r="L22" s="9">
        <v>0.2767</v>
      </c>
      <c r="M22" s="9">
        <f t="shared" si="1"/>
        <v>0.24092409240924093</v>
      </c>
      <c r="N22" s="1"/>
    </row>
    <row r="23" spans="1:14">
      <c r="A23" s="3">
        <v>43334</v>
      </c>
      <c r="B23" s="4">
        <v>314</v>
      </c>
      <c r="C23" s="4">
        <f t="shared" si="0"/>
        <v>248</v>
      </c>
      <c r="D23" s="4">
        <v>45</v>
      </c>
      <c r="E23" s="4">
        <v>4</v>
      </c>
      <c r="F23" s="4">
        <v>3</v>
      </c>
      <c r="G23" s="4">
        <v>0</v>
      </c>
      <c r="H23" s="4">
        <v>10</v>
      </c>
      <c r="I23" s="4">
        <v>0</v>
      </c>
      <c r="J23" s="4">
        <v>0</v>
      </c>
      <c r="K23" s="4">
        <v>4</v>
      </c>
      <c r="L23" s="9">
        <v>0.21010000000000001</v>
      </c>
      <c r="M23" s="9">
        <f t="shared" si="1"/>
        <v>0.18421052631578946</v>
      </c>
      <c r="N23" s="1"/>
    </row>
    <row r="24" spans="1:14">
      <c r="A24" s="3">
        <v>43335</v>
      </c>
      <c r="B24" s="4">
        <v>319</v>
      </c>
      <c r="C24" s="4">
        <f t="shared" si="0"/>
        <v>253</v>
      </c>
      <c r="D24" s="4">
        <v>34</v>
      </c>
      <c r="E24" s="4">
        <v>1</v>
      </c>
      <c r="F24" s="4">
        <v>1</v>
      </c>
      <c r="G24" s="4">
        <v>1</v>
      </c>
      <c r="H24" s="4">
        <v>23</v>
      </c>
      <c r="I24" s="4">
        <v>0</v>
      </c>
      <c r="J24" s="4">
        <v>3</v>
      </c>
      <c r="K24" s="4">
        <v>3</v>
      </c>
      <c r="L24" s="9">
        <v>0.20680000000000001</v>
      </c>
      <c r="M24" s="9">
        <f t="shared" si="1"/>
        <v>0.14527027027027026</v>
      </c>
      <c r="N24" s="1"/>
    </row>
    <row r="25" spans="1:14">
      <c r="A25" s="3">
        <v>43336</v>
      </c>
      <c r="B25" s="4">
        <v>332</v>
      </c>
      <c r="C25" s="4">
        <f t="shared" si="0"/>
        <v>251</v>
      </c>
      <c r="D25" s="4">
        <v>40</v>
      </c>
      <c r="E25" s="4">
        <v>8</v>
      </c>
      <c r="F25" s="4">
        <v>1</v>
      </c>
      <c r="G25" s="4">
        <v>2</v>
      </c>
      <c r="H25" s="4">
        <v>25</v>
      </c>
      <c r="I25" s="4">
        <v>1</v>
      </c>
      <c r="J25" s="4">
        <v>1</v>
      </c>
      <c r="K25" s="4">
        <v>3</v>
      </c>
      <c r="L25" s="9">
        <v>0.24390000000000001</v>
      </c>
      <c r="M25" s="9">
        <f t="shared" si="1"/>
        <v>0.18241042345276873</v>
      </c>
      <c r="N25" s="1"/>
    </row>
    <row r="26" spans="1:14">
      <c r="A26" s="3">
        <v>43337</v>
      </c>
      <c r="B26" s="4">
        <v>327</v>
      </c>
      <c r="C26" s="4">
        <f t="shared" si="0"/>
        <v>251</v>
      </c>
      <c r="D26" s="4">
        <v>49</v>
      </c>
      <c r="E26" s="4">
        <v>5</v>
      </c>
      <c r="F26" s="4">
        <v>1</v>
      </c>
      <c r="G26" s="4">
        <v>2</v>
      </c>
      <c r="H26" s="4">
        <v>14</v>
      </c>
      <c r="I26" s="4">
        <v>0</v>
      </c>
      <c r="J26" s="4">
        <v>0</v>
      </c>
      <c r="K26" s="4">
        <v>5</v>
      </c>
      <c r="L26" s="9">
        <v>0.2324</v>
      </c>
      <c r="M26" s="9">
        <f t="shared" si="1"/>
        <v>0.19808306709265175</v>
      </c>
      <c r="N26" s="1"/>
    </row>
    <row r="27" spans="1:14">
      <c r="A27" s="3">
        <v>43338</v>
      </c>
      <c r="B27" s="4">
        <v>324</v>
      </c>
      <c r="C27" s="4">
        <f t="shared" si="0"/>
        <v>235</v>
      </c>
      <c r="D27" s="4">
        <v>51</v>
      </c>
      <c r="E27" s="4">
        <v>8</v>
      </c>
      <c r="F27" s="4">
        <v>3</v>
      </c>
      <c r="G27" s="4">
        <v>4</v>
      </c>
      <c r="H27" s="4">
        <v>18</v>
      </c>
      <c r="I27" s="4">
        <v>0</v>
      </c>
      <c r="J27" s="4">
        <v>0</v>
      </c>
      <c r="K27" s="4">
        <v>5</v>
      </c>
      <c r="L27" s="9">
        <v>0.27460000000000001</v>
      </c>
      <c r="M27" s="9">
        <f t="shared" si="1"/>
        <v>0.23202614379084968</v>
      </c>
      <c r="N27" s="1"/>
    </row>
    <row r="28" spans="1:14">
      <c r="A28" s="3">
        <v>43339</v>
      </c>
      <c r="B28" s="4">
        <v>353</v>
      </c>
      <c r="C28" s="4">
        <f t="shared" si="0"/>
        <v>276</v>
      </c>
      <c r="D28" s="4">
        <v>46</v>
      </c>
      <c r="E28" s="4">
        <v>3</v>
      </c>
      <c r="F28" s="4">
        <v>2</v>
      </c>
      <c r="G28" s="4">
        <v>0</v>
      </c>
      <c r="H28" s="4">
        <v>17</v>
      </c>
      <c r="I28" s="4">
        <v>0</v>
      </c>
      <c r="J28" s="4">
        <v>5</v>
      </c>
      <c r="K28" s="4">
        <v>4</v>
      </c>
      <c r="L28" s="9">
        <v>0.21809999999999999</v>
      </c>
      <c r="M28" s="9">
        <f t="shared" si="1"/>
        <v>0.17857142857142858</v>
      </c>
      <c r="N28" s="1"/>
    </row>
    <row r="29" spans="1:14">
      <c r="A29" s="3">
        <v>43340</v>
      </c>
      <c r="B29" s="4">
        <v>300</v>
      </c>
      <c r="C29" s="4">
        <f t="shared" si="0"/>
        <v>241</v>
      </c>
      <c r="D29" s="4">
        <v>34</v>
      </c>
      <c r="E29" s="4">
        <v>4</v>
      </c>
      <c r="F29" s="4">
        <v>1</v>
      </c>
      <c r="G29" s="4">
        <v>0</v>
      </c>
      <c r="H29" s="4">
        <v>17</v>
      </c>
      <c r="I29" s="4">
        <v>1</v>
      </c>
      <c r="J29" s="4">
        <v>1</v>
      </c>
      <c r="K29" s="4">
        <v>1</v>
      </c>
      <c r="L29" s="9">
        <v>0.1966</v>
      </c>
      <c r="M29" s="9">
        <f t="shared" si="1"/>
        <v>0.14840989399293286</v>
      </c>
      <c r="N29" s="1"/>
    </row>
    <row r="30" spans="1:14">
      <c r="A30" s="3">
        <v>43341</v>
      </c>
      <c r="B30" s="4">
        <v>270</v>
      </c>
      <c r="C30" s="4">
        <f t="shared" si="0"/>
        <v>215</v>
      </c>
      <c r="D30" s="4">
        <v>25</v>
      </c>
      <c r="E30" s="4">
        <v>5</v>
      </c>
      <c r="F30" s="4">
        <v>0</v>
      </c>
      <c r="G30" s="4">
        <v>0</v>
      </c>
      <c r="H30" s="4">
        <v>18</v>
      </c>
      <c r="I30" s="4">
        <v>1</v>
      </c>
      <c r="J30" s="4">
        <v>2</v>
      </c>
      <c r="K30" s="4">
        <v>4</v>
      </c>
      <c r="L30" s="9">
        <v>0.20369999999999999</v>
      </c>
      <c r="M30" s="9">
        <f t="shared" si="1"/>
        <v>0.14682539682539683</v>
      </c>
      <c r="N30" s="1"/>
    </row>
    <row r="31" spans="1:14">
      <c r="A31" s="3">
        <v>43342</v>
      </c>
      <c r="B31" s="4">
        <v>345</v>
      </c>
      <c r="C31" s="4">
        <f t="shared" si="0"/>
        <v>274</v>
      </c>
      <c r="D31" s="4">
        <v>34</v>
      </c>
      <c r="E31" s="4">
        <v>6</v>
      </c>
      <c r="F31" s="4">
        <v>1</v>
      </c>
      <c r="G31" s="4">
        <v>3</v>
      </c>
      <c r="H31" s="4">
        <v>22</v>
      </c>
      <c r="I31" s="4">
        <v>0</v>
      </c>
      <c r="J31" s="4">
        <v>2</v>
      </c>
      <c r="K31" s="4">
        <v>3</v>
      </c>
      <c r="L31" s="9">
        <v>0.20580000000000001</v>
      </c>
      <c r="M31" s="9">
        <f t="shared" si="1"/>
        <v>0.15170278637770898</v>
      </c>
      <c r="N31" s="1"/>
    </row>
    <row r="32" spans="1:14">
      <c r="A32" s="3">
        <v>43343</v>
      </c>
      <c r="B32" s="4">
        <v>348</v>
      </c>
      <c r="C32" s="4">
        <f t="shared" si="0"/>
        <v>268</v>
      </c>
      <c r="D32" s="4">
        <v>47</v>
      </c>
      <c r="E32" s="4">
        <v>4</v>
      </c>
      <c r="F32" s="4">
        <v>0</v>
      </c>
      <c r="G32" s="4">
        <v>1</v>
      </c>
      <c r="H32" s="4">
        <v>18</v>
      </c>
      <c r="I32" s="4">
        <v>0</v>
      </c>
      <c r="J32" s="4">
        <v>5</v>
      </c>
      <c r="K32" s="4">
        <v>5</v>
      </c>
      <c r="L32" s="9">
        <v>0.2298</v>
      </c>
      <c r="M32" s="9">
        <f t="shared" si="1"/>
        <v>0.18787878787878787</v>
      </c>
      <c r="N32" s="1"/>
    </row>
    <row r="33" spans="1:14">
      <c r="A33" s="6" t="s">
        <v>9</v>
      </c>
      <c r="B33" s="7">
        <f t="shared" ref="B33:K33" si="2">SUM(B2:B32)</f>
        <v>10109</v>
      </c>
      <c r="C33" s="7">
        <f t="shared" si="2"/>
        <v>7767</v>
      </c>
      <c r="D33" s="7">
        <f t="shared" si="2"/>
        <v>1346</v>
      </c>
      <c r="E33" s="7">
        <f t="shared" si="2"/>
        <v>158</v>
      </c>
      <c r="F33" s="7">
        <f t="shared" si="2"/>
        <v>29</v>
      </c>
      <c r="G33" s="7">
        <f t="shared" si="2"/>
        <v>54</v>
      </c>
      <c r="H33" s="7">
        <f t="shared" si="2"/>
        <v>537</v>
      </c>
      <c r="I33" s="7">
        <f t="shared" si="2"/>
        <v>20</v>
      </c>
      <c r="J33" s="7">
        <f t="shared" si="2"/>
        <v>76</v>
      </c>
      <c r="K33" s="7">
        <f t="shared" si="2"/>
        <v>122</v>
      </c>
      <c r="L33" s="8">
        <f>(B33-C33)/B33</f>
        <v>0.23167474527648629</v>
      </c>
      <c r="M33" s="8">
        <f t="shared" si="1"/>
        <v>0.18857083159214375</v>
      </c>
      <c r="N33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2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43344</v>
      </c>
      <c r="B2" s="4">
        <v>308</v>
      </c>
      <c r="C2" s="4">
        <f t="shared" ref="C2:C10" si="0">B2-SUM(D2:K2)</f>
        <v>231</v>
      </c>
      <c r="D2" s="4">
        <v>46</v>
      </c>
      <c r="E2" s="4">
        <v>3</v>
      </c>
      <c r="F2" s="4">
        <v>0</v>
      </c>
      <c r="G2" s="4">
        <v>3</v>
      </c>
      <c r="H2" s="4">
        <v>22</v>
      </c>
      <c r="I2" s="4">
        <v>0</v>
      </c>
      <c r="J2" s="4">
        <v>1</v>
      </c>
      <c r="K2" s="4">
        <v>2</v>
      </c>
      <c r="L2" s="9">
        <v>0.25</v>
      </c>
      <c r="M2" s="9">
        <f>(B2-C2-H2)/(B2-H2)</f>
        <v>0.19230769230769232</v>
      </c>
      <c r="N2" s="1"/>
    </row>
    <row r="3" spans="1:14">
      <c r="A3" s="3">
        <v>43345</v>
      </c>
      <c r="B3" s="4">
        <v>293</v>
      </c>
      <c r="C3" s="4">
        <f t="shared" si="0"/>
        <v>235</v>
      </c>
      <c r="D3" s="4">
        <v>33</v>
      </c>
      <c r="E3" s="4">
        <v>4</v>
      </c>
      <c r="F3" s="4">
        <v>0</v>
      </c>
      <c r="G3" s="4">
        <v>1</v>
      </c>
      <c r="H3" s="4">
        <v>14</v>
      </c>
      <c r="I3" s="4">
        <v>0</v>
      </c>
      <c r="J3" s="4">
        <v>0</v>
      </c>
      <c r="K3" s="4">
        <v>6</v>
      </c>
      <c r="L3" s="9">
        <v>0.19789999999999999</v>
      </c>
      <c r="M3" s="9">
        <f t="shared" ref="M3:M30" si="1">(B3-C3-H3)/(B3-H3)</f>
        <v>0.15770609318996415</v>
      </c>
      <c r="N3" s="1"/>
    </row>
    <row r="4" spans="1:14">
      <c r="A4" s="3">
        <v>43346</v>
      </c>
      <c r="B4" s="4">
        <v>335</v>
      </c>
      <c r="C4" s="4">
        <f t="shared" si="0"/>
        <v>257</v>
      </c>
      <c r="D4" s="4">
        <v>45</v>
      </c>
      <c r="E4" s="4">
        <v>3</v>
      </c>
      <c r="F4" s="4">
        <v>0</v>
      </c>
      <c r="G4" s="4">
        <v>2</v>
      </c>
      <c r="H4" s="4">
        <v>24</v>
      </c>
      <c r="I4" s="4">
        <v>2</v>
      </c>
      <c r="J4" s="4">
        <v>0</v>
      </c>
      <c r="K4" s="4">
        <v>2</v>
      </c>
      <c r="L4" s="9">
        <v>0.23280000000000001</v>
      </c>
      <c r="M4" s="9">
        <f t="shared" si="1"/>
        <v>0.17363344051446947</v>
      </c>
      <c r="N4" s="1"/>
    </row>
    <row r="5" spans="1:14">
      <c r="A5" s="3">
        <v>43347</v>
      </c>
      <c r="B5" s="4">
        <v>320</v>
      </c>
      <c r="C5" s="4">
        <f t="shared" si="0"/>
        <v>261</v>
      </c>
      <c r="D5" s="4">
        <v>35</v>
      </c>
      <c r="E5" s="4">
        <v>5</v>
      </c>
      <c r="F5" s="4">
        <v>1</v>
      </c>
      <c r="G5" s="4">
        <v>0</v>
      </c>
      <c r="H5" s="4">
        <v>15</v>
      </c>
      <c r="I5" s="4">
        <v>0</v>
      </c>
      <c r="J5" s="4">
        <v>3</v>
      </c>
      <c r="K5" s="4">
        <v>0</v>
      </c>
      <c r="L5" s="9">
        <v>0.18429999999999999</v>
      </c>
      <c r="M5" s="9">
        <f t="shared" si="1"/>
        <v>0.14426229508196722</v>
      </c>
      <c r="N5" s="1"/>
    </row>
    <row r="6" spans="1:14">
      <c r="A6" s="3">
        <v>43348</v>
      </c>
      <c r="B6" s="4">
        <v>317</v>
      </c>
      <c r="C6" s="4">
        <f t="shared" si="0"/>
        <v>242</v>
      </c>
      <c r="D6" s="4">
        <v>42</v>
      </c>
      <c r="E6" s="4">
        <v>3</v>
      </c>
      <c r="F6" s="4">
        <v>0</v>
      </c>
      <c r="G6" s="4">
        <v>1</v>
      </c>
      <c r="H6" s="4">
        <v>23</v>
      </c>
      <c r="I6" s="4">
        <v>1</v>
      </c>
      <c r="J6" s="4">
        <v>3</v>
      </c>
      <c r="K6" s="4">
        <v>2</v>
      </c>
      <c r="L6" s="9">
        <v>0.23649999999999999</v>
      </c>
      <c r="M6" s="9">
        <f t="shared" si="1"/>
        <v>0.17687074829931973</v>
      </c>
      <c r="N6" s="1"/>
    </row>
    <row r="7" spans="1:14">
      <c r="A7" s="3">
        <v>43349</v>
      </c>
      <c r="B7" s="4">
        <v>325</v>
      </c>
      <c r="C7" s="4">
        <f t="shared" si="0"/>
        <v>253</v>
      </c>
      <c r="D7" s="4">
        <v>45</v>
      </c>
      <c r="E7" s="4">
        <v>3</v>
      </c>
      <c r="F7" s="4">
        <v>0</v>
      </c>
      <c r="G7" s="4">
        <v>1</v>
      </c>
      <c r="H7" s="4">
        <v>21</v>
      </c>
      <c r="I7" s="4">
        <v>0</v>
      </c>
      <c r="J7" s="4">
        <v>1</v>
      </c>
      <c r="K7" s="4">
        <v>1</v>
      </c>
      <c r="L7" s="9">
        <v>0.2215</v>
      </c>
      <c r="M7" s="9">
        <f t="shared" si="1"/>
        <v>0.16776315789473684</v>
      </c>
      <c r="N7" s="1"/>
    </row>
    <row r="8" spans="1:14">
      <c r="A8" s="3">
        <v>43350</v>
      </c>
      <c r="B8" s="4">
        <v>362</v>
      </c>
      <c r="C8" s="4">
        <f t="shared" si="0"/>
        <v>276</v>
      </c>
      <c r="D8" s="4">
        <v>56</v>
      </c>
      <c r="E8" s="4">
        <v>5</v>
      </c>
      <c r="F8" s="4">
        <v>0</v>
      </c>
      <c r="G8" s="4">
        <v>3</v>
      </c>
      <c r="H8" s="4">
        <v>12</v>
      </c>
      <c r="I8" s="4">
        <v>0</v>
      </c>
      <c r="J8" s="4">
        <v>5</v>
      </c>
      <c r="K8" s="4">
        <v>5</v>
      </c>
      <c r="L8" s="9">
        <v>0.23760000000000001</v>
      </c>
      <c r="M8" s="9">
        <f t="shared" si="1"/>
        <v>0.21142857142857144</v>
      </c>
      <c r="N8" s="1"/>
    </row>
    <row r="9" spans="1:14">
      <c r="A9" s="3">
        <v>43351</v>
      </c>
      <c r="B9" s="4">
        <v>312</v>
      </c>
      <c r="C9" s="4">
        <f t="shared" si="0"/>
        <v>236</v>
      </c>
      <c r="D9" s="4">
        <v>39</v>
      </c>
      <c r="E9" s="4">
        <v>4</v>
      </c>
      <c r="F9" s="4">
        <v>2</v>
      </c>
      <c r="G9" s="4">
        <v>2</v>
      </c>
      <c r="H9" s="4">
        <v>25</v>
      </c>
      <c r="I9" s="4">
        <v>1</v>
      </c>
      <c r="J9" s="4">
        <v>3</v>
      </c>
      <c r="K9" s="4">
        <v>0</v>
      </c>
      <c r="L9" s="9">
        <v>0.24349999999999999</v>
      </c>
      <c r="M9" s="9">
        <f t="shared" si="1"/>
        <v>0.17770034843205576</v>
      </c>
      <c r="N9" s="1"/>
    </row>
    <row r="10" spans="1:14">
      <c r="A10" s="3">
        <v>43352</v>
      </c>
      <c r="B10" s="4">
        <v>270</v>
      </c>
      <c r="C10" s="4">
        <f t="shared" si="0"/>
        <v>200</v>
      </c>
      <c r="D10" s="4">
        <v>47</v>
      </c>
      <c r="E10" s="4">
        <v>3</v>
      </c>
      <c r="F10" s="4">
        <v>0</v>
      </c>
      <c r="G10" s="4">
        <v>0</v>
      </c>
      <c r="H10" s="4">
        <v>20</v>
      </c>
      <c r="I10" s="4">
        <v>0</v>
      </c>
      <c r="J10" s="4">
        <v>0</v>
      </c>
      <c r="K10" s="4">
        <v>0</v>
      </c>
      <c r="L10" s="9">
        <v>0.25919999999999999</v>
      </c>
      <c r="M10" s="9">
        <f t="shared" si="1"/>
        <v>0.2</v>
      </c>
      <c r="N10" s="1"/>
    </row>
    <row r="11" spans="1:14">
      <c r="A11" s="3">
        <v>43353</v>
      </c>
      <c r="B11" s="4">
        <v>352</v>
      </c>
      <c r="C11" s="4">
        <f t="shared" ref="C11:C15" si="2">B11-SUM(D11:K11)</f>
        <v>290</v>
      </c>
      <c r="D11" s="4">
        <v>29</v>
      </c>
      <c r="E11" s="4">
        <v>4</v>
      </c>
      <c r="F11" s="4">
        <v>0</v>
      </c>
      <c r="G11" s="4">
        <v>3</v>
      </c>
      <c r="H11" s="4">
        <v>19</v>
      </c>
      <c r="I11" s="4">
        <v>1</v>
      </c>
      <c r="J11" s="4">
        <v>2</v>
      </c>
      <c r="K11" s="4">
        <v>4</v>
      </c>
      <c r="L11" s="9">
        <v>0.17610000000000001</v>
      </c>
      <c r="M11" s="9">
        <f t="shared" si="1"/>
        <v>0.12912912912912913</v>
      </c>
      <c r="N11" s="1"/>
    </row>
    <row r="12" spans="1:14">
      <c r="A12" s="3">
        <v>43354</v>
      </c>
      <c r="B12" s="4">
        <v>328</v>
      </c>
      <c r="C12" s="4">
        <f t="shared" si="2"/>
        <v>259</v>
      </c>
      <c r="D12" s="4">
        <v>36</v>
      </c>
      <c r="E12" s="4">
        <v>5</v>
      </c>
      <c r="F12" s="4">
        <v>0</v>
      </c>
      <c r="G12" s="4">
        <v>2</v>
      </c>
      <c r="H12" s="4">
        <v>23</v>
      </c>
      <c r="I12" s="4">
        <v>0</v>
      </c>
      <c r="J12" s="4">
        <v>0</v>
      </c>
      <c r="K12" s="4">
        <v>3</v>
      </c>
      <c r="L12" s="9">
        <v>0.21029999999999999</v>
      </c>
      <c r="M12" s="9">
        <f t="shared" si="1"/>
        <v>0.15081967213114755</v>
      </c>
      <c r="N12" s="1"/>
    </row>
    <row r="13" spans="1:14">
      <c r="A13" s="3">
        <v>43355</v>
      </c>
      <c r="B13" s="4">
        <v>311</v>
      </c>
      <c r="C13" s="4">
        <f t="shared" si="2"/>
        <v>244</v>
      </c>
      <c r="D13" s="4">
        <v>39</v>
      </c>
      <c r="E13" s="4">
        <v>4</v>
      </c>
      <c r="F13" s="4">
        <v>2</v>
      </c>
      <c r="G13" s="4">
        <v>3</v>
      </c>
      <c r="H13" s="4">
        <v>9</v>
      </c>
      <c r="I13" s="4">
        <v>0</v>
      </c>
      <c r="J13" s="4">
        <v>4</v>
      </c>
      <c r="K13" s="4">
        <v>6</v>
      </c>
      <c r="L13" s="9">
        <v>0.21540000000000001</v>
      </c>
      <c r="M13" s="9">
        <f t="shared" si="1"/>
        <v>0.19205298013245034</v>
      </c>
      <c r="N13" s="1"/>
    </row>
    <row r="14" spans="1:14">
      <c r="A14" s="3">
        <v>43356</v>
      </c>
      <c r="B14" s="4">
        <v>323</v>
      </c>
      <c r="C14" s="4">
        <f t="shared" si="2"/>
        <v>241</v>
      </c>
      <c r="D14" s="4">
        <v>41</v>
      </c>
      <c r="E14" s="4">
        <v>2</v>
      </c>
      <c r="F14" s="4">
        <v>1</v>
      </c>
      <c r="G14" s="4">
        <v>2</v>
      </c>
      <c r="H14" s="4">
        <v>24</v>
      </c>
      <c r="I14" s="4">
        <v>0</v>
      </c>
      <c r="J14" s="4">
        <v>7</v>
      </c>
      <c r="K14" s="4">
        <v>5</v>
      </c>
      <c r="L14" s="9">
        <v>0.25380000000000003</v>
      </c>
      <c r="M14" s="9">
        <f t="shared" si="1"/>
        <v>0.1939799331103679</v>
      </c>
      <c r="N14" s="1"/>
    </row>
    <row r="15" spans="1:14">
      <c r="A15" s="3">
        <v>43357</v>
      </c>
      <c r="B15" s="4">
        <v>351</v>
      </c>
      <c r="C15" s="4">
        <f t="shared" si="2"/>
        <v>276</v>
      </c>
      <c r="D15" s="4">
        <v>48</v>
      </c>
      <c r="E15" s="4">
        <v>7</v>
      </c>
      <c r="F15" s="4">
        <v>0</v>
      </c>
      <c r="G15" s="4">
        <v>1</v>
      </c>
      <c r="H15" s="4">
        <v>16</v>
      </c>
      <c r="I15" s="4">
        <v>0</v>
      </c>
      <c r="J15" s="4">
        <v>1</v>
      </c>
      <c r="K15" s="4">
        <v>2</v>
      </c>
      <c r="L15" s="9">
        <v>0.21360000000000001</v>
      </c>
      <c r="M15" s="9">
        <f t="shared" si="1"/>
        <v>0.17611940298507461</v>
      </c>
      <c r="N15" s="1"/>
    </row>
    <row r="16" spans="1:14">
      <c r="A16" s="3">
        <v>43358</v>
      </c>
      <c r="B16" s="4">
        <v>338</v>
      </c>
      <c r="C16" s="4">
        <f>B16-SUM(D16:K16)</f>
        <v>263</v>
      </c>
      <c r="D16" s="4">
        <v>46</v>
      </c>
      <c r="E16" s="4">
        <v>6</v>
      </c>
      <c r="F16" s="4">
        <v>0</v>
      </c>
      <c r="G16" s="4">
        <v>0</v>
      </c>
      <c r="H16" s="4">
        <v>15</v>
      </c>
      <c r="I16" s="4">
        <v>1</v>
      </c>
      <c r="J16" s="4">
        <v>4</v>
      </c>
      <c r="K16" s="4">
        <v>3</v>
      </c>
      <c r="L16" s="9">
        <v>0.2218</v>
      </c>
      <c r="M16" s="9">
        <f t="shared" si="1"/>
        <v>0.18575851393188855</v>
      </c>
      <c r="N16" s="1"/>
    </row>
    <row r="17" spans="1:14">
      <c r="A17" s="3">
        <v>43359</v>
      </c>
      <c r="B17" s="4">
        <v>331</v>
      </c>
      <c r="C17" s="4">
        <f>B17-SUM(D17:K17)</f>
        <v>256</v>
      </c>
      <c r="D17" s="4">
        <v>43</v>
      </c>
      <c r="E17" s="4">
        <v>2</v>
      </c>
      <c r="F17" s="4">
        <v>0</v>
      </c>
      <c r="G17" s="4">
        <v>4</v>
      </c>
      <c r="H17" s="4">
        <v>23</v>
      </c>
      <c r="I17" s="4">
        <v>0</v>
      </c>
      <c r="J17" s="4">
        <v>1</v>
      </c>
      <c r="K17" s="4">
        <v>2</v>
      </c>
      <c r="L17" s="9">
        <v>0.22649999999999998</v>
      </c>
      <c r="M17" s="9">
        <f t="shared" si="1"/>
        <v>0.16883116883116883</v>
      </c>
      <c r="N17" s="1"/>
    </row>
    <row r="18" spans="1:14">
      <c r="A18" s="3">
        <v>43360</v>
      </c>
      <c r="B18" s="4">
        <v>347</v>
      </c>
      <c r="C18" s="4">
        <f>B18-SUM(D18:K18)</f>
        <v>261</v>
      </c>
      <c r="D18" s="4">
        <v>49</v>
      </c>
      <c r="E18" s="4">
        <v>6</v>
      </c>
      <c r="F18" s="4">
        <v>0</v>
      </c>
      <c r="G18" s="4">
        <v>2</v>
      </c>
      <c r="H18" s="4">
        <v>26</v>
      </c>
      <c r="I18" s="4">
        <v>0</v>
      </c>
      <c r="J18" s="4">
        <v>1</v>
      </c>
      <c r="K18" s="4">
        <v>2</v>
      </c>
      <c r="L18" s="9">
        <v>0.24779999999999999</v>
      </c>
      <c r="M18" s="9">
        <f t="shared" si="1"/>
        <v>0.18691588785046728</v>
      </c>
      <c r="N18" s="1"/>
    </row>
    <row r="19" spans="1:14">
      <c r="A19" s="3">
        <v>43361</v>
      </c>
      <c r="B19" s="4">
        <v>334</v>
      </c>
      <c r="C19" s="4">
        <f t="shared" ref="C19:C31" si="3">B19-SUM(D19:K19)</f>
        <v>275</v>
      </c>
      <c r="D19" s="4">
        <v>38</v>
      </c>
      <c r="E19" s="4">
        <v>1</v>
      </c>
      <c r="F19" s="4">
        <v>0</v>
      </c>
      <c r="G19" s="4">
        <v>0</v>
      </c>
      <c r="H19" s="4">
        <v>16</v>
      </c>
      <c r="I19" s="4">
        <v>0</v>
      </c>
      <c r="J19" s="4">
        <v>1</v>
      </c>
      <c r="K19" s="4">
        <v>3</v>
      </c>
      <c r="L19" s="9">
        <v>0.17660000000000001</v>
      </c>
      <c r="M19" s="9">
        <f t="shared" si="1"/>
        <v>0.13522012578616352</v>
      </c>
      <c r="N19" s="1"/>
    </row>
    <row r="20" spans="1:14">
      <c r="A20" s="3">
        <v>43362</v>
      </c>
      <c r="B20" s="4">
        <v>365</v>
      </c>
      <c r="C20" s="10">
        <f t="shared" si="3"/>
        <v>286</v>
      </c>
      <c r="D20" s="4">
        <v>50</v>
      </c>
      <c r="E20" s="4">
        <v>5</v>
      </c>
      <c r="F20" s="4">
        <v>1</v>
      </c>
      <c r="G20" s="4">
        <v>1</v>
      </c>
      <c r="H20" s="4">
        <v>17</v>
      </c>
      <c r="I20" s="4">
        <v>0</v>
      </c>
      <c r="J20" s="4">
        <v>3</v>
      </c>
      <c r="K20" s="4">
        <v>2</v>
      </c>
      <c r="L20" s="9">
        <v>0.21640000000000001</v>
      </c>
      <c r="M20" s="9">
        <f t="shared" si="1"/>
        <v>0.17816091954022989</v>
      </c>
      <c r="N20" s="1"/>
    </row>
    <row r="21" spans="1:14">
      <c r="A21" s="3">
        <v>43363</v>
      </c>
      <c r="B21" s="4">
        <v>291</v>
      </c>
      <c r="C21" s="10">
        <f t="shared" si="3"/>
        <v>230</v>
      </c>
      <c r="D21" s="4">
        <v>38</v>
      </c>
      <c r="E21" s="4">
        <v>2</v>
      </c>
      <c r="F21" s="4">
        <v>1</v>
      </c>
      <c r="G21" s="4">
        <v>3</v>
      </c>
      <c r="H21" s="4">
        <v>14</v>
      </c>
      <c r="I21" s="4">
        <v>1</v>
      </c>
      <c r="J21" s="4">
        <v>2</v>
      </c>
      <c r="K21" s="4">
        <v>0</v>
      </c>
      <c r="L21" s="9">
        <f>(B21-C21)/B21</f>
        <v>0.20962199312714777</v>
      </c>
      <c r="M21" s="9">
        <f t="shared" si="1"/>
        <v>0.16967509025270758</v>
      </c>
      <c r="N21" s="1"/>
    </row>
    <row r="22" spans="1:14">
      <c r="A22" s="3">
        <v>43364</v>
      </c>
      <c r="B22" s="4">
        <v>351</v>
      </c>
      <c r="C22" s="10">
        <f t="shared" si="3"/>
        <v>269</v>
      </c>
      <c r="D22" s="4">
        <v>40</v>
      </c>
      <c r="E22" s="4">
        <v>4</v>
      </c>
      <c r="F22" s="4">
        <v>1</v>
      </c>
      <c r="G22" s="4">
        <v>1</v>
      </c>
      <c r="H22" s="4">
        <v>32</v>
      </c>
      <c r="I22" s="4">
        <v>0</v>
      </c>
      <c r="J22" s="4">
        <v>0</v>
      </c>
      <c r="K22" s="4">
        <v>4</v>
      </c>
      <c r="L22" s="9">
        <f t="shared" ref="L22:L31" si="4">(B22-C22)/B22</f>
        <v>0.23361823361823361</v>
      </c>
      <c r="M22" s="9">
        <f t="shared" si="1"/>
        <v>0.15673981191222572</v>
      </c>
      <c r="N22" s="1"/>
    </row>
    <row r="23" spans="1:14">
      <c r="A23" s="3">
        <v>43365</v>
      </c>
      <c r="B23" s="4">
        <v>280</v>
      </c>
      <c r="C23" s="10">
        <f>B23-SUM(D23:K23)</f>
        <v>198</v>
      </c>
      <c r="D23" s="4">
        <v>44</v>
      </c>
      <c r="E23" s="4">
        <v>7</v>
      </c>
      <c r="F23" s="4">
        <v>1</v>
      </c>
      <c r="G23" s="4">
        <v>3</v>
      </c>
      <c r="H23" s="4">
        <v>20</v>
      </c>
      <c r="I23" s="4">
        <v>0</v>
      </c>
      <c r="J23" s="4">
        <v>4</v>
      </c>
      <c r="K23" s="4">
        <v>3</v>
      </c>
      <c r="L23" s="9">
        <f>(B23-C23)/B23</f>
        <v>0.29285714285714287</v>
      </c>
      <c r="M23" s="9">
        <f t="shared" si="1"/>
        <v>0.23846153846153847</v>
      </c>
      <c r="N23" s="1"/>
    </row>
    <row r="24" spans="1:14">
      <c r="A24" s="3">
        <v>43366</v>
      </c>
      <c r="B24" s="4">
        <v>314</v>
      </c>
      <c r="C24" s="10">
        <v>250</v>
      </c>
      <c r="D24" s="4">
        <v>38</v>
      </c>
      <c r="E24" s="4">
        <v>4</v>
      </c>
      <c r="F24" s="4">
        <v>0</v>
      </c>
      <c r="G24" s="4">
        <v>3</v>
      </c>
      <c r="H24" s="4">
        <v>14</v>
      </c>
      <c r="I24" s="4">
        <v>1</v>
      </c>
      <c r="J24" s="4">
        <v>4</v>
      </c>
      <c r="K24" s="4">
        <v>0</v>
      </c>
      <c r="L24" s="9">
        <f t="shared" si="4"/>
        <v>0.20382165605095542</v>
      </c>
      <c r="M24" s="9">
        <f t="shared" si="1"/>
        <v>0.16666666666666666</v>
      </c>
      <c r="N24" s="1"/>
    </row>
    <row r="25" spans="1:14">
      <c r="A25" s="3">
        <v>43367</v>
      </c>
      <c r="B25" s="4">
        <v>260</v>
      </c>
      <c r="C25" s="10">
        <f t="shared" si="3"/>
        <v>184</v>
      </c>
      <c r="D25" s="4">
        <v>33</v>
      </c>
      <c r="E25" s="4">
        <v>5</v>
      </c>
      <c r="F25" s="4">
        <v>0</v>
      </c>
      <c r="G25" s="4">
        <v>1</v>
      </c>
      <c r="H25" s="4">
        <v>19</v>
      </c>
      <c r="I25" s="4">
        <v>1</v>
      </c>
      <c r="J25" s="4">
        <v>10</v>
      </c>
      <c r="K25" s="4">
        <v>7</v>
      </c>
      <c r="L25" s="9">
        <f>(B25-C25)/B25</f>
        <v>0.29230769230769232</v>
      </c>
      <c r="M25" s="9">
        <f t="shared" si="1"/>
        <v>0.23651452282157676</v>
      </c>
      <c r="N25" s="1"/>
    </row>
    <row r="26" spans="1:14">
      <c r="A26" s="3">
        <v>43368</v>
      </c>
      <c r="B26" s="4">
        <v>275</v>
      </c>
      <c r="C26" s="10">
        <f t="shared" si="3"/>
        <v>224</v>
      </c>
      <c r="D26" s="4">
        <v>26</v>
      </c>
      <c r="E26" s="4">
        <v>3</v>
      </c>
      <c r="F26" s="4">
        <v>2</v>
      </c>
      <c r="G26" s="4">
        <v>3</v>
      </c>
      <c r="H26" s="4">
        <v>14</v>
      </c>
      <c r="I26" s="4">
        <v>1</v>
      </c>
      <c r="J26" s="4">
        <v>2</v>
      </c>
      <c r="K26" s="4">
        <v>0</v>
      </c>
      <c r="L26" s="9">
        <f t="shared" si="4"/>
        <v>0.18545454545454546</v>
      </c>
      <c r="M26" s="9">
        <f t="shared" si="1"/>
        <v>0.1417624521072797</v>
      </c>
      <c r="N26" s="1"/>
    </row>
    <row r="27" spans="1:14">
      <c r="A27" s="3">
        <v>43369</v>
      </c>
      <c r="B27" s="4">
        <v>291</v>
      </c>
      <c r="C27" s="10">
        <v>249</v>
      </c>
      <c r="D27" s="4">
        <v>22</v>
      </c>
      <c r="E27" s="4">
        <v>2</v>
      </c>
      <c r="F27" s="4">
        <v>0</v>
      </c>
      <c r="G27" s="4">
        <v>2</v>
      </c>
      <c r="H27" s="4">
        <v>17</v>
      </c>
      <c r="I27" s="4">
        <v>1</v>
      </c>
      <c r="J27" s="4">
        <v>3</v>
      </c>
      <c r="K27" s="4">
        <v>2</v>
      </c>
      <c r="L27" s="9">
        <v>0.16830000000000001</v>
      </c>
      <c r="M27" s="9">
        <f t="shared" si="1"/>
        <v>9.1240875912408759E-2</v>
      </c>
      <c r="N27" s="1"/>
    </row>
    <row r="28" spans="1:14">
      <c r="A28" s="3">
        <v>43370</v>
      </c>
      <c r="B28" s="4">
        <v>334</v>
      </c>
      <c r="C28" s="10">
        <v>278</v>
      </c>
      <c r="D28" s="4">
        <v>29</v>
      </c>
      <c r="E28" s="4">
        <v>5</v>
      </c>
      <c r="F28" s="4">
        <v>2</v>
      </c>
      <c r="G28" s="4">
        <v>0</v>
      </c>
      <c r="H28" s="4">
        <v>12</v>
      </c>
      <c r="I28" s="4">
        <v>1</v>
      </c>
      <c r="J28" s="4">
        <v>4</v>
      </c>
      <c r="K28" s="4">
        <v>3</v>
      </c>
      <c r="L28" s="9">
        <f t="shared" si="4"/>
        <v>0.16766467065868262</v>
      </c>
      <c r="M28" s="9">
        <f t="shared" si="1"/>
        <v>0.13664596273291926</v>
      </c>
      <c r="N28" s="1"/>
    </row>
    <row r="29" spans="1:14">
      <c r="A29" s="3">
        <v>43371</v>
      </c>
      <c r="B29" s="4">
        <v>332</v>
      </c>
      <c r="C29" s="10">
        <f t="shared" si="3"/>
        <v>262</v>
      </c>
      <c r="D29" s="4">
        <v>38</v>
      </c>
      <c r="E29" s="4">
        <v>5</v>
      </c>
      <c r="F29" s="4">
        <v>0</v>
      </c>
      <c r="G29" s="4">
        <v>0</v>
      </c>
      <c r="H29" s="4">
        <v>15</v>
      </c>
      <c r="I29" s="4">
        <v>3</v>
      </c>
      <c r="J29" s="4">
        <v>7</v>
      </c>
      <c r="K29" s="4">
        <v>2</v>
      </c>
      <c r="L29" s="9">
        <f t="shared" si="4"/>
        <v>0.21084337349397592</v>
      </c>
      <c r="M29" s="9">
        <f t="shared" si="1"/>
        <v>0.17350157728706625</v>
      </c>
      <c r="N29" s="1"/>
    </row>
    <row r="30" spans="1:14">
      <c r="A30" s="3">
        <v>43372</v>
      </c>
      <c r="B30" s="4">
        <v>278</v>
      </c>
      <c r="C30" s="10">
        <v>216</v>
      </c>
      <c r="D30" s="4">
        <v>45</v>
      </c>
      <c r="E30" s="4">
        <v>4</v>
      </c>
      <c r="F30" s="4">
        <v>0</v>
      </c>
      <c r="G30" s="4">
        <v>0</v>
      </c>
      <c r="H30" s="4">
        <v>13</v>
      </c>
      <c r="I30" s="4">
        <v>1</v>
      </c>
      <c r="J30" s="4">
        <v>1</v>
      </c>
      <c r="K30" s="4">
        <v>1</v>
      </c>
      <c r="L30" s="9">
        <v>0.23380000000000001</v>
      </c>
      <c r="M30" s="9">
        <f t="shared" si="1"/>
        <v>0.18490566037735848</v>
      </c>
      <c r="N30" s="1"/>
    </row>
    <row r="31" spans="1:14">
      <c r="A31" s="3">
        <v>43373</v>
      </c>
      <c r="B31" s="4">
        <v>316</v>
      </c>
      <c r="C31" s="10">
        <f t="shared" si="3"/>
        <v>260</v>
      </c>
      <c r="D31" s="4">
        <v>34</v>
      </c>
      <c r="E31" s="4">
        <v>1</v>
      </c>
      <c r="F31" s="4">
        <v>1</v>
      </c>
      <c r="G31" s="4">
        <v>2</v>
      </c>
      <c r="H31" s="4">
        <v>12</v>
      </c>
      <c r="I31" s="4">
        <v>1</v>
      </c>
      <c r="J31" s="4">
        <v>0</v>
      </c>
      <c r="K31" s="4">
        <v>5</v>
      </c>
      <c r="L31" s="9">
        <f t="shared" si="4"/>
        <v>0.17721518987341772</v>
      </c>
      <c r="M31" s="9">
        <f>(B31-C31-H31)/(B31-H31)</f>
        <v>0.14473684210526316</v>
      </c>
      <c r="N31" s="1"/>
    </row>
    <row r="32" spans="1:14">
      <c r="A32" s="6" t="s">
        <v>9</v>
      </c>
      <c r="B32" s="7">
        <f t="shared" ref="B32:K32" si="5">SUM(B2:B31)</f>
        <v>9544</v>
      </c>
      <c r="C32" s="7">
        <f>SUM(C2:C31)</f>
        <v>7462</v>
      </c>
      <c r="D32" s="7">
        <f t="shared" si="5"/>
        <v>1194</v>
      </c>
      <c r="E32" s="7">
        <f t="shared" si="5"/>
        <v>117</v>
      </c>
      <c r="F32" s="7">
        <f t="shared" si="5"/>
        <v>15</v>
      </c>
      <c r="G32" s="7">
        <f t="shared" si="5"/>
        <v>49</v>
      </c>
      <c r="H32" s="7">
        <f t="shared" si="5"/>
        <v>546</v>
      </c>
      <c r="I32" s="7">
        <f t="shared" si="5"/>
        <v>17</v>
      </c>
      <c r="J32" s="7">
        <f t="shared" si="5"/>
        <v>77</v>
      </c>
      <c r="K32" s="7">
        <f t="shared" si="5"/>
        <v>77</v>
      </c>
      <c r="L32" s="8">
        <f>(B32-C32)/B32</f>
        <v>0.21814752724224643</v>
      </c>
      <c r="M32" s="8">
        <f>(B32-C32-H32)/(B32-H32)</f>
        <v>0.17070460102244944</v>
      </c>
      <c r="N32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3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43374</v>
      </c>
      <c r="B2" s="4">
        <v>346</v>
      </c>
      <c r="C2" s="4">
        <f>B2-SUM(D2:K2)</f>
        <v>297</v>
      </c>
      <c r="D2" s="4">
        <v>31</v>
      </c>
      <c r="E2" s="4">
        <v>2</v>
      </c>
      <c r="F2" s="4">
        <v>0</v>
      </c>
      <c r="G2" s="4">
        <v>2</v>
      </c>
      <c r="H2" s="4">
        <v>7</v>
      </c>
      <c r="I2" s="4">
        <v>2</v>
      </c>
      <c r="J2" s="4">
        <v>3</v>
      </c>
      <c r="K2" s="4">
        <v>2</v>
      </c>
      <c r="L2" s="9">
        <f>(B2-C2)/B2</f>
        <v>0.1416184971098266</v>
      </c>
      <c r="M2" s="9">
        <f>(B2-C2-H2)/(B2-H2)</f>
        <v>0.12389380530973451</v>
      </c>
      <c r="N2" s="1"/>
    </row>
    <row r="3" spans="1:14">
      <c r="A3" s="3">
        <v>43375</v>
      </c>
      <c r="B3" s="4">
        <v>304</v>
      </c>
      <c r="C3" s="4">
        <f>B3-SUM(D3:K3)</f>
        <v>257</v>
      </c>
      <c r="D3" s="4">
        <v>29</v>
      </c>
      <c r="E3" s="4">
        <v>4</v>
      </c>
      <c r="F3" s="4">
        <v>0</v>
      </c>
      <c r="G3" s="4">
        <v>2</v>
      </c>
      <c r="H3" s="4">
        <v>9</v>
      </c>
      <c r="I3" s="4">
        <v>0</v>
      </c>
      <c r="J3" s="4">
        <v>2</v>
      </c>
      <c r="K3" s="4">
        <v>1</v>
      </c>
      <c r="L3" s="9">
        <f>(B3-C3)/B3</f>
        <v>0.15460526315789475</v>
      </c>
      <c r="M3" s="9">
        <f>(B3-C3-H3)/(B3-H3)</f>
        <v>0.12881355932203389</v>
      </c>
      <c r="N3" s="1"/>
    </row>
    <row r="4" spans="1:14">
      <c r="A4" s="3">
        <v>43376</v>
      </c>
      <c r="B4" s="4">
        <v>283</v>
      </c>
      <c r="C4" s="4">
        <f t="shared" ref="C4:C32" si="0">B4-SUM(D4:K4)</f>
        <v>199</v>
      </c>
      <c r="D4" s="4">
        <v>50</v>
      </c>
      <c r="E4" s="4">
        <v>2</v>
      </c>
      <c r="F4" s="4">
        <v>0</v>
      </c>
      <c r="G4" s="4">
        <v>0</v>
      </c>
      <c r="H4" s="4">
        <v>27</v>
      </c>
      <c r="I4" s="4">
        <v>0</v>
      </c>
      <c r="J4" s="4">
        <v>0</v>
      </c>
      <c r="K4" s="4">
        <v>5</v>
      </c>
      <c r="L4" s="9">
        <f t="shared" ref="L4:L32" si="1">(B4-C4)/B4</f>
        <v>0.29681978798586572</v>
      </c>
      <c r="M4" s="9">
        <f t="shared" ref="M4:M32" si="2">(B4-C4-H4)/(B4-H4)</f>
        <v>0.22265625</v>
      </c>
      <c r="N4" s="1"/>
    </row>
    <row r="5" spans="1:14">
      <c r="A5" s="3">
        <v>43377</v>
      </c>
      <c r="B5" s="4">
        <v>319</v>
      </c>
      <c r="C5" s="4">
        <f t="shared" si="0"/>
        <v>270</v>
      </c>
      <c r="D5" s="4">
        <v>31</v>
      </c>
      <c r="E5" s="4">
        <v>3</v>
      </c>
      <c r="F5" s="4">
        <v>0</v>
      </c>
      <c r="G5" s="4">
        <v>0</v>
      </c>
      <c r="H5" s="4">
        <v>11</v>
      </c>
      <c r="I5" s="4">
        <v>1</v>
      </c>
      <c r="J5" s="4">
        <v>2</v>
      </c>
      <c r="K5" s="4">
        <v>1</v>
      </c>
      <c r="L5" s="9">
        <f t="shared" si="1"/>
        <v>0.15360501567398119</v>
      </c>
      <c r="M5" s="9">
        <f t="shared" si="2"/>
        <v>0.12337662337662338</v>
      </c>
      <c r="N5" s="1"/>
    </row>
    <row r="6" spans="1:14">
      <c r="A6" s="3">
        <v>43378</v>
      </c>
      <c r="B6" s="4">
        <v>303</v>
      </c>
      <c r="C6" s="4">
        <f t="shared" si="0"/>
        <v>242</v>
      </c>
      <c r="D6" s="4">
        <v>43</v>
      </c>
      <c r="E6" s="4">
        <v>0</v>
      </c>
      <c r="F6" s="4">
        <v>0</v>
      </c>
      <c r="G6" s="4">
        <v>1</v>
      </c>
      <c r="H6" s="4">
        <v>14</v>
      </c>
      <c r="I6" s="4">
        <v>0</v>
      </c>
      <c r="J6" s="4">
        <v>2</v>
      </c>
      <c r="K6" s="4">
        <v>1</v>
      </c>
      <c r="L6" s="9">
        <f t="shared" si="1"/>
        <v>0.20132013201320131</v>
      </c>
      <c r="M6" s="9">
        <f t="shared" si="2"/>
        <v>0.16262975778546712</v>
      </c>
      <c r="N6" s="1"/>
    </row>
    <row r="7" spans="1:14">
      <c r="A7" s="3">
        <v>43379</v>
      </c>
      <c r="B7" s="4">
        <v>301</v>
      </c>
      <c r="C7" s="4">
        <f t="shared" si="0"/>
        <v>232</v>
      </c>
      <c r="D7" s="4">
        <v>39</v>
      </c>
      <c r="E7" s="4">
        <v>7</v>
      </c>
      <c r="F7" s="4">
        <v>0</v>
      </c>
      <c r="G7" s="4">
        <v>1</v>
      </c>
      <c r="H7" s="4">
        <v>15</v>
      </c>
      <c r="I7" s="4">
        <v>1</v>
      </c>
      <c r="J7" s="4">
        <v>3</v>
      </c>
      <c r="K7" s="4">
        <v>3</v>
      </c>
      <c r="L7" s="9">
        <f t="shared" si="1"/>
        <v>0.2292358803986711</v>
      </c>
      <c r="M7" s="9">
        <f t="shared" si="2"/>
        <v>0.1888111888111888</v>
      </c>
      <c r="N7" s="1"/>
    </row>
    <row r="8" spans="1:14">
      <c r="A8" s="3">
        <v>43380</v>
      </c>
      <c r="B8" s="4">
        <v>286</v>
      </c>
      <c r="C8" s="4">
        <f t="shared" si="0"/>
        <v>220</v>
      </c>
      <c r="D8" s="4">
        <v>43</v>
      </c>
      <c r="E8" s="4">
        <v>3</v>
      </c>
      <c r="F8" s="4">
        <v>0</v>
      </c>
      <c r="G8" s="4">
        <v>2</v>
      </c>
      <c r="H8" s="4">
        <v>14</v>
      </c>
      <c r="I8" s="4">
        <v>0</v>
      </c>
      <c r="J8" s="4">
        <v>3</v>
      </c>
      <c r="K8" s="4">
        <v>1</v>
      </c>
      <c r="L8" s="9">
        <f t="shared" si="1"/>
        <v>0.23076923076923078</v>
      </c>
      <c r="M8" s="9">
        <f t="shared" si="2"/>
        <v>0.19117647058823528</v>
      </c>
      <c r="N8" s="1"/>
    </row>
    <row r="9" spans="1:14">
      <c r="A9" s="3">
        <v>43381</v>
      </c>
      <c r="B9" s="4">
        <v>310</v>
      </c>
      <c r="C9" s="4">
        <f t="shared" si="0"/>
        <v>266</v>
      </c>
      <c r="D9" s="4">
        <v>27</v>
      </c>
      <c r="E9" s="4">
        <v>4</v>
      </c>
      <c r="F9" s="4">
        <v>0</v>
      </c>
      <c r="G9" s="4">
        <v>0</v>
      </c>
      <c r="H9" s="4">
        <v>8</v>
      </c>
      <c r="I9" s="4">
        <v>1</v>
      </c>
      <c r="J9" s="4">
        <v>0</v>
      </c>
      <c r="K9" s="4">
        <v>4</v>
      </c>
      <c r="L9" s="9">
        <f t="shared" si="1"/>
        <v>0.14193548387096774</v>
      </c>
      <c r="M9" s="9">
        <f t="shared" si="2"/>
        <v>0.11920529801324503</v>
      </c>
      <c r="N9" s="1"/>
    </row>
    <row r="10" spans="1:14">
      <c r="A10" s="3">
        <v>43382</v>
      </c>
      <c r="B10" s="4">
        <v>309</v>
      </c>
      <c r="C10" s="4">
        <f t="shared" si="0"/>
        <v>252</v>
      </c>
      <c r="D10" s="4">
        <v>30</v>
      </c>
      <c r="E10" s="4">
        <v>3</v>
      </c>
      <c r="F10" s="4">
        <v>0</v>
      </c>
      <c r="G10" s="4">
        <v>0</v>
      </c>
      <c r="H10" s="4">
        <v>20</v>
      </c>
      <c r="I10" s="4">
        <v>1</v>
      </c>
      <c r="J10" s="4">
        <v>0</v>
      </c>
      <c r="K10" s="4">
        <v>3</v>
      </c>
      <c r="L10" s="9">
        <f t="shared" si="1"/>
        <v>0.18446601941747573</v>
      </c>
      <c r="M10" s="9">
        <f t="shared" si="2"/>
        <v>0.12802768166089964</v>
      </c>
      <c r="N10" s="1"/>
    </row>
    <row r="11" spans="1:14">
      <c r="A11" s="3">
        <v>43383</v>
      </c>
      <c r="B11" s="4">
        <v>315</v>
      </c>
      <c r="C11" s="4">
        <f t="shared" si="0"/>
        <v>245</v>
      </c>
      <c r="D11" s="4">
        <v>47</v>
      </c>
      <c r="E11" s="4">
        <v>2</v>
      </c>
      <c r="F11" s="4">
        <v>0</v>
      </c>
      <c r="G11" s="4">
        <v>0</v>
      </c>
      <c r="H11" s="4">
        <v>14</v>
      </c>
      <c r="I11" s="4">
        <v>1</v>
      </c>
      <c r="J11" s="4">
        <v>3</v>
      </c>
      <c r="K11" s="4">
        <v>3</v>
      </c>
      <c r="L11" s="9">
        <f t="shared" si="1"/>
        <v>0.22222222222222221</v>
      </c>
      <c r="M11" s="9">
        <f t="shared" si="2"/>
        <v>0.18604651162790697</v>
      </c>
      <c r="N11" s="1"/>
    </row>
    <row r="12" spans="1:14">
      <c r="A12" s="3">
        <v>43384</v>
      </c>
      <c r="B12" s="4">
        <v>311</v>
      </c>
      <c r="C12" s="4">
        <f t="shared" si="0"/>
        <v>251</v>
      </c>
      <c r="D12" s="4">
        <v>39</v>
      </c>
      <c r="E12" s="4">
        <v>1</v>
      </c>
      <c r="F12" s="4">
        <v>2</v>
      </c>
      <c r="G12" s="4">
        <v>2</v>
      </c>
      <c r="H12" s="4">
        <v>12</v>
      </c>
      <c r="I12" s="4">
        <v>0</v>
      </c>
      <c r="J12" s="4">
        <v>4</v>
      </c>
      <c r="K12" s="4">
        <v>0</v>
      </c>
      <c r="L12" s="9">
        <f t="shared" si="1"/>
        <v>0.19292604501607716</v>
      </c>
      <c r="M12" s="9">
        <f t="shared" si="2"/>
        <v>0.16053511705685619</v>
      </c>
      <c r="N12" s="1"/>
    </row>
    <row r="13" spans="1:14">
      <c r="A13" s="3">
        <v>43385</v>
      </c>
      <c r="B13" s="4">
        <v>316</v>
      </c>
      <c r="C13" s="4">
        <f t="shared" si="0"/>
        <v>258</v>
      </c>
      <c r="D13" s="4">
        <v>30</v>
      </c>
      <c r="E13" s="4">
        <v>3</v>
      </c>
      <c r="F13" s="4">
        <v>1</v>
      </c>
      <c r="G13" s="4">
        <v>1</v>
      </c>
      <c r="H13" s="4">
        <v>18</v>
      </c>
      <c r="I13" s="4">
        <v>0</v>
      </c>
      <c r="J13" s="4">
        <v>5</v>
      </c>
      <c r="K13" s="4">
        <v>0</v>
      </c>
      <c r="L13" s="9">
        <f t="shared" si="1"/>
        <v>0.18354430379746836</v>
      </c>
      <c r="M13" s="9">
        <f t="shared" si="2"/>
        <v>0.13422818791946309</v>
      </c>
      <c r="N13" s="1"/>
    </row>
    <row r="14" spans="1:14">
      <c r="A14" s="3">
        <v>43386</v>
      </c>
      <c r="B14" s="4">
        <v>304</v>
      </c>
      <c r="C14" s="4">
        <f t="shared" ref="C14:C15" si="3">B14-SUM(D14:K14)</f>
        <v>233</v>
      </c>
      <c r="D14" s="4">
        <v>39</v>
      </c>
      <c r="E14" s="4">
        <v>1</v>
      </c>
      <c r="F14" s="4">
        <v>0</v>
      </c>
      <c r="G14" s="4">
        <v>1</v>
      </c>
      <c r="H14" s="4">
        <v>27</v>
      </c>
      <c r="I14" s="4">
        <v>0</v>
      </c>
      <c r="J14" s="4">
        <v>1</v>
      </c>
      <c r="K14" s="4">
        <v>2</v>
      </c>
      <c r="L14" s="9">
        <f t="shared" si="1"/>
        <v>0.23355263157894737</v>
      </c>
      <c r="M14" s="9">
        <f t="shared" si="2"/>
        <v>0.1588447653429603</v>
      </c>
      <c r="N14" s="1"/>
    </row>
    <row r="15" spans="1:14">
      <c r="A15" s="3">
        <v>43387</v>
      </c>
      <c r="B15" s="4">
        <v>273</v>
      </c>
      <c r="C15" s="4">
        <f t="shared" si="3"/>
        <v>211</v>
      </c>
      <c r="D15" s="4">
        <v>33</v>
      </c>
      <c r="E15" s="4">
        <v>2</v>
      </c>
      <c r="F15" s="4">
        <v>0</v>
      </c>
      <c r="G15" s="4">
        <v>0</v>
      </c>
      <c r="H15" s="4">
        <v>15</v>
      </c>
      <c r="I15" s="4">
        <v>5</v>
      </c>
      <c r="J15" s="4">
        <v>3</v>
      </c>
      <c r="K15" s="4">
        <v>4</v>
      </c>
      <c r="L15" s="9">
        <f t="shared" si="1"/>
        <v>0.2271062271062271</v>
      </c>
      <c r="M15" s="9">
        <f t="shared" si="2"/>
        <v>0.18217054263565891</v>
      </c>
      <c r="N15" s="1"/>
    </row>
    <row r="16" spans="1:14">
      <c r="A16" s="3">
        <v>43388</v>
      </c>
      <c r="B16" s="4">
        <v>323</v>
      </c>
      <c r="C16" s="4">
        <f t="shared" si="0"/>
        <v>262</v>
      </c>
      <c r="D16" s="4">
        <v>41</v>
      </c>
      <c r="E16" s="4">
        <v>2</v>
      </c>
      <c r="F16" s="4">
        <v>0</v>
      </c>
      <c r="G16" s="4">
        <v>0</v>
      </c>
      <c r="H16" s="4">
        <v>14</v>
      </c>
      <c r="I16" s="4">
        <v>0</v>
      </c>
      <c r="J16" s="4">
        <v>0</v>
      </c>
      <c r="K16" s="4">
        <v>4</v>
      </c>
      <c r="L16" s="9">
        <f t="shared" si="1"/>
        <v>0.18885448916408668</v>
      </c>
      <c r="M16" s="9">
        <f t="shared" si="2"/>
        <v>0.15210355987055016</v>
      </c>
      <c r="N16" s="1"/>
    </row>
    <row r="17" spans="1:14">
      <c r="A17" s="3">
        <v>43389</v>
      </c>
      <c r="B17" s="4">
        <v>306</v>
      </c>
      <c r="C17" s="4">
        <f t="shared" si="0"/>
        <v>262</v>
      </c>
      <c r="D17" s="4">
        <v>17</v>
      </c>
      <c r="E17" s="4">
        <v>2</v>
      </c>
      <c r="F17" s="4">
        <v>1</v>
      </c>
      <c r="G17" s="4">
        <v>2</v>
      </c>
      <c r="H17" s="4">
        <v>12</v>
      </c>
      <c r="I17" s="4">
        <v>2</v>
      </c>
      <c r="J17" s="4">
        <v>2</v>
      </c>
      <c r="K17" s="4">
        <v>6</v>
      </c>
      <c r="L17" s="9">
        <f t="shared" si="1"/>
        <v>0.1437908496732026</v>
      </c>
      <c r="M17" s="9">
        <f t="shared" si="2"/>
        <v>0.10884353741496598</v>
      </c>
      <c r="N17" s="1"/>
    </row>
    <row r="18" spans="1:14">
      <c r="A18" s="3">
        <v>43390</v>
      </c>
      <c r="B18" s="4">
        <v>301</v>
      </c>
      <c r="C18" s="4">
        <f t="shared" si="0"/>
        <v>250</v>
      </c>
      <c r="D18" s="4">
        <v>31</v>
      </c>
      <c r="E18" s="4">
        <v>3</v>
      </c>
      <c r="F18" s="4">
        <v>1</v>
      </c>
      <c r="G18" s="4">
        <v>0</v>
      </c>
      <c r="H18" s="4">
        <v>9</v>
      </c>
      <c r="I18" s="4">
        <v>1</v>
      </c>
      <c r="J18" s="4">
        <v>4</v>
      </c>
      <c r="K18" s="4">
        <v>2</v>
      </c>
      <c r="L18" s="9">
        <f t="shared" si="1"/>
        <v>0.16943521594684385</v>
      </c>
      <c r="M18" s="9">
        <f t="shared" si="2"/>
        <v>0.14383561643835616</v>
      </c>
      <c r="N18" s="1"/>
    </row>
    <row r="19" spans="1:14">
      <c r="A19" s="3">
        <v>43391</v>
      </c>
      <c r="B19" s="4">
        <v>317</v>
      </c>
      <c r="C19" s="4">
        <f t="shared" si="0"/>
        <v>246</v>
      </c>
      <c r="D19" s="4">
        <v>25</v>
      </c>
      <c r="E19" s="4">
        <v>3</v>
      </c>
      <c r="F19" s="4">
        <v>0</v>
      </c>
      <c r="G19" s="4">
        <v>7</v>
      </c>
      <c r="H19" s="4">
        <v>24</v>
      </c>
      <c r="I19" s="4">
        <v>1</v>
      </c>
      <c r="J19" s="4">
        <v>8</v>
      </c>
      <c r="K19" s="4">
        <v>3</v>
      </c>
      <c r="L19" s="9">
        <f t="shared" si="1"/>
        <v>0.22397476340694006</v>
      </c>
      <c r="M19" s="9">
        <f t="shared" si="2"/>
        <v>0.16040955631399317</v>
      </c>
      <c r="N19" s="1"/>
    </row>
    <row r="20" spans="1:14">
      <c r="A20" s="3">
        <v>43392</v>
      </c>
      <c r="B20" s="4">
        <v>305</v>
      </c>
      <c r="C20" s="4">
        <f t="shared" si="0"/>
        <v>239</v>
      </c>
      <c r="D20" s="4">
        <v>36</v>
      </c>
      <c r="E20" s="4">
        <v>1</v>
      </c>
      <c r="F20" s="4">
        <v>1</v>
      </c>
      <c r="G20" s="4">
        <v>2</v>
      </c>
      <c r="H20" s="4">
        <v>20</v>
      </c>
      <c r="I20" s="4">
        <v>1</v>
      </c>
      <c r="J20" s="4">
        <v>2</v>
      </c>
      <c r="K20" s="4">
        <v>3</v>
      </c>
      <c r="L20" s="9">
        <f t="shared" si="1"/>
        <v>0.21639344262295082</v>
      </c>
      <c r="M20" s="9">
        <f t="shared" si="2"/>
        <v>0.16140350877192983</v>
      </c>
      <c r="N20" s="1"/>
    </row>
    <row r="21" spans="1:14">
      <c r="A21" s="3">
        <v>43393</v>
      </c>
      <c r="B21" s="4">
        <v>314</v>
      </c>
      <c r="C21" s="4">
        <f t="shared" si="0"/>
        <v>249</v>
      </c>
      <c r="D21" s="4">
        <v>35</v>
      </c>
      <c r="E21" s="4">
        <v>2</v>
      </c>
      <c r="F21" s="4">
        <v>2</v>
      </c>
      <c r="G21" s="4">
        <v>3</v>
      </c>
      <c r="H21" s="4">
        <v>15</v>
      </c>
      <c r="I21" s="4">
        <v>0</v>
      </c>
      <c r="J21" s="4">
        <v>4</v>
      </c>
      <c r="K21" s="4">
        <v>4</v>
      </c>
      <c r="L21" s="9">
        <f t="shared" si="1"/>
        <v>0.2070063694267516</v>
      </c>
      <c r="M21" s="9">
        <f t="shared" si="2"/>
        <v>0.16722408026755853</v>
      </c>
      <c r="N21" s="1"/>
    </row>
    <row r="22" spans="1:14">
      <c r="A22" s="3">
        <v>43394</v>
      </c>
      <c r="B22" s="4">
        <v>324</v>
      </c>
      <c r="C22" s="4">
        <f t="shared" si="0"/>
        <v>248</v>
      </c>
      <c r="D22" s="4">
        <v>35</v>
      </c>
      <c r="E22" s="4">
        <v>5</v>
      </c>
      <c r="F22" s="4">
        <v>1</v>
      </c>
      <c r="G22" s="4">
        <v>0</v>
      </c>
      <c r="H22" s="4">
        <v>22</v>
      </c>
      <c r="I22" s="4">
        <v>3</v>
      </c>
      <c r="J22" s="4">
        <v>3</v>
      </c>
      <c r="K22" s="4">
        <v>7</v>
      </c>
      <c r="L22" s="9">
        <f t="shared" si="1"/>
        <v>0.23456790123456789</v>
      </c>
      <c r="M22" s="9">
        <f t="shared" si="2"/>
        <v>0.17880794701986755</v>
      </c>
      <c r="N22" s="1"/>
    </row>
    <row r="23" spans="1:14">
      <c r="A23" s="3">
        <v>43395</v>
      </c>
      <c r="B23" s="4">
        <v>329</v>
      </c>
      <c r="C23" s="4">
        <f t="shared" si="0"/>
        <v>264</v>
      </c>
      <c r="D23" s="4">
        <v>24</v>
      </c>
      <c r="E23" s="4">
        <v>2</v>
      </c>
      <c r="F23" s="4">
        <v>0</v>
      </c>
      <c r="G23" s="4">
        <v>4</v>
      </c>
      <c r="H23" s="4">
        <v>26</v>
      </c>
      <c r="I23" s="4">
        <v>2</v>
      </c>
      <c r="J23" s="4">
        <v>3</v>
      </c>
      <c r="K23" s="4">
        <v>4</v>
      </c>
      <c r="L23" s="9">
        <f t="shared" si="1"/>
        <v>0.19756838905775076</v>
      </c>
      <c r="M23" s="9">
        <f t="shared" si="2"/>
        <v>0.12871287128712872</v>
      </c>
      <c r="N23" s="1"/>
    </row>
    <row r="24" spans="1:14">
      <c r="A24" s="3">
        <v>43396</v>
      </c>
      <c r="B24" s="4">
        <v>295</v>
      </c>
      <c r="C24" s="4">
        <f t="shared" si="0"/>
        <v>236</v>
      </c>
      <c r="D24" s="4">
        <v>30</v>
      </c>
      <c r="E24" s="4">
        <v>3</v>
      </c>
      <c r="F24" s="4">
        <v>1</v>
      </c>
      <c r="G24" s="4">
        <v>3</v>
      </c>
      <c r="H24" s="4">
        <v>16</v>
      </c>
      <c r="I24" s="4">
        <v>3</v>
      </c>
      <c r="J24" s="4">
        <v>1</v>
      </c>
      <c r="K24" s="4">
        <v>2</v>
      </c>
      <c r="L24" s="9">
        <f t="shared" si="1"/>
        <v>0.2</v>
      </c>
      <c r="M24" s="9">
        <f t="shared" si="2"/>
        <v>0.15412186379928317</v>
      </c>
      <c r="N24" s="1"/>
    </row>
    <row r="25" spans="1:14">
      <c r="A25" s="3">
        <v>43397</v>
      </c>
      <c r="B25" s="4">
        <v>301</v>
      </c>
      <c r="C25" s="4">
        <f t="shared" si="0"/>
        <v>246</v>
      </c>
      <c r="D25" s="4">
        <v>25</v>
      </c>
      <c r="E25" s="4">
        <v>4</v>
      </c>
      <c r="F25" s="4">
        <v>0</v>
      </c>
      <c r="G25" s="4">
        <v>2</v>
      </c>
      <c r="H25" s="4">
        <v>12</v>
      </c>
      <c r="I25" s="4">
        <v>0</v>
      </c>
      <c r="J25" s="4">
        <v>3</v>
      </c>
      <c r="K25" s="4">
        <v>9</v>
      </c>
      <c r="L25" s="9">
        <f t="shared" si="1"/>
        <v>0.18272425249169436</v>
      </c>
      <c r="M25" s="9">
        <f t="shared" si="2"/>
        <v>0.14878892733564014</v>
      </c>
      <c r="N25" s="1"/>
    </row>
    <row r="26" spans="1:14">
      <c r="A26" s="3">
        <v>43398</v>
      </c>
      <c r="B26" s="4">
        <v>337</v>
      </c>
      <c r="C26" s="4">
        <v>281</v>
      </c>
      <c r="D26" s="4">
        <v>35</v>
      </c>
      <c r="E26" s="4">
        <v>2</v>
      </c>
      <c r="F26" s="4">
        <v>1</v>
      </c>
      <c r="G26" s="4">
        <v>2</v>
      </c>
      <c r="H26" s="4">
        <v>12</v>
      </c>
      <c r="I26" s="4">
        <v>0</v>
      </c>
      <c r="J26" s="4">
        <v>2</v>
      </c>
      <c r="K26" s="4">
        <v>8</v>
      </c>
      <c r="L26" s="9">
        <f t="shared" si="1"/>
        <v>0.16617210682492581</v>
      </c>
      <c r="M26" s="9">
        <f t="shared" si="2"/>
        <v>0.13538461538461538</v>
      </c>
      <c r="N26" s="1"/>
    </row>
    <row r="27" spans="1:14">
      <c r="A27" s="3">
        <v>43399</v>
      </c>
      <c r="B27" s="4">
        <v>341</v>
      </c>
      <c r="C27" s="4">
        <f t="shared" si="0"/>
        <v>280</v>
      </c>
      <c r="D27" s="4">
        <v>27</v>
      </c>
      <c r="E27" s="4">
        <v>5</v>
      </c>
      <c r="F27" s="4">
        <v>2</v>
      </c>
      <c r="G27" s="4">
        <v>2</v>
      </c>
      <c r="H27" s="4">
        <v>14</v>
      </c>
      <c r="I27" s="4">
        <v>1</v>
      </c>
      <c r="J27" s="4">
        <v>0</v>
      </c>
      <c r="K27" s="4">
        <v>10</v>
      </c>
      <c r="L27" s="9">
        <f t="shared" si="1"/>
        <v>0.17888563049853373</v>
      </c>
      <c r="M27" s="9">
        <f t="shared" si="2"/>
        <v>0.14373088685015289</v>
      </c>
      <c r="N27" s="1"/>
    </row>
    <row r="28" spans="1:14">
      <c r="A28" s="3">
        <v>43400</v>
      </c>
      <c r="B28" s="4">
        <v>323</v>
      </c>
      <c r="C28" s="4">
        <f t="shared" si="0"/>
        <v>244</v>
      </c>
      <c r="D28" s="4">
        <v>35</v>
      </c>
      <c r="E28" s="4">
        <v>6</v>
      </c>
      <c r="F28" s="4">
        <v>0</v>
      </c>
      <c r="G28" s="4">
        <v>2</v>
      </c>
      <c r="H28" s="4">
        <v>23</v>
      </c>
      <c r="I28" s="4">
        <v>2</v>
      </c>
      <c r="J28" s="4">
        <v>7</v>
      </c>
      <c r="K28" s="4">
        <v>4</v>
      </c>
      <c r="L28" s="9">
        <f t="shared" si="1"/>
        <v>0.24458204334365324</v>
      </c>
      <c r="M28" s="9">
        <f t="shared" si="2"/>
        <v>0.18666666666666668</v>
      </c>
      <c r="N28" s="1"/>
    </row>
    <row r="29" spans="1:14">
      <c r="A29" s="3">
        <v>43401</v>
      </c>
      <c r="B29" s="4">
        <v>318</v>
      </c>
      <c r="C29" s="4">
        <f t="shared" si="0"/>
        <v>256</v>
      </c>
      <c r="D29" s="4">
        <v>32</v>
      </c>
      <c r="E29" s="4">
        <v>1</v>
      </c>
      <c r="F29" s="4">
        <v>1</v>
      </c>
      <c r="G29" s="4">
        <v>4</v>
      </c>
      <c r="H29" s="4">
        <v>14</v>
      </c>
      <c r="I29" s="4">
        <v>3</v>
      </c>
      <c r="J29" s="4">
        <v>0</v>
      </c>
      <c r="K29" s="4">
        <v>7</v>
      </c>
      <c r="L29" s="9">
        <f t="shared" si="1"/>
        <v>0.19496855345911951</v>
      </c>
      <c r="M29" s="9">
        <f t="shared" si="2"/>
        <v>0.15789473684210525</v>
      </c>
      <c r="N29" s="1"/>
    </row>
    <row r="30" spans="1:14">
      <c r="A30" s="3">
        <v>43402</v>
      </c>
      <c r="B30" s="4">
        <v>315</v>
      </c>
      <c r="C30" s="4">
        <f t="shared" ref="C30:C31" si="4">B30-SUM(D30:K30)</f>
        <v>256</v>
      </c>
      <c r="D30" s="4">
        <v>22</v>
      </c>
      <c r="E30" s="4">
        <v>2</v>
      </c>
      <c r="F30" s="4">
        <v>1</v>
      </c>
      <c r="G30" s="4">
        <v>2</v>
      </c>
      <c r="H30" s="4">
        <v>29</v>
      </c>
      <c r="I30" s="4">
        <v>1</v>
      </c>
      <c r="J30" s="4">
        <v>0</v>
      </c>
      <c r="K30" s="4">
        <v>2</v>
      </c>
      <c r="L30" s="9">
        <f t="shared" si="1"/>
        <v>0.1873015873015873</v>
      </c>
      <c r="M30" s="9">
        <f t="shared" si="2"/>
        <v>0.1048951048951049</v>
      </c>
      <c r="N30" s="1"/>
    </row>
    <row r="31" spans="1:14">
      <c r="A31" s="3">
        <v>43403</v>
      </c>
      <c r="B31" s="4">
        <v>315</v>
      </c>
      <c r="C31" s="4">
        <f t="shared" si="4"/>
        <v>267</v>
      </c>
      <c r="D31" s="4">
        <v>25</v>
      </c>
      <c r="E31" s="4">
        <v>0</v>
      </c>
      <c r="F31" s="4">
        <v>0</v>
      </c>
      <c r="G31" s="4">
        <v>3</v>
      </c>
      <c r="H31" s="4">
        <v>13</v>
      </c>
      <c r="I31" s="4">
        <v>3</v>
      </c>
      <c r="J31" s="4">
        <v>1</v>
      </c>
      <c r="K31" s="4">
        <v>3</v>
      </c>
      <c r="L31" s="9">
        <f t="shared" si="1"/>
        <v>0.15238095238095239</v>
      </c>
      <c r="M31" s="9">
        <f t="shared" si="2"/>
        <v>0.11589403973509933</v>
      </c>
      <c r="N31" s="1"/>
    </row>
    <row r="32" spans="1:14">
      <c r="A32" s="3">
        <v>43404</v>
      </c>
      <c r="B32" s="4">
        <v>284</v>
      </c>
      <c r="C32" s="4">
        <f t="shared" si="0"/>
        <v>233</v>
      </c>
      <c r="D32" s="4">
        <v>25</v>
      </c>
      <c r="E32" s="4">
        <v>3</v>
      </c>
      <c r="F32" s="4">
        <v>0</v>
      </c>
      <c r="G32" s="4">
        <v>1</v>
      </c>
      <c r="H32" s="4">
        <v>12</v>
      </c>
      <c r="I32" s="4">
        <v>1</v>
      </c>
      <c r="J32" s="4">
        <v>3</v>
      </c>
      <c r="K32" s="4">
        <v>6</v>
      </c>
      <c r="L32" s="9">
        <f t="shared" si="1"/>
        <v>0.1795774647887324</v>
      </c>
      <c r="M32" s="9">
        <f t="shared" si="2"/>
        <v>0.14338235294117646</v>
      </c>
      <c r="N32" s="1"/>
    </row>
    <row r="33" spans="1:14">
      <c r="A33" s="6" t="s">
        <v>9</v>
      </c>
      <c r="B33" s="7">
        <f>SUM(B2:B32)</f>
        <v>9628</v>
      </c>
      <c r="C33" s="7">
        <f t="shared" ref="C33" si="5">SUM(C2:C31)</f>
        <v>7519</v>
      </c>
      <c r="D33" s="7">
        <f t="shared" ref="D33:K33" si="6">SUM(D2:D32)</f>
        <v>1011</v>
      </c>
      <c r="E33" s="7">
        <f t="shared" si="6"/>
        <v>83</v>
      </c>
      <c r="F33" s="7">
        <f t="shared" si="6"/>
        <v>15</v>
      </c>
      <c r="G33" s="7">
        <f t="shared" si="6"/>
        <v>51</v>
      </c>
      <c r="H33" s="7">
        <f t="shared" si="6"/>
        <v>498</v>
      </c>
      <c r="I33" s="7">
        <f t="shared" si="6"/>
        <v>36</v>
      </c>
      <c r="J33" s="7">
        <f t="shared" si="6"/>
        <v>74</v>
      </c>
      <c r="K33" s="7">
        <f t="shared" si="6"/>
        <v>114</v>
      </c>
      <c r="L33" s="8">
        <f>(B33-C33)/B33</f>
        <v>0.21904860822600747</v>
      </c>
      <c r="M33" s="8">
        <f>(B33-C33-H33)/(B33-H33)</f>
        <v>0.17645125958378971</v>
      </c>
      <c r="N33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32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43405</v>
      </c>
      <c r="B2" s="4">
        <v>337</v>
      </c>
      <c r="C2" s="4">
        <f t="shared" ref="C2:C24" si="0">B2-SUM(D2:K2)</f>
        <v>274</v>
      </c>
      <c r="D2" s="4">
        <v>28</v>
      </c>
      <c r="E2" s="4">
        <v>2</v>
      </c>
      <c r="F2" s="4">
        <v>2</v>
      </c>
      <c r="G2" s="4">
        <v>4</v>
      </c>
      <c r="H2" s="4">
        <v>15</v>
      </c>
      <c r="I2" s="4">
        <v>1</v>
      </c>
      <c r="J2" s="4">
        <v>6</v>
      </c>
      <c r="K2" s="4">
        <v>5</v>
      </c>
      <c r="L2" s="9">
        <f t="shared" ref="L2:L32" si="1">(B2-C2)/B2</f>
        <v>0.18694362017804153</v>
      </c>
      <c r="M2" s="9">
        <f t="shared" ref="M2:M32" si="2">(B2-C2-H2)/(B2-H2)</f>
        <v>0.14906832298136646</v>
      </c>
      <c r="N2" s="1" t="s">
        <v>15</v>
      </c>
    </row>
    <row r="3" spans="1:14">
      <c r="A3" s="3">
        <v>43406</v>
      </c>
      <c r="B3" s="4">
        <v>326</v>
      </c>
      <c r="C3" s="4">
        <f t="shared" si="0"/>
        <v>248</v>
      </c>
      <c r="D3" s="4">
        <v>38</v>
      </c>
      <c r="E3" s="4">
        <v>6</v>
      </c>
      <c r="F3" s="4">
        <v>0</v>
      </c>
      <c r="G3" s="4">
        <v>2</v>
      </c>
      <c r="H3" s="4">
        <v>25</v>
      </c>
      <c r="I3" s="4">
        <v>0</v>
      </c>
      <c r="J3" s="4">
        <v>3</v>
      </c>
      <c r="K3" s="4">
        <v>4</v>
      </c>
      <c r="L3" s="9">
        <f t="shared" si="1"/>
        <v>0.2392638036809816</v>
      </c>
      <c r="M3" s="9">
        <f t="shared" si="2"/>
        <v>0.17607973421926909</v>
      </c>
      <c r="N3" s="1" t="s">
        <v>14</v>
      </c>
    </row>
    <row r="4" spans="1:14">
      <c r="A4" s="3">
        <v>43407</v>
      </c>
      <c r="B4" s="4">
        <v>277</v>
      </c>
      <c r="C4" s="4">
        <f t="shared" si="0"/>
        <v>217</v>
      </c>
      <c r="D4" s="4">
        <v>29</v>
      </c>
      <c r="E4" s="4">
        <v>2</v>
      </c>
      <c r="F4" s="4">
        <v>2</v>
      </c>
      <c r="G4" s="4">
        <v>2</v>
      </c>
      <c r="H4" s="4">
        <v>16</v>
      </c>
      <c r="I4" s="4">
        <v>3</v>
      </c>
      <c r="J4" s="4">
        <v>1</v>
      </c>
      <c r="K4" s="4">
        <v>5</v>
      </c>
      <c r="L4" s="9">
        <f t="shared" si="1"/>
        <v>0.21660649819494585</v>
      </c>
      <c r="M4" s="9">
        <f t="shared" si="2"/>
        <v>0.16858237547892721</v>
      </c>
      <c r="N4" s="1" t="s">
        <v>15</v>
      </c>
    </row>
    <row r="5" spans="1:14">
      <c r="A5" s="3">
        <v>43408</v>
      </c>
      <c r="B5" s="4">
        <v>302</v>
      </c>
      <c r="C5" s="4">
        <f t="shared" si="0"/>
        <v>217</v>
      </c>
      <c r="D5" s="4">
        <v>36</v>
      </c>
      <c r="E5" s="4">
        <v>6</v>
      </c>
      <c r="F5" s="4">
        <v>0</v>
      </c>
      <c r="G5" s="4">
        <v>3</v>
      </c>
      <c r="H5" s="4">
        <v>22</v>
      </c>
      <c r="I5" s="4">
        <v>1</v>
      </c>
      <c r="J5" s="4">
        <v>11</v>
      </c>
      <c r="K5" s="4">
        <v>6</v>
      </c>
      <c r="L5" s="9">
        <f t="shared" si="1"/>
        <v>0.2814569536423841</v>
      </c>
      <c r="M5" s="9">
        <f t="shared" si="2"/>
        <v>0.22500000000000001</v>
      </c>
      <c r="N5" s="1" t="s">
        <v>14</v>
      </c>
    </row>
    <row r="6" spans="1:14">
      <c r="A6" s="3">
        <v>43409</v>
      </c>
      <c r="B6" s="4">
        <v>367</v>
      </c>
      <c r="C6" s="4">
        <f t="shared" si="0"/>
        <v>297</v>
      </c>
      <c r="D6" s="4">
        <v>38</v>
      </c>
      <c r="E6" s="4">
        <v>4</v>
      </c>
      <c r="F6" s="4">
        <v>0</v>
      </c>
      <c r="G6" s="4">
        <v>2</v>
      </c>
      <c r="H6" s="4">
        <v>18</v>
      </c>
      <c r="I6" s="4">
        <v>1</v>
      </c>
      <c r="J6" s="4">
        <v>3</v>
      </c>
      <c r="K6" s="4">
        <v>4</v>
      </c>
      <c r="L6" s="9">
        <f t="shared" si="1"/>
        <v>0.1907356948228883</v>
      </c>
      <c r="M6" s="9">
        <f t="shared" si="2"/>
        <v>0.14899713467048711</v>
      </c>
      <c r="N6" s="1" t="s">
        <v>15</v>
      </c>
    </row>
    <row r="7" spans="1:14">
      <c r="A7" s="3">
        <v>43410</v>
      </c>
      <c r="B7" s="4">
        <v>307</v>
      </c>
      <c r="C7" s="4">
        <f t="shared" si="0"/>
        <v>248</v>
      </c>
      <c r="D7" s="4">
        <v>36</v>
      </c>
      <c r="E7" s="4">
        <v>5</v>
      </c>
      <c r="F7" s="4">
        <v>0</v>
      </c>
      <c r="G7" s="4">
        <v>0</v>
      </c>
      <c r="H7" s="4">
        <v>13</v>
      </c>
      <c r="I7" s="4">
        <v>0</v>
      </c>
      <c r="J7" s="4">
        <v>3</v>
      </c>
      <c r="K7" s="4">
        <v>2</v>
      </c>
      <c r="L7" s="9">
        <f t="shared" si="1"/>
        <v>0.19218241042345277</v>
      </c>
      <c r="M7" s="9">
        <f t="shared" si="2"/>
        <v>0.15646258503401361</v>
      </c>
      <c r="N7" s="1" t="s">
        <v>14</v>
      </c>
    </row>
    <row r="8" spans="1:14">
      <c r="A8" s="3">
        <v>43411</v>
      </c>
      <c r="B8" s="4">
        <v>327</v>
      </c>
      <c r="C8" s="4">
        <f t="shared" si="0"/>
        <v>257</v>
      </c>
      <c r="D8" s="4">
        <v>35</v>
      </c>
      <c r="E8" s="4">
        <v>3</v>
      </c>
      <c r="F8" s="4">
        <v>1</v>
      </c>
      <c r="G8" s="4">
        <v>1</v>
      </c>
      <c r="H8" s="4">
        <v>22</v>
      </c>
      <c r="I8" s="4">
        <v>0</v>
      </c>
      <c r="J8" s="4">
        <v>2</v>
      </c>
      <c r="K8" s="4">
        <v>6</v>
      </c>
      <c r="L8" s="9">
        <f t="shared" si="1"/>
        <v>0.21406727828746178</v>
      </c>
      <c r="M8" s="9">
        <f t="shared" si="2"/>
        <v>0.15737704918032788</v>
      </c>
      <c r="N8" s="1" t="s">
        <v>15</v>
      </c>
    </row>
    <row r="9" spans="1:14">
      <c r="A9" s="3">
        <v>43412</v>
      </c>
      <c r="B9" s="4">
        <v>296</v>
      </c>
      <c r="C9" s="4">
        <f t="shared" si="0"/>
        <v>234</v>
      </c>
      <c r="D9" s="4">
        <v>30</v>
      </c>
      <c r="E9" s="4">
        <v>1</v>
      </c>
      <c r="F9" s="4">
        <v>1</v>
      </c>
      <c r="G9" s="4">
        <v>1</v>
      </c>
      <c r="H9" s="4">
        <v>18</v>
      </c>
      <c r="I9" s="4">
        <v>0</v>
      </c>
      <c r="J9" s="4">
        <v>2</v>
      </c>
      <c r="K9" s="4">
        <v>9</v>
      </c>
      <c r="L9" s="9">
        <f t="shared" si="1"/>
        <v>0.20945945945945946</v>
      </c>
      <c r="M9" s="9">
        <f t="shared" si="2"/>
        <v>0.15827338129496402</v>
      </c>
      <c r="N9" s="1" t="s">
        <v>14</v>
      </c>
    </row>
    <row r="10" spans="1:14">
      <c r="A10" s="3">
        <v>43413</v>
      </c>
      <c r="B10" s="4">
        <v>339</v>
      </c>
      <c r="C10" s="4">
        <f t="shared" si="0"/>
        <v>271</v>
      </c>
      <c r="D10" s="4">
        <v>32</v>
      </c>
      <c r="E10" s="4">
        <v>1</v>
      </c>
      <c r="F10" s="4">
        <v>0</v>
      </c>
      <c r="G10" s="4">
        <v>1</v>
      </c>
      <c r="H10" s="4">
        <v>22</v>
      </c>
      <c r="I10" s="4">
        <v>1</v>
      </c>
      <c r="J10" s="4">
        <v>4</v>
      </c>
      <c r="K10" s="4">
        <v>7</v>
      </c>
      <c r="L10" s="9">
        <f t="shared" si="1"/>
        <v>0.20058997050147492</v>
      </c>
      <c r="M10" s="9">
        <f t="shared" si="2"/>
        <v>0.14511041009463724</v>
      </c>
      <c r="N10" s="1" t="s">
        <v>15</v>
      </c>
    </row>
    <row r="11" spans="1:14">
      <c r="A11" s="3">
        <v>43414</v>
      </c>
      <c r="B11" s="4">
        <v>294</v>
      </c>
      <c r="C11" s="4">
        <f t="shared" si="0"/>
        <v>234</v>
      </c>
      <c r="D11" s="4">
        <v>36</v>
      </c>
      <c r="E11" s="4">
        <v>1</v>
      </c>
      <c r="F11" s="4">
        <v>0</v>
      </c>
      <c r="G11" s="4">
        <v>2</v>
      </c>
      <c r="H11" s="4">
        <v>15</v>
      </c>
      <c r="I11" s="4">
        <v>0</v>
      </c>
      <c r="J11" s="4">
        <v>1</v>
      </c>
      <c r="K11" s="4">
        <v>5</v>
      </c>
      <c r="L11" s="9">
        <f t="shared" si="1"/>
        <v>0.20408163265306123</v>
      </c>
      <c r="M11" s="9">
        <f t="shared" si="2"/>
        <v>0.16129032258064516</v>
      </c>
      <c r="N11" s="1" t="s">
        <v>14</v>
      </c>
    </row>
    <row r="12" spans="1:14">
      <c r="A12" s="3">
        <v>43415</v>
      </c>
      <c r="B12" s="4">
        <v>262</v>
      </c>
      <c r="C12" s="4">
        <f t="shared" si="0"/>
        <v>205</v>
      </c>
      <c r="D12" s="4">
        <v>24</v>
      </c>
      <c r="E12" s="4">
        <v>3</v>
      </c>
      <c r="F12" s="4">
        <v>1</v>
      </c>
      <c r="G12" s="4">
        <v>2</v>
      </c>
      <c r="H12" s="4">
        <v>13</v>
      </c>
      <c r="I12" s="4">
        <v>1</v>
      </c>
      <c r="J12" s="4">
        <v>4</v>
      </c>
      <c r="K12" s="4">
        <v>9</v>
      </c>
      <c r="L12" s="9">
        <f t="shared" si="1"/>
        <v>0.21755725190839695</v>
      </c>
      <c r="M12" s="9">
        <f t="shared" si="2"/>
        <v>0.17670682730923695</v>
      </c>
      <c r="N12" s="1" t="s">
        <v>15</v>
      </c>
    </row>
    <row r="13" spans="1:14">
      <c r="A13" s="3">
        <v>43416</v>
      </c>
      <c r="B13" s="4">
        <v>281</v>
      </c>
      <c r="C13" s="4">
        <f t="shared" si="0"/>
        <v>225</v>
      </c>
      <c r="D13" s="4">
        <v>27</v>
      </c>
      <c r="E13" s="4">
        <v>3</v>
      </c>
      <c r="F13" s="4">
        <v>1</v>
      </c>
      <c r="G13" s="4">
        <v>2</v>
      </c>
      <c r="H13" s="4">
        <v>13</v>
      </c>
      <c r="I13" s="4">
        <v>1</v>
      </c>
      <c r="J13" s="4">
        <v>5</v>
      </c>
      <c r="K13" s="4">
        <v>4</v>
      </c>
      <c r="L13" s="9">
        <f t="shared" si="1"/>
        <v>0.199288256227758</v>
      </c>
      <c r="M13" s="9">
        <f t="shared" si="2"/>
        <v>0.16044776119402984</v>
      </c>
      <c r="N13" s="1" t="s">
        <v>14</v>
      </c>
    </row>
    <row r="14" spans="1:14">
      <c r="A14" s="3">
        <v>43417</v>
      </c>
      <c r="B14" s="4">
        <v>298</v>
      </c>
      <c r="C14" s="4">
        <f t="shared" si="0"/>
        <v>230</v>
      </c>
      <c r="D14" s="4">
        <v>36</v>
      </c>
      <c r="E14" s="4">
        <v>2</v>
      </c>
      <c r="F14" s="4">
        <v>0</v>
      </c>
      <c r="G14" s="4">
        <v>2</v>
      </c>
      <c r="H14" s="4">
        <v>15</v>
      </c>
      <c r="I14" s="4">
        <v>1</v>
      </c>
      <c r="J14" s="4">
        <v>4</v>
      </c>
      <c r="K14" s="4">
        <v>8</v>
      </c>
      <c r="L14" s="9">
        <f t="shared" si="1"/>
        <v>0.22818791946308725</v>
      </c>
      <c r="M14" s="9">
        <f t="shared" si="2"/>
        <v>0.1872791519434629</v>
      </c>
      <c r="N14" s="1" t="s">
        <v>15</v>
      </c>
    </row>
    <row r="15" spans="1:14">
      <c r="A15" s="3">
        <v>43418</v>
      </c>
      <c r="B15" s="4">
        <v>309</v>
      </c>
      <c r="C15" s="4">
        <f t="shared" si="0"/>
        <v>244</v>
      </c>
      <c r="D15" s="4">
        <v>26</v>
      </c>
      <c r="E15" s="4">
        <v>2</v>
      </c>
      <c r="F15" s="4">
        <v>0</v>
      </c>
      <c r="G15" s="4">
        <v>3</v>
      </c>
      <c r="H15" s="4">
        <v>25</v>
      </c>
      <c r="I15" s="4">
        <v>2</v>
      </c>
      <c r="J15" s="4">
        <v>3</v>
      </c>
      <c r="K15" s="4">
        <v>4</v>
      </c>
      <c r="L15" s="9">
        <f t="shared" si="1"/>
        <v>0.21035598705501618</v>
      </c>
      <c r="M15" s="9">
        <f t="shared" si="2"/>
        <v>0.14084507042253522</v>
      </c>
      <c r="N15" s="1" t="s">
        <v>14</v>
      </c>
    </row>
    <row r="16" spans="1:14">
      <c r="A16" s="3">
        <v>43419</v>
      </c>
      <c r="B16" s="4">
        <v>307</v>
      </c>
      <c r="C16" s="4">
        <f t="shared" si="0"/>
        <v>237</v>
      </c>
      <c r="D16" s="4">
        <v>28</v>
      </c>
      <c r="E16" s="4">
        <v>3</v>
      </c>
      <c r="F16" s="4">
        <v>0</v>
      </c>
      <c r="G16" s="4">
        <v>5</v>
      </c>
      <c r="H16" s="4">
        <v>21</v>
      </c>
      <c r="I16" s="4">
        <v>1</v>
      </c>
      <c r="J16" s="4">
        <v>2</v>
      </c>
      <c r="K16" s="4">
        <v>10</v>
      </c>
      <c r="L16" s="9">
        <f t="shared" si="1"/>
        <v>0.2280130293159609</v>
      </c>
      <c r="M16" s="9">
        <f t="shared" si="2"/>
        <v>0.17132867132867133</v>
      </c>
      <c r="N16" s="1" t="s">
        <v>15</v>
      </c>
    </row>
    <row r="17" spans="1:14">
      <c r="A17" s="3">
        <v>43420</v>
      </c>
      <c r="B17" s="4">
        <v>355</v>
      </c>
      <c r="C17" s="4">
        <f t="shared" si="0"/>
        <v>271</v>
      </c>
      <c r="D17" s="4">
        <v>41</v>
      </c>
      <c r="E17" s="4">
        <v>10</v>
      </c>
      <c r="F17" s="4">
        <v>0</v>
      </c>
      <c r="G17" s="4">
        <v>7</v>
      </c>
      <c r="H17" s="4">
        <v>16</v>
      </c>
      <c r="I17" s="4">
        <v>1</v>
      </c>
      <c r="J17" s="4">
        <v>3</v>
      </c>
      <c r="K17" s="4">
        <v>6</v>
      </c>
      <c r="L17" s="9">
        <f t="shared" si="1"/>
        <v>0.23661971830985915</v>
      </c>
      <c r="M17" s="9">
        <f t="shared" si="2"/>
        <v>0.20058997050147492</v>
      </c>
      <c r="N17" s="1" t="s">
        <v>14</v>
      </c>
    </row>
    <row r="18" spans="1:14">
      <c r="A18" s="3">
        <v>43421</v>
      </c>
      <c r="B18" s="4">
        <v>281</v>
      </c>
      <c r="C18" s="4">
        <f t="shared" si="0"/>
        <v>221</v>
      </c>
      <c r="D18" s="4">
        <v>24</v>
      </c>
      <c r="E18" s="4">
        <v>5</v>
      </c>
      <c r="F18" s="4">
        <v>0</v>
      </c>
      <c r="G18" s="4">
        <v>2</v>
      </c>
      <c r="H18" s="4">
        <v>19</v>
      </c>
      <c r="I18" s="4">
        <v>0</v>
      </c>
      <c r="J18" s="4">
        <v>2</v>
      </c>
      <c r="K18" s="4">
        <v>8</v>
      </c>
      <c r="L18" s="9">
        <f t="shared" si="1"/>
        <v>0.21352313167259787</v>
      </c>
      <c r="M18" s="9">
        <f t="shared" si="2"/>
        <v>0.15648854961832062</v>
      </c>
      <c r="N18" s="1" t="s">
        <v>15</v>
      </c>
    </row>
    <row r="19" spans="1:14">
      <c r="A19" s="3">
        <v>43422</v>
      </c>
      <c r="B19" s="4">
        <v>295</v>
      </c>
      <c r="C19" s="4">
        <f t="shared" si="0"/>
        <v>231</v>
      </c>
      <c r="D19" s="4">
        <v>26</v>
      </c>
      <c r="E19" s="4">
        <v>0</v>
      </c>
      <c r="F19" s="4">
        <v>0</v>
      </c>
      <c r="G19" s="4">
        <v>3</v>
      </c>
      <c r="H19" s="4">
        <v>20</v>
      </c>
      <c r="I19" s="4">
        <v>0</v>
      </c>
      <c r="J19" s="4">
        <v>6</v>
      </c>
      <c r="K19" s="4">
        <v>9</v>
      </c>
      <c r="L19" s="9">
        <f t="shared" si="1"/>
        <v>0.21694915254237288</v>
      </c>
      <c r="M19" s="9">
        <f t="shared" si="2"/>
        <v>0.16</v>
      </c>
      <c r="N19" s="1" t="s">
        <v>14</v>
      </c>
    </row>
    <row r="20" spans="1:14">
      <c r="A20" s="3">
        <v>43423</v>
      </c>
      <c r="B20" s="4">
        <v>299</v>
      </c>
      <c r="C20" s="4">
        <f t="shared" si="0"/>
        <v>236</v>
      </c>
      <c r="D20" s="4">
        <v>25</v>
      </c>
      <c r="E20" s="4">
        <v>3</v>
      </c>
      <c r="F20" s="4">
        <v>1</v>
      </c>
      <c r="G20" s="4">
        <v>5</v>
      </c>
      <c r="H20" s="4">
        <v>13</v>
      </c>
      <c r="I20" s="4">
        <v>3</v>
      </c>
      <c r="J20" s="4">
        <v>1</v>
      </c>
      <c r="K20" s="4">
        <v>12</v>
      </c>
      <c r="L20" s="9">
        <f t="shared" si="1"/>
        <v>0.21070234113712374</v>
      </c>
      <c r="M20" s="9">
        <f t="shared" si="2"/>
        <v>0.17482517482517482</v>
      </c>
      <c r="N20" s="1" t="s">
        <v>15</v>
      </c>
    </row>
    <row r="21" spans="1:14">
      <c r="A21" s="3">
        <v>43424</v>
      </c>
      <c r="B21" s="4">
        <v>275</v>
      </c>
      <c r="C21" s="4">
        <f t="shared" si="0"/>
        <v>233</v>
      </c>
      <c r="D21" s="4">
        <v>23</v>
      </c>
      <c r="E21" s="4">
        <v>1</v>
      </c>
      <c r="F21" s="4">
        <v>0</v>
      </c>
      <c r="G21" s="4">
        <v>2</v>
      </c>
      <c r="H21" s="4">
        <v>8</v>
      </c>
      <c r="I21" s="4">
        <v>0</v>
      </c>
      <c r="J21" s="4">
        <v>3</v>
      </c>
      <c r="K21" s="4">
        <v>5</v>
      </c>
      <c r="L21" s="9">
        <f t="shared" si="1"/>
        <v>0.15272727272727274</v>
      </c>
      <c r="M21" s="9">
        <f t="shared" si="2"/>
        <v>0.12734082397003746</v>
      </c>
      <c r="N21" s="1" t="s">
        <v>14</v>
      </c>
    </row>
    <row r="22" spans="1:14">
      <c r="A22" s="3">
        <v>43425</v>
      </c>
      <c r="B22" s="4">
        <v>298</v>
      </c>
      <c r="C22" s="4">
        <f t="shared" si="0"/>
        <v>237</v>
      </c>
      <c r="D22" s="4">
        <v>24</v>
      </c>
      <c r="E22" s="4">
        <v>5</v>
      </c>
      <c r="F22" s="4">
        <v>1</v>
      </c>
      <c r="G22" s="4">
        <v>6</v>
      </c>
      <c r="H22" s="4">
        <v>17</v>
      </c>
      <c r="I22" s="4">
        <v>2</v>
      </c>
      <c r="J22" s="4">
        <v>0</v>
      </c>
      <c r="K22" s="4">
        <v>6</v>
      </c>
      <c r="L22" s="9">
        <f t="shared" si="1"/>
        <v>0.20469798657718122</v>
      </c>
      <c r="M22" s="9">
        <f t="shared" si="2"/>
        <v>0.15658362989323843</v>
      </c>
      <c r="N22" s="1" t="s">
        <v>15</v>
      </c>
    </row>
    <row r="23" spans="1:14">
      <c r="A23" s="3">
        <v>43426</v>
      </c>
      <c r="B23" s="4">
        <v>332</v>
      </c>
      <c r="C23" s="4">
        <f t="shared" si="0"/>
        <v>256</v>
      </c>
      <c r="D23" s="4">
        <v>33</v>
      </c>
      <c r="E23" s="4">
        <v>3</v>
      </c>
      <c r="F23" s="4">
        <v>2</v>
      </c>
      <c r="G23" s="4">
        <v>5</v>
      </c>
      <c r="H23" s="4">
        <v>24</v>
      </c>
      <c r="I23" s="4">
        <v>1</v>
      </c>
      <c r="J23" s="4">
        <v>3</v>
      </c>
      <c r="K23" s="4">
        <v>5</v>
      </c>
      <c r="L23" s="9">
        <f t="shared" si="1"/>
        <v>0.2289156626506024</v>
      </c>
      <c r="M23" s="9">
        <f t="shared" si="2"/>
        <v>0.16883116883116883</v>
      </c>
      <c r="N23" s="1" t="s">
        <v>14</v>
      </c>
    </row>
    <row r="24" spans="1:14">
      <c r="A24" s="3">
        <v>43427</v>
      </c>
      <c r="B24" s="4">
        <v>340</v>
      </c>
      <c r="C24" s="4">
        <f t="shared" si="0"/>
        <v>269</v>
      </c>
      <c r="D24" s="4">
        <v>31</v>
      </c>
      <c r="E24" s="4">
        <v>2</v>
      </c>
      <c r="F24" s="4">
        <v>0</v>
      </c>
      <c r="G24" s="4">
        <v>3</v>
      </c>
      <c r="H24" s="4">
        <v>14</v>
      </c>
      <c r="I24" s="4">
        <v>2</v>
      </c>
      <c r="J24" s="4">
        <v>4</v>
      </c>
      <c r="K24" s="4">
        <v>15</v>
      </c>
      <c r="L24" s="9">
        <f t="shared" si="1"/>
        <v>0.20882352941176471</v>
      </c>
      <c r="M24" s="9">
        <f t="shared" si="2"/>
        <v>0.17484662576687116</v>
      </c>
      <c r="N24" s="1" t="s">
        <v>15</v>
      </c>
    </row>
    <row r="25" spans="1:14">
      <c r="A25" s="3">
        <v>43428</v>
      </c>
      <c r="B25" s="4">
        <v>356</v>
      </c>
      <c r="C25" s="4">
        <v>275</v>
      </c>
      <c r="D25" s="4">
        <v>40</v>
      </c>
      <c r="E25" s="4">
        <v>4</v>
      </c>
      <c r="F25" s="4">
        <v>1</v>
      </c>
      <c r="G25" s="4">
        <v>3</v>
      </c>
      <c r="H25" s="4">
        <v>15</v>
      </c>
      <c r="I25" s="4">
        <v>3</v>
      </c>
      <c r="J25" s="4">
        <v>2</v>
      </c>
      <c r="K25" s="4">
        <v>13</v>
      </c>
      <c r="L25" s="9">
        <f t="shared" si="1"/>
        <v>0.22752808988764045</v>
      </c>
      <c r="M25" s="9">
        <f t="shared" si="2"/>
        <v>0.19354838709677419</v>
      </c>
      <c r="N25" s="1" t="s">
        <v>14</v>
      </c>
    </row>
    <row r="26" spans="1:14">
      <c r="A26" s="3">
        <v>43429</v>
      </c>
      <c r="B26" s="4">
        <v>291</v>
      </c>
      <c r="C26" s="4">
        <f t="shared" ref="C26:C31" si="3">B26-SUM(D26:K26)</f>
        <v>230</v>
      </c>
      <c r="D26" s="4">
        <v>21</v>
      </c>
      <c r="E26" s="4">
        <v>1</v>
      </c>
      <c r="F26" s="4">
        <v>0</v>
      </c>
      <c r="G26" s="4">
        <v>1</v>
      </c>
      <c r="H26" s="4">
        <v>24</v>
      </c>
      <c r="I26" s="4">
        <v>1</v>
      </c>
      <c r="J26" s="4">
        <v>2</v>
      </c>
      <c r="K26" s="4">
        <v>11</v>
      </c>
      <c r="L26" s="9">
        <f t="shared" si="1"/>
        <v>0.20962199312714777</v>
      </c>
      <c r="M26" s="9">
        <f t="shared" si="2"/>
        <v>0.13857677902621723</v>
      </c>
      <c r="N26" s="1" t="s">
        <v>15</v>
      </c>
    </row>
    <row r="27" spans="1:14">
      <c r="A27" s="3">
        <v>43430</v>
      </c>
      <c r="B27" s="4">
        <v>366</v>
      </c>
      <c r="C27" s="4">
        <f t="shared" si="3"/>
        <v>272</v>
      </c>
      <c r="D27" s="4">
        <v>41</v>
      </c>
      <c r="E27" s="4">
        <v>4</v>
      </c>
      <c r="F27" s="4">
        <v>0</v>
      </c>
      <c r="G27" s="4">
        <v>3</v>
      </c>
      <c r="H27" s="4">
        <v>26</v>
      </c>
      <c r="I27" s="4">
        <v>1</v>
      </c>
      <c r="J27" s="4">
        <v>3</v>
      </c>
      <c r="K27" s="4">
        <v>16</v>
      </c>
      <c r="L27" s="9">
        <f t="shared" si="1"/>
        <v>0.25683060109289618</v>
      </c>
      <c r="M27" s="9">
        <f t="shared" si="2"/>
        <v>0.2</v>
      </c>
      <c r="N27" s="1" t="s">
        <v>14</v>
      </c>
    </row>
    <row r="28" spans="1:14">
      <c r="A28" s="3">
        <v>43431</v>
      </c>
      <c r="B28" s="4">
        <v>289</v>
      </c>
      <c r="C28" s="4">
        <f t="shared" si="3"/>
        <v>217</v>
      </c>
      <c r="D28" s="4">
        <v>34</v>
      </c>
      <c r="E28" s="4">
        <v>3</v>
      </c>
      <c r="F28" s="4">
        <v>0</v>
      </c>
      <c r="G28" s="4">
        <v>5</v>
      </c>
      <c r="H28" s="4">
        <v>16</v>
      </c>
      <c r="I28" s="4">
        <v>1</v>
      </c>
      <c r="J28" s="4">
        <v>0</v>
      </c>
      <c r="K28" s="4">
        <v>13</v>
      </c>
      <c r="L28" s="9">
        <f t="shared" si="1"/>
        <v>0.2491349480968858</v>
      </c>
      <c r="M28" s="9">
        <f t="shared" si="2"/>
        <v>0.20512820512820512</v>
      </c>
      <c r="N28" s="1" t="s">
        <v>15</v>
      </c>
    </row>
    <row r="29" spans="1:14">
      <c r="A29" s="3">
        <v>43432</v>
      </c>
      <c r="B29" s="4">
        <v>298</v>
      </c>
      <c r="C29" s="4">
        <f t="shared" si="3"/>
        <v>224</v>
      </c>
      <c r="D29" s="4">
        <v>38</v>
      </c>
      <c r="E29" s="4">
        <v>3</v>
      </c>
      <c r="F29" s="4">
        <v>0</v>
      </c>
      <c r="G29" s="4">
        <v>3</v>
      </c>
      <c r="H29" s="4">
        <v>16</v>
      </c>
      <c r="I29" s="4">
        <v>0</v>
      </c>
      <c r="J29" s="4">
        <v>2</v>
      </c>
      <c r="K29" s="4">
        <v>12</v>
      </c>
      <c r="L29" s="9">
        <f t="shared" si="1"/>
        <v>0.24832214765100671</v>
      </c>
      <c r="M29" s="9">
        <f t="shared" si="2"/>
        <v>0.20567375886524822</v>
      </c>
      <c r="N29" s="1" t="s">
        <v>14</v>
      </c>
    </row>
    <row r="30" spans="1:14">
      <c r="A30" s="3">
        <v>43433</v>
      </c>
      <c r="B30" s="4">
        <v>330</v>
      </c>
      <c r="C30" s="4">
        <f t="shared" si="3"/>
        <v>268</v>
      </c>
      <c r="D30" s="4">
        <v>27</v>
      </c>
      <c r="E30" s="4">
        <v>2</v>
      </c>
      <c r="F30" s="4">
        <v>0</v>
      </c>
      <c r="G30" s="4">
        <v>4</v>
      </c>
      <c r="H30" s="4">
        <v>19</v>
      </c>
      <c r="I30" s="4">
        <v>1</v>
      </c>
      <c r="J30" s="4">
        <v>3</v>
      </c>
      <c r="K30" s="4">
        <v>6</v>
      </c>
      <c r="L30" s="9">
        <f t="shared" si="1"/>
        <v>0.18787878787878787</v>
      </c>
      <c r="M30" s="9">
        <f t="shared" si="2"/>
        <v>0.13826366559485531</v>
      </c>
      <c r="N30" s="1" t="s">
        <v>15</v>
      </c>
    </row>
    <row r="31" spans="1:14">
      <c r="A31" s="3">
        <v>43434</v>
      </c>
      <c r="B31" s="4">
        <v>295</v>
      </c>
      <c r="C31" s="4">
        <f t="shared" si="3"/>
        <v>223</v>
      </c>
      <c r="D31" s="4">
        <v>31</v>
      </c>
      <c r="E31" s="4">
        <v>8</v>
      </c>
      <c r="F31" s="4">
        <v>1</v>
      </c>
      <c r="G31" s="4">
        <v>2</v>
      </c>
      <c r="H31" s="4">
        <v>15</v>
      </c>
      <c r="I31" s="4">
        <v>3</v>
      </c>
      <c r="J31" s="4">
        <v>1</v>
      </c>
      <c r="K31" s="4">
        <v>11</v>
      </c>
      <c r="L31" s="9">
        <f t="shared" si="1"/>
        <v>0.2440677966101695</v>
      </c>
      <c r="M31" s="9">
        <f t="shared" si="2"/>
        <v>0.20357142857142857</v>
      </c>
      <c r="N31" s="1" t="s">
        <v>14</v>
      </c>
    </row>
    <row r="32" spans="1:14">
      <c r="A32" s="6" t="s">
        <v>9</v>
      </c>
      <c r="B32" s="7">
        <f t="shared" ref="B32:K32" si="4">SUM(B2:B31)</f>
        <v>9329</v>
      </c>
      <c r="C32" s="7">
        <f t="shared" si="4"/>
        <v>7301</v>
      </c>
      <c r="D32" s="7">
        <f t="shared" si="4"/>
        <v>938</v>
      </c>
      <c r="E32" s="7">
        <f t="shared" si="4"/>
        <v>98</v>
      </c>
      <c r="F32" s="7">
        <f t="shared" si="4"/>
        <v>14</v>
      </c>
      <c r="G32" s="7">
        <f t="shared" si="4"/>
        <v>86</v>
      </c>
      <c r="H32" s="7">
        <f t="shared" si="4"/>
        <v>535</v>
      </c>
      <c r="I32" s="7">
        <f t="shared" si="4"/>
        <v>32</v>
      </c>
      <c r="J32" s="7">
        <f t="shared" si="4"/>
        <v>89</v>
      </c>
      <c r="K32" s="7">
        <f t="shared" si="4"/>
        <v>236</v>
      </c>
      <c r="L32" s="8">
        <f t="shared" si="1"/>
        <v>0.21738664379890663</v>
      </c>
      <c r="M32" s="8">
        <f t="shared" si="2"/>
        <v>0.16977484648624061</v>
      </c>
      <c r="N32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3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43435</v>
      </c>
      <c r="B2" s="4">
        <v>339</v>
      </c>
      <c r="C2" s="4">
        <f>B2-SUM(D2:K2)</f>
        <v>270</v>
      </c>
      <c r="D2" s="4">
        <v>30</v>
      </c>
      <c r="E2" s="4">
        <v>3</v>
      </c>
      <c r="F2" s="4">
        <v>0</v>
      </c>
      <c r="G2" s="4">
        <v>7</v>
      </c>
      <c r="H2" s="4">
        <v>14</v>
      </c>
      <c r="I2" s="4">
        <v>0</v>
      </c>
      <c r="J2" s="4">
        <v>8</v>
      </c>
      <c r="K2" s="4">
        <v>7</v>
      </c>
      <c r="L2" s="9">
        <f>(B2-C2)/B2</f>
        <v>0.20353982300884957</v>
      </c>
      <c r="M2" s="9">
        <f>(B2-C2-H2)/(B2-H2)</f>
        <v>0.16923076923076924</v>
      </c>
      <c r="N2" s="1" t="s">
        <v>21</v>
      </c>
    </row>
    <row r="3" spans="1:14">
      <c r="A3" s="3">
        <v>43436</v>
      </c>
      <c r="B3" s="4">
        <v>348</v>
      </c>
      <c r="C3" s="4">
        <f>B3-SUM(D3:K3)</f>
        <v>267</v>
      </c>
      <c r="D3" s="4">
        <v>34</v>
      </c>
      <c r="E3" s="4">
        <v>1</v>
      </c>
      <c r="F3" s="4">
        <v>2</v>
      </c>
      <c r="G3" s="4">
        <v>5</v>
      </c>
      <c r="H3" s="4">
        <v>21</v>
      </c>
      <c r="I3" s="4">
        <v>1</v>
      </c>
      <c r="J3" s="4">
        <v>4</v>
      </c>
      <c r="K3" s="4">
        <v>13</v>
      </c>
      <c r="L3" s="9">
        <f>(B3-C3)/B3</f>
        <v>0.23275862068965517</v>
      </c>
      <c r="M3" s="9">
        <f>(B3-C3-H3)/(B3-H3)</f>
        <v>0.1834862385321101</v>
      </c>
      <c r="N3" s="1" t="s">
        <v>14</v>
      </c>
    </row>
    <row r="4" spans="1:14">
      <c r="A4" s="3">
        <v>43437</v>
      </c>
      <c r="B4" s="4">
        <v>378</v>
      </c>
      <c r="C4" s="4">
        <f>B4-SUM(D4:K4)</f>
        <v>289</v>
      </c>
      <c r="D4" s="4">
        <v>28</v>
      </c>
      <c r="E4" s="4">
        <v>4</v>
      </c>
      <c r="F4" s="4">
        <v>1</v>
      </c>
      <c r="G4" s="4">
        <v>6</v>
      </c>
      <c r="H4" s="4">
        <v>26</v>
      </c>
      <c r="I4" s="4">
        <v>4</v>
      </c>
      <c r="J4" s="4">
        <v>2</v>
      </c>
      <c r="K4" s="4">
        <v>18</v>
      </c>
      <c r="L4" s="9">
        <f t="shared" ref="L4:L32" si="0">(B4-C4)/B4</f>
        <v>0.23544973544973544</v>
      </c>
      <c r="M4" s="9">
        <f t="shared" ref="M4:M32" si="1">(B4-C4-H4)/(B4-H4)</f>
        <v>0.17897727272727273</v>
      </c>
      <c r="N4" s="1" t="s">
        <v>21</v>
      </c>
    </row>
    <row r="5" spans="1:14">
      <c r="A5" s="3">
        <v>43438</v>
      </c>
      <c r="B5" s="4">
        <v>314</v>
      </c>
      <c r="C5" s="4">
        <f t="shared" ref="C5:C32" si="2">B5-SUM(D5:K5)</f>
        <v>252</v>
      </c>
      <c r="D5" s="4">
        <v>22</v>
      </c>
      <c r="E5" s="4">
        <v>1</v>
      </c>
      <c r="F5" s="4">
        <v>1</v>
      </c>
      <c r="G5" s="4">
        <v>1</v>
      </c>
      <c r="H5" s="4">
        <v>12</v>
      </c>
      <c r="I5" s="4">
        <v>6</v>
      </c>
      <c r="J5" s="4">
        <v>4</v>
      </c>
      <c r="K5" s="4">
        <v>15</v>
      </c>
      <c r="L5" s="9">
        <f t="shared" si="0"/>
        <v>0.19745222929936307</v>
      </c>
      <c r="M5" s="9">
        <f t="shared" si="1"/>
        <v>0.16556291390728478</v>
      </c>
      <c r="N5" s="1" t="s">
        <v>14</v>
      </c>
    </row>
    <row r="6" spans="1:14">
      <c r="A6" s="3">
        <v>43439</v>
      </c>
      <c r="B6" s="4">
        <v>290</v>
      </c>
      <c r="C6" s="4">
        <f t="shared" si="2"/>
        <v>240</v>
      </c>
      <c r="D6" s="4">
        <v>24</v>
      </c>
      <c r="E6" s="4">
        <v>3</v>
      </c>
      <c r="F6" s="4">
        <v>1</v>
      </c>
      <c r="G6" s="4">
        <v>1</v>
      </c>
      <c r="H6" s="4">
        <v>11</v>
      </c>
      <c r="I6" s="4">
        <v>0</v>
      </c>
      <c r="J6" s="4">
        <v>3</v>
      </c>
      <c r="K6" s="4">
        <v>7</v>
      </c>
      <c r="L6" s="9">
        <f t="shared" si="0"/>
        <v>0.17241379310344829</v>
      </c>
      <c r="M6" s="9">
        <f t="shared" si="1"/>
        <v>0.13978494623655913</v>
      </c>
      <c r="N6" s="1" t="s">
        <v>15</v>
      </c>
    </row>
    <row r="7" spans="1:14">
      <c r="A7" s="3">
        <v>43440</v>
      </c>
      <c r="B7" s="4">
        <v>356</v>
      </c>
      <c r="C7" s="4">
        <v>280</v>
      </c>
      <c r="D7" s="4">
        <v>34</v>
      </c>
      <c r="E7" s="4">
        <v>4</v>
      </c>
      <c r="F7" s="4">
        <v>0</v>
      </c>
      <c r="G7" s="4">
        <v>7</v>
      </c>
      <c r="H7" s="4">
        <v>16</v>
      </c>
      <c r="I7" s="4">
        <v>3</v>
      </c>
      <c r="J7" s="4">
        <v>3</v>
      </c>
      <c r="K7" s="4">
        <v>11</v>
      </c>
      <c r="L7" s="9">
        <f t="shared" si="0"/>
        <v>0.21348314606741572</v>
      </c>
      <c r="M7" s="9">
        <f t="shared" si="1"/>
        <v>0.17647058823529413</v>
      </c>
      <c r="N7" s="1" t="s">
        <v>14</v>
      </c>
    </row>
    <row r="8" spans="1:14">
      <c r="A8" s="3">
        <v>43441</v>
      </c>
      <c r="B8" s="4">
        <v>341</v>
      </c>
      <c r="C8" s="4">
        <f t="shared" si="2"/>
        <v>268</v>
      </c>
      <c r="D8" s="4">
        <v>34</v>
      </c>
      <c r="E8" s="4">
        <v>8</v>
      </c>
      <c r="F8" s="4">
        <v>0</v>
      </c>
      <c r="G8" s="4">
        <v>5</v>
      </c>
      <c r="H8" s="4">
        <v>9</v>
      </c>
      <c r="I8" s="4">
        <v>3</v>
      </c>
      <c r="J8" s="4">
        <v>1</v>
      </c>
      <c r="K8" s="4">
        <v>13</v>
      </c>
      <c r="L8" s="9">
        <f t="shared" si="0"/>
        <v>0.21407624633431085</v>
      </c>
      <c r="M8" s="9">
        <f t="shared" si="1"/>
        <v>0.19277108433734941</v>
      </c>
      <c r="N8" s="1" t="s">
        <v>15</v>
      </c>
    </row>
    <row r="9" spans="1:14">
      <c r="A9" s="3">
        <v>43442</v>
      </c>
      <c r="B9" s="4">
        <v>305</v>
      </c>
      <c r="C9" s="4">
        <f t="shared" si="2"/>
        <v>248</v>
      </c>
      <c r="D9" s="4">
        <v>25</v>
      </c>
      <c r="E9" s="4">
        <v>3</v>
      </c>
      <c r="F9" s="4">
        <v>0</v>
      </c>
      <c r="G9" s="4">
        <v>2</v>
      </c>
      <c r="H9" s="4">
        <v>15</v>
      </c>
      <c r="I9" s="4">
        <v>0</v>
      </c>
      <c r="J9" s="4">
        <v>2</v>
      </c>
      <c r="K9" s="4">
        <v>10</v>
      </c>
      <c r="L9" s="9">
        <f t="shared" si="0"/>
        <v>0.18688524590163935</v>
      </c>
      <c r="M9" s="9">
        <f t="shared" si="1"/>
        <v>0.14482758620689656</v>
      </c>
      <c r="N9" s="1" t="s">
        <v>14</v>
      </c>
    </row>
    <row r="10" spans="1:14">
      <c r="A10" s="3">
        <v>43443</v>
      </c>
      <c r="B10" s="4">
        <v>316</v>
      </c>
      <c r="C10" s="4">
        <f t="shared" si="2"/>
        <v>251</v>
      </c>
      <c r="D10" s="4">
        <v>32</v>
      </c>
      <c r="E10" s="4">
        <v>2</v>
      </c>
      <c r="F10" s="4">
        <v>0</v>
      </c>
      <c r="G10" s="4">
        <v>7</v>
      </c>
      <c r="H10" s="4">
        <v>9</v>
      </c>
      <c r="I10" s="4">
        <v>2</v>
      </c>
      <c r="J10" s="4">
        <v>2</v>
      </c>
      <c r="K10" s="4">
        <v>11</v>
      </c>
      <c r="L10" s="9">
        <f t="shared" si="0"/>
        <v>0.20569620253164558</v>
      </c>
      <c r="M10" s="9">
        <f t="shared" si="1"/>
        <v>0.18241042345276873</v>
      </c>
      <c r="N10" s="1" t="s">
        <v>15</v>
      </c>
    </row>
    <row r="11" spans="1:14">
      <c r="A11" s="3">
        <v>43444</v>
      </c>
      <c r="B11" s="4">
        <v>348</v>
      </c>
      <c r="C11" s="4">
        <f t="shared" si="2"/>
        <v>271</v>
      </c>
      <c r="D11" s="4">
        <v>34</v>
      </c>
      <c r="E11" s="4">
        <v>2</v>
      </c>
      <c r="F11" s="4">
        <v>0</v>
      </c>
      <c r="G11" s="4">
        <v>5</v>
      </c>
      <c r="H11" s="4">
        <v>18</v>
      </c>
      <c r="I11" s="4">
        <v>4</v>
      </c>
      <c r="J11" s="4">
        <v>3</v>
      </c>
      <c r="K11" s="4">
        <v>11</v>
      </c>
      <c r="L11" s="9">
        <f t="shared" si="0"/>
        <v>0.22126436781609196</v>
      </c>
      <c r="M11" s="9">
        <f t="shared" si="1"/>
        <v>0.1787878787878788</v>
      </c>
      <c r="N11" s="1" t="s">
        <v>14</v>
      </c>
    </row>
    <row r="12" spans="1:14">
      <c r="A12" s="3">
        <v>43445</v>
      </c>
      <c r="B12" s="4">
        <v>317</v>
      </c>
      <c r="C12" s="4">
        <f t="shared" si="2"/>
        <v>255</v>
      </c>
      <c r="D12" s="4">
        <v>26</v>
      </c>
      <c r="E12" s="4">
        <v>6</v>
      </c>
      <c r="F12" s="4">
        <v>1</v>
      </c>
      <c r="G12" s="4">
        <v>5</v>
      </c>
      <c r="H12" s="4">
        <v>12</v>
      </c>
      <c r="I12" s="4">
        <v>2</v>
      </c>
      <c r="J12" s="4">
        <v>3</v>
      </c>
      <c r="K12" s="4">
        <v>7</v>
      </c>
      <c r="L12" s="9">
        <f t="shared" si="0"/>
        <v>0.19558359621451105</v>
      </c>
      <c r="M12" s="9">
        <f t="shared" si="1"/>
        <v>0.16393442622950818</v>
      </c>
      <c r="N12" s="1" t="s">
        <v>15</v>
      </c>
    </row>
    <row r="13" spans="1:14">
      <c r="A13" s="3">
        <v>43446</v>
      </c>
      <c r="B13" s="4">
        <v>314</v>
      </c>
      <c r="C13" s="4">
        <f t="shared" si="2"/>
        <v>255</v>
      </c>
      <c r="D13" s="4">
        <v>27</v>
      </c>
      <c r="E13" s="4">
        <v>2</v>
      </c>
      <c r="F13" s="4">
        <v>1</v>
      </c>
      <c r="G13" s="4">
        <v>1</v>
      </c>
      <c r="H13" s="4">
        <v>21</v>
      </c>
      <c r="I13" s="4">
        <v>0</v>
      </c>
      <c r="J13" s="4">
        <v>0</v>
      </c>
      <c r="K13" s="4">
        <v>7</v>
      </c>
      <c r="L13" s="9">
        <f t="shared" si="0"/>
        <v>0.18789808917197454</v>
      </c>
      <c r="M13" s="9">
        <f t="shared" si="1"/>
        <v>0.12969283276450511</v>
      </c>
      <c r="N13" s="1" t="s">
        <v>14</v>
      </c>
    </row>
    <row r="14" spans="1:14">
      <c r="A14" s="3">
        <v>43447</v>
      </c>
      <c r="B14" s="4">
        <v>351</v>
      </c>
      <c r="C14" s="4">
        <f t="shared" si="2"/>
        <v>286</v>
      </c>
      <c r="D14" s="4">
        <v>27</v>
      </c>
      <c r="E14" s="4">
        <v>5</v>
      </c>
      <c r="F14" s="4">
        <v>0</v>
      </c>
      <c r="G14" s="4">
        <v>3</v>
      </c>
      <c r="H14" s="4">
        <v>19</v>
      </c>
      <c r="I14" s="4">
        <v>0</v>
      </c>
      <c r="J14" s="4">
        <v>0</v>
      </c>
      <c r="K14" s="4">
        <v>11</v>
      </c>
      <c r="L14" s="9">
        <f t="shared" si="0"/>
        <v>0.18518518518518517</v>
      </c>
      <c r="M14" s="9">
        <f t="shared" si="1"/>
        <v>0.13855421686746988</v>
      </c>
      <c r="N14" s="1" t="s">
        <v>15</v>
      </c>
    </row>
    <row r="15" spans="1:14">
      <c r="A15" s="3">
        <v>43448</v>
      </c>
      <c r="B15" s="4">
        <v>337</v>
      </c>
      <c r="C15" s="4">
        <f t="shared" si="2"/>
        <v>273</v>
      </c>
      <c r="D15" s="4">
        <v>42</v>
      </c>
      <c r="E15" s="4">
        <v>5</v>
      </c>
      <c r="F15" s="4">
        <v>1</v>
      </c>
      <c r="G15" s="4">
        <v>1</v>
      </c>
      <c r="H15" s="4">
        <v>8</v>
      </c>
      <c r="I15" s="4">
        <v>1</v>
      </c>
      <c r="J15" s="4">
        <v>0</v>
      </c>
      <c r="K15" s="4">
        <v>6</v>
      </c>
      <c r="L15" s="9">
        <f t="shared" si="0"/>
        <v>0.18991097922848665</v>
      </c>
      <c r="M15" s="9">
        <f t="shared" si="1"/>
        <v>0.1702127659574468</v>
      </c>
      <c r="N15" s="1" t="s">
        <v>14</v>
      </c>
    </row>
    <row r="16" spans="1:14">
      <c r="A16" s="3">
        <v>43449</v>
      </c>
      <c r="B16" s="4">
        <v>361</v>
      </c>
      <c r="C16" s="4">
        <f t="shared" si="2"/>
        <v>276</v>
      </c>
      <c r="D16" s="4">
        <v>42</v>
      </c>
      <c r="E16" s="4">
        <v>6</v>
      </c>
      <c r="F16" s="4">
        <v>2</v>
      </c>
      <c r="G16" s="4">
        <v>4</v>
      </c>
      <c r="H16" s="4">
        <v>20</v>
      </c>
      <c r="I16" s="4">
        <v>0</v>
      </c>
      <c r="J16" s="4">
        <v>2</v>
      </c>
      <c r="K16" s="4">
        <v>9</v>
      </c>
      <c r="L16" s="9">
        <f t="shared" si="0"/>
        <v>0.23545706371191136</v>
      </c>
      <c r="M16" s="9">
        <f t="shared" si="1"/>
        <v>0.1906158357771261</v>
      </c>
      <c r="N16" s="1" t="s">
        <v>15</v>
      </c>
    </row>
    <row r="17" spans="1:14">
      <c r="A17" s="3">
        <v>43450</v>
      </c>
      <c r="B17" s="4">
        <v>312</v>
      </c>
      <c r="C17" s="4">
        <f t="shared" si="2"/>
        <v>241</v>
      </c>
      <c r="D17" s="4">
        <v>33</v>
      </c>
      <c r="E17" s="4">
        <v>3</v>
      </c>
      <c r="F17" s="4">
        <v>0</v>
      </c>
      <c r="G17" s="4">
        <v>2</v>
      </c>
      <c r="H17" s="4">
        <v>22</v>
      </c>
      <c r="I17" s="4">
        <v>1</v>
      </c>
      <c r="J17" s="4">
        <v>3</v>
      </c>
      <c r="K17" s="4">
        <v>7</v>
      </c>
      <c r="L17" s="9">
        <f t="shared" si="0"/>
        <v>0.22756410256410256</v>
      </c>
      <c r="M17" s="9">
        <f t="shared" si="1"/>
        <v>0.16896551724137931</v>
      </c>
      <c r="N17" s="1" t="s">
        <v>14</v>
      </c>
    </row>
    <row r="18" spans="1:14">
      <c r="A18" s="3">
        <v>43451</v>
      </c>
      <c r="B18" s="4">
        <v>318</v>
      </c>
      <c r="C18" s="4">
        <v>254</v>
      </c>
      <c r="D18" s="4">
        <v>30</v>
      </c>
      <c r="E18" s="4">
        <v>4</v>
      </c>
      <c r="F18" s="4">
        <v>0</v>
      </c>
      <c r="G18" s="4">
        <v>4</v>
      </c>
      <c r="H18" s="4">
        <v>10</v>
      </c>
      <c r="I18" s="4">
        <v>2</v>
      </c>
      <c r="J18" s="4">
        <v>1</v>
      </c>
      <c r="K18" s="4">
        <v>13</v>
      </c>
      <c r="L18" s="9">
        <f t="shared" si="0"/>
        <v>0.20125786163522014</v>
      </c>
      <c r="M18" s="9">
        <f t="shared" si="1"/>
        <v>0.17532467532467533</v>
      </c>
      <c r="N18" s="1" t="s">
        <v>15</v>
      </c>
    </row>
    <row r="19" spans="1:14">
      <c r="A19" s="3">
        <v>43452</v>
      </c>
      <c r="B19" s="4">
        <v>346</v>
      </c>
      <c r="C19" s="4">
        <f t="shared" si="2"/>
        <v>283</v>
      </c>
      <c r="D19" s="4">
        <v>31</v>
      </c>
      <c r="E19" s="4">
        <v>2</v>
      </c>
      <c r="F19" s="4">
        <v>1</v>
      </c>
      <c r="G19" s="4">
        <v>2</v>
      </c>
      <c r="H19" s="4">
        <v>15</v>
      </c>
      <c r="I19" s="4">
        <v>0</v>
      </c>
      <c r="J19" s="4">
        <v>6</v>
      </c>
      <c r="K19" s="4">
        <v>6</v>
      </c>
      <c r="L19" s="9">
        <f t="shared" si="0"/>
        <v>0.18208092485549132</v>
      </c>
      <c r="M19" s="9">
        <f t="shared" si="1"/>
        <v>0.14501510574018128</v>
      </c>
      <c r="N19" s="1" t="s">
        <v>14</v>
      </c>
    </row>
    <row r="20" spans="1:14">
      <c r="A20" s="3">
        <v>43453</v>
      </c>
      <c r="B20" s="4">
        <v>371</v>
      </c>
      <c r="C20" s="4">
        <f t="shared" si="2"/>
        <v>294</v>
      </c>
      <c r="D20" s="4">
        <v>30</v>
      </c>
      <c r="E20" s="4">
        <v>6</v>
      </c>
      <c r="F20" s="4">
        <v>0</v>
      </c>
      <c r="G20" s="4">
        <v>6</v>
      </c>
      <c r="H20" s="4">
        <v>19</v>
      </c>
      <c r="I20" s="4">
        <v>0</v>
      </c>
      <c r="J20" s="4">
        <v>4</v>
      </c>
      <c r="K20" s="4">
        <v>12</v>
      </c>
      <c r="L20" s="9">
        <f t="shared" si="0"/>
        <v>0.20754716981132076</v>
      </c>
      <c r="M20" s="9">
        <f t="shared" si="1"/>
        <v>0.16477272727272727</v>
      </c>
      <c r="N20" s="1" t="s">
        <v>15</v>
      </c>
    </row>
    <row r="21" spans="1:14">
      <c r="A21" s="3">
        <v>43454</v>
      </c>
      <c r="B21" s="4">
        <v>374</v>
      </c>
      <c r="C21" s="4">
        <f t="shared" si="2"/>
        <v>292</v>
      </c>
      <c r="D21" s="4">
        <v>43</v>
      </c>
      <c r="E21" s="4">
        <v>2</v>
      </c>
      <c r="F21" s="4">
        <v>0</v>
      </c>
      <c r="G21" s="4">
        <v>5</v>
      </c>
      <c r="H21" s="4">
        <v>18</v>
      </c>
      <c r="I21" s="4">
        <v>2</v>
      </c>
      <c r="J21" s="4">
        <v>5</v>
      </c>
      <c r="K21" s="4">
        <v>7</v>
      </c>
      <c r="L21" s="9">
        <f t="shared" si="0"/>
        <v>0.21925133689839571</v>
      </c>
      <c r="M21" s="9">
        <f t="shared" si="1"/>
        <v>0.1797752808988764</v>
      </c>
      <c r="N21" s="1" t="s">
        <v>14</v>
      </c>
    </row>
    <row r="22" spans="1:14">
      <c r="A22" s="3">
        <v>43455</v>
      </c>
      <c r="B22" s="4">
        <v>370</v>
      </c>
      <c r="C22" s="4">
        <f t="shared" si="2"/>
        <v>288</v>
      </c>
      <c r="D22" s="4">
        <v>45</v>
      </c>
      <c r="E22" s="4">
        <v>6</v>
      </c>
      <c r="F22" s="4">
        <v>0</v>
      </c>
      <c r="G22" s="4">
        <v>6</v>
      </c>
      <c r="H22" s="4">
        <v>16</v>
      </c>
      <c r="I22" s="4">
        <v>0</v>
      </c>
      <c r="J22" s="4">
        <v>4</v>
      </c>
      <c r="K22" s="4">
        <v>5</v>
      </c>
      <c r="L22" s="9">
        <f t="shared" si="0"/>
        <v>0.22162162162162163</v>
      </c>
      <c r="M22" s="9">
        <f t="shared" si="1"/>
        <v>0.1864406779661017</v>
      </c>
      <c r="N22" s="1" t="s">
        <v>15</v>
      </c>
    </row>
    <row r="23" spans="1:14">
      <c r="A23" s="3">
        <v>43456</v>
      </c>
      <c r="B23" s="4">
        <v>383</v>
      </c>
      <c r="C23" s="4">
        <f t="shared" si="2"/>
        <v>291</v>
      </c>
      <c r="D23" s="4">
        <v>45</v>
      </c>
      <c r="E23" s="4">
        <v>4</v>
      </c>
      <c r="F23" s="4">
        <v>0</v>
      </c>
      <c r="G23" s="4">
        <v>3</v>
      </c>
      <c r="H23" s="4">
        <v>27</v>
      </c>
      <c r="I23" s="4">
        <v>0</v>
      </c>
      <c r="J23" s="4">
        <v>4</v>
      </c>
      <c r="K23" s="4">
        <v>9</v>
      </c>
      <c r="L23" s="9">
        <f t="shared" si="0"/>
        <v>0.24020887728459531</v>
      </c>
      <c r="M23" s="9">
        <f t="shared" si="1"/>
        <v>0.18258426966292135</v>
      </c>
      <c r="N23" s="1" t="s">
        <v>14</v>
      </c>
    </row>
    <row r="24" spans="1:14">
      <c r="A24" s="3">
        <v>43457</v>
      </c>
      <c r="B24" s="4">
        <v>359</v>
      </c>
      <c r="C24" s="4">
        <f t="shared" si="2"/>
        <v>269</v>
      </c>
      <c r="D24" s="4">
        <v>43</v>
      </c>
      <c r="E24" s="4">
        <v>4</v>
      </c>
      <c r="F24" s="4">
        <v>0</v>
      </c>
      <c r="G24" s="4">
        <v>12</v>
      </c>
      <c r="H24" s="4">
        <v>17</v>
      </c>
      <c r="I24" s="4">
        <v>1</v>
      </c>
      <c r="J24" s="4">
        <v>3</v>
      </c>
      <c r="K24" s="4">
        <v>10</v>
      </c>
      <c r="L24" s="9">
        <f t="shared" si="0"/>
        <v>0.25069637883008355</v>
      </c>
      <c r="M24" s="9">
        <f t="shared" si="1"/>
        <v>0.21345029239766081</v>
      </c>
      <c r="N24" s="1" t="s">
        <v>15</v>
      </c>
    </row>
    <row r="25" spans="1:14">
      <c r="A25" s="3">
        <v>43458</v>
      </c>
      <c r="B25" s="4">
        <v>309</v>
      </c>
      <c r="C25" s="4">
        <f t="shared" si="2"/>
        <v>248</v>
      </c>
      <c r="D25" s="4">
        <v>26</v>
      </c>
      <c r="E25" s="4">
        <v>4</v>
      </c>
      <c r="F25" s="4">
        <v>1</v>
      </c>
      <c r="G25" s="4">
        <v>3</v>
      </c>
      <c r="H25" s="4">
        <v>18</v>
      </c>
      <c r="I25" s="4">
        <v>0</v>
      </c>
      <c r="J25" s="4">
        <v>3</v>
      </c>
      <c r="K25" s="4">
        <v>6</v>
      </c>
      <c r="L25" s="9">
        <f t="shared" si="0"/>
        <v>0.19741100323624594</v>
      </c>
      <c r="M25" s="9">
        <f t="shared" si="1"/>
        <v>0.14776632302405499</v>
      </c>
      <c r="N25" s="1" t="s">
        <v>14</v>
      </c>
    </row>
    <row r="26" spans="1:14">
      <c r="A26" s="3">
        <v>43459</v>
      </c>
      <c r="B26" s="4">
        <v>372</v>
      </c>
      <c r="C26" s="4">
        <f t="shared" si="2"/>
        <v>293</v>
      </c>
      <c r="D26" s="4">
        <v>29</v>
      </c>
      <c r="E26" s="4">
        <v>7</v>
      </c>
      <c r="F26" s="4">
        <v>1</v>
      </c>
      <c r="G26" s="4">
        <v>9</v>
      </c>
      <c r="H26" s="4">
        <v>15</v>
      </c>
      <c r="I26" s="4">
        <v>0</v>
      </c>
      <c r="J26" s="4">
        <v>6</v>
      </c>
      <c r="K26" s="4">
        <v>12</v>
      </c>
      <c r="L26" s="9">
        <f t="shared" si="0"/>
        <v>0.21236559139784947</v>
      </c>
      <c r="M26" s="9">
        <f t="shared" si="1"/>
        <v>0.17927170868347339</v>
      </c>
      <c r="N26" s="1" t="s">
        <v>15</v>
      </c>
    </row>
    <row r="27" spans="1:14">
      <c r="A27" s="3">
        <v>43460</v>
      </c>
      <c r="B27" s="4">
        <v>296</v>
      </c>
      <c r="C27" s="4">
        <f t="shared" si="2"/>
        <v>230</v>
      </c>
      <c r="D27" s="4">
        <v>32</v>
      </c>
      <c r="E27" s="4">
        <v>6</v>
      </c>
      <c r="F27" s="4">
        <v>0</v>
      </c>
      <c r="G27" s="4">
        <v>3</v>
      </c>
      <c r="H27" s="4">
        <v>14</v>
      </c>
      <c r="I27" s="4">
        <v>0</v>
      </c>
      <c r="J27" s="4">
        <v>0</v>
      </c>
      <c r="K27" s="4">
        <v>11</v>
      </c>
      <c r="L27" s="9">
        <f t="shared" si="0"/>
        <v>0.22297297297297297</v>
      </c>
      <c r="M27" s="9">
        <f t="shared" si="1"/>
        <v>0.18439716312056736</v>
      </c>
      <c r="N27" s="1" t="s">
        <v>14</v>
      </c>
    </row>
    <row r="28" spans="1:14">
      <c r="A28" s="3">
        <v>43461</v>
      </c>
      <c r="B28" s="4">
        <v>342</v>
      </c>
      <c r="C28" s="4">
        <f t="shared" si="2"/>
        <v>281</v>
      </c>
      <c r="D28" s="4">
        <v>21</v>
      </c>
      <c r="E28" s="4">
        <v>2</v>
      </c>
      <c r="F28" s="4">
        <v>0</v>
      </c>
      <c r="G28" s="4">
        <v>8</v>
      </c>
      <c r="H28" s="4">
        <v>14</v>
      </c>
      <c r="I28" s="4">
        <v>0</v>
      </c>
      <c r="J28" s="4">
        <v>1</v>
      </c>
      <c r="K28" s="4">
        <v>15</v>
      </c>
      <c r="L28" s="9">
        <f t="shared" si="0"/>
        <v>0.17836257309941519</v>
      </c>
      <c r="M28" s="9">
        <f t="shared" si="1"/>
        <v>0.14329268292682926</v>
      </c>
      <c r="N28" s="1" t="s">
        <v>15</v>
      </c>
    </row>
    <row r="29" spans="1:14">
      <c r="A29" s="3">
        <v>43462</v>
      </c>
      <c r="B29" s="4">
        <v>359</v>
      </c>
      <c r="C29" s="4">
        <f t="shared" si="2"/>
        <v>291</v>
      </c>
      <c r="D29" s="4">
        <v>37</v>
      </c>
      <c r="E29" s="4">
        <v>3</v>
      </c>
      <c r="F29" s="4">
        <v>1</v>
      </c>
      <c r="G29" s="4">
        <v>5</v>
      </c>
      <c r="H29" s="4">
        <v>12</v>
      </c>
      <c r="I29" s="4">
        <v>2</v>
      </c>
      <c r="J29" s="4">
        <v>1</v>
      </c>
      <c r="K29" s="4">
        <v>7</v>
      </c>
      <c r="L29" s="9">
        <f t="shared" si="0"/>
        <v>0.1894150417827298</v>
      </c>
      <c r="M29" s="9">
        <f t="shared" si="1"/>
        <v>0.16138328530259366</v>
      </c>
      <c r="N29" s="1" t="s">
        <v>14</v>
      </c>
    </row>
    <row r="30" spans="1:14">
      <c r="A30" s="3">
        <v>43463</v>
      </c>
      <c r="B30" s="4">
        <v>309</v>
      </c>
      <c r="C30" s="4">
        <f t="shared" si="2"/>
        <v>232</v>
      </c>
      <c r="D30" s="4">
        <v>34</v>
      </c>
      <c r="E30" s="4">
        <v>2</v>
      </c>
      <c r="F30" s="4">
        <v>0</v>
      </c>
      <c r="G30" s="4">
        <v>3</v>
      </c>
      <c r="H30" s="4">
        <v>16</v>
      </c>
      <c r="I30" s="4">
        <v>2</v>
      </c>
      <c r="J30" s="4">
        <v>1</v>
      </c>
      <c r="K30" s="4">
        <v>19</v>
      </c>
      <c r="L30" s="9">
        <f t="shared" si="0"/>
        <v>0.24919093851132687</v>
      </c>
      <c r="M30" s="9">
        <f t="shared" si="1"/>
        <v>0.20819112627986347</v>
      </c>
      <c r="N30" s="1" t="s">
        <v>15</v>
      </c>
    </row>
    <row r="31" spans="1:14">
      <c r="A31" s="3">
        <v>43464</v>
      </c>
      <c r="B31" s="4">
        <v>332</v>
      </c>
      <c r="C31" s="4">
        <f t="shared" si="2"/>
        <v>251</v>
      </c>
      <c r="D31" s="4">
        <v>25</v>
      </c>
      <c r="E31" s="4">
        <v>2</v>
      </c>
      <c r="F31" s="4">
        <v>0</v>
      </c>
      <c r="G31" s="4">
        <v>3</v>
      </c>
      <c r="H31" s="4">
        <v>24</v>
      </c>
      <c r="I31" s="4">
        <v>0</v>
      </c>
      <c r="J31" s="4">
        <v>3</v>
      </c>
      <c r="K31" s="4">
        <v>24</v>
      </c>
      <c r="L31" s="9">
        <f t="shared" si="0"/>
        <v>0.24397590361445784</v>
      </c>
      <c r="M31" s="9">
        <f t="shared" si="1"/>
        <v>0.18506493506493507</v>
      </c>
      <c r="N31" s="1" t="s">
        <v>14</v>
      </c>
    </row>
    <row r="32" spans="1:14">
      <c r="A32" s="3">
        <v>43465</v>
      </c>
      <c r="B32" s="4">
        <v>327</v>
      </c>
      <c r="C32" s="4">
        <f t="shared" si="2"/>
        <v>273</v>
      </c>
      <c r="D32" s="4">
        <v>19</v>
      </c>
      <c r="E32" s="4">
        <v>2</v>
      </c>
      <c r="F32" s="4">
        <v>0</v>
      </c>
      <c r="G32" s="4">
        <v>3</v>
      </c>
      <c r="H32" s="4">
        <v>14</v>
      </c>
      <c r="I32" s="4">
        <v>1</v>
      </c>
      <c r="J32" s="4">
        <v>0</v>
      </c>
      <c r="K32" s="4">
        <v>15</v>
      </c>
      <c r="L32" s="9">
        <f t="shared" si="0"/>
        <v>0.16513761467889909</v>
      </c>
      <c r="M32" s="9">
        <f t="shared" si="1"/>
        <v>0.12779552715654952</v>
      </c>
      <c r="N32" s="1" t="s">
        <v>15</v>
      </c>
    </row>
    <row r="33" spans="1:14">
      <c r="A33" s="6" t="s">
        <v>9</v>
      </c>
      <c r="B33" s="7">
        <f t="shared" ref="B33:K33" si="3">SUM(B2:B32)</f>
        <v>10494</v>
      </c>
      <c r="C33" s="7">
        <f t="shared" si="3"/>
        <v>8292</v>
      </c>
      <c r="D33" s="7">
        <f t="shared" si="3"/>
        <v>984</v>
      </c>
      <c r="E33" s="7">
        <f t="shared" si="3"/>
        <v>114</v>
      </c>
      <c r="F33" s="7">
        <f t="shared" si="3"/>
        <v>14</v>
      </c>
      <c r="G33" s="7">
        <f t="shared" si="3"/>
        <v>137</v>
      </c>
      <c r="H33" s="7">
        <f t="shared" si="3"/>
        <v>502</v>
      </c>
      <c r="I33" s="7">
        <f t="shared" si="3"/>
        <v>37</v>
      </c>
      <c r="J33" s="7">
        <f t="shared" si="3"/>
        <v>82</v>
      </c>
      <c r="K33" s="7">
        <f t="shared" si="3"/>
        <v>334</v>
      </c>
      <c r="L33" s="8">
        <f>(B33-C33)/B33</f>
        <v>0.20983419096626643</v>
      </c>
      <c r="M33" s="8">
        <f>(B33-C33-H33)/(B33-H33)</f>
        <v>0.1701361088871097</v>
      </c>
      <c r="N33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33"/>
  <sheetViews>
    <sheetView zoomScale="90" zoomScaleNormal="90" workbookViewId="0">
      <pane ySplit="1" topLeftCell="A28" activePane="bottomLeft" state="frozen"/>
      <selection pane="bottomLeft" activeCell="U26" sqref="U26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21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  <c r="O1" s="15" t="s">
        <v>27</v>
      </c>
      <c r="P1" s="16" t="s">
        <v>95</v>
      </c>
      <c r="Q1" s="16" t="s">
        <v>96</v>
      </c>
    </row>
    <row r="2" spans="1:21">
      <c r="A2" s="3">
        <v>43466</v>
      </c>
      <c r="B2" s="4">
        <v>378</v>
      </c>
      <c r="C2" s="4">
        <f>B2-SUM(D2:K2)</f>
        <v>278</v>
      </c>
      <c r="D2" s="4">
        <v>35</v>
      </c>
      <c r="E2" s="4">
        <v>1</v>
      </c>
      <c r="F2" s="4">
        <v>0</v>
      </c>
      <c r="G2" s="4">
        <v>8</v>
      </c>
      <c r="H2" s="4">
        <v>23</v>
      </c>
      <c r="I2" s="4">
        <v>2</v>
      </c>
      <c r="J2" s="4">
        <v>1</v>
      </c>
      <c r="K2" s="4">
        <v>30</v>
      </c>
      <c r="L2" s="9">
        <f>(B2-C2)/B2</f>
        <v>0.26455026455026454</v>
      </c>
      <c r="M2" s="9">
        <f>(B2-C2-H2)/(B2-H2)</f>
        <v>0.21690140845070421</v>
      </c>
      <c r="N2" s="1" t="s">
        <v>14</v>
      </c>
      <c r="O2" t="s">
        <v>28</v>
      </c>
      <c r="P2" s="17">
        <v>16.2</v>
      </c>
      <c r="Q2" s="17" t="s">
        <v>97</v>
      </c>
      <c r="R2">
        <f>VLOOKUP(Q2,$T$3:$U$5,2,FALSE)</f>
        <v>45</v>
      </c>
    </row>
    <row r="3" spans="1:21">
      <c r="A3" s="3">
        <v>43467</v>
      </c>
      <c r="B3" s="4">
        <v>373</v>
      </c>
      <c r="C3" s="4">
        <f t="shared" ref="C3:C32" si="0">B3-SUM(D3:K3)</f>
        <v>306</v>
      </c>
      <c r="D3" s="4">
        <v>19</v>
      </c>
      <c r="E3" s="4">
        <v>6</v>
      </c>
      <c r="F3" s="4">
        <v>1</v>
      </c>
      <c r="G3" s="4">
        <v>7</v>
      </c>
      <c r="H3" s="4">
        <v>11</v>
      </c>
      <c r="I3" s="4">
        <v>2</v>
      </c>
      <c r="J3" s="4">
        <v>1</v>
      </c>
      <c r="K3" s="4">
        <v>20</v>
      </c>
      <c r="L3" s="9">
        <f>(B3-C3)/B3</f>
        <v>0.17962466487935658</v>
      </c>
      <c r="M3" s="9">
        <f>(B3-C3-H3)/(B3-H3)</f>
        <v>0.15469613259668508</v>
      </c>
      <c r="N3" s="1" t="s">
        <v>15</v>
      </c>
      <c r="O3" t="s">
        <v>29</v>
      </c>
      <c r="P3" s="17">
        <v>17</v>
      </c>
      <c r="Q3" s="17" t="s">
        <v>97</v>
      </c>
      <c r="R3">
        <f>VLOOKUP(Q3,$T$3:$U$5,2,FALSE)</f>
        <v>45</v>
      </c>
      <c r="T3" t="s">
        <v>100</v>
      </c>
      <c r="U3">
        <v>45</v>
      </c>
    </row>
    <row r="4" spans="1:21">
      <c r="A4" s="3">
        <v>43468</v>
      </c>
      <c r="B4" s="4">
        <v>359</v>
      </c>
      <c r="C4" s="4">
        <f t="shared" si="0"/>
        <v>288</v>
      </c>
      <c r="D4" s="4">
        <v>19</v>
      </c>
      <c r="E4" s="4">
        <v>4</v>
      </c>
      <c r="F4" s="4">
        <v>1</v>
      </c>
      <c r="G4" s="4">
        <v>3</v>
      </c>
      <c r="H4" s="4">
        <v>16</v>
      </c>
      <c r="I4" s="4">
        <v>0</v>
      </c>
      <c r="J4" s="4">
        <v>5</v>
      </c>
      <c r="K4" s="4">
        <v>23</v>
      </c>
      <c r="L4" s="9">
        <f t="shared" ref="L4:L32" si="1">(B4-C4)/B4</f>
        <v>0.1977715877437326</v>
      </c>
      <c r="M4" s="9">
        <f t="shared" ref="M4:M32" si="2">(B4-C4-H4)/(B4-H4)</f>
        <v>0.16034985422740525</v>
      </c>
      <c r="N4" s="1" t="s">
        <v>14</v>
      </c>
      <c r="O4" t="s">
        <v>30</v>
      </c>
      <c r="P4" s="17">
        <v>18.399999999999999</v>
      </c>
      <c r="Q4" s="17" t="s">
        <v>97</v>
      </c>
      <c r="R4">
        <f t="shared" ref="R4:R32" si="3">VLOOKUP(Q4,$T$3:$U$5,2,FALSE)</f>
        <v>45</v>
      </c>
      <c r="T4" t="s">
        <v>102</v>
      </c>
      <c r="U4">
        <v>40</v>
      </c>
    </row>
    <row r="5" spans="1:21">
      <c r="A5" s="3">
        <v>43469</v>
      </c>
      <c r="B5" s="4">
        <v>374</v>
      </c>
      <c r="C5" s="4">
        <f t="shared" si="0"/>
        <v>295</v>
      </c>
      <c r="D5" s="4">
        <v>24</v>
      </c>
      <c r="E5" s="4">
        <v>2</v>
      </c>
      <c r="F5" s="4">
        <v>1</v>
      </c>
      <c r="G5" s="4">
        <v>8</v>
      </c>
      <c r="H5" s="4">
        <v>25</v>
      </c>
      <c r="I5" s="4">
        <v>0</v>
      </c>
      <c r="J5" s="4">
        <v>1</v>
      </c>
      <c r="K5" s="4">
        <v>18</v>
      </c>
      <c r="L5" s="9">
        <f t="shared" si="1"/>
        <v>0.21122994652406418</v>
      </c>
      <c r="M5" s="9">
        <f t="shared" si="2"/>
        <v>0.15472779369627507</v>
      </c>
      <c r="N5" s="1" t="s">
        <v>15</v>
      </c>
      <c r="O5" t="s">
        <v>31</v>
      </c>
      <c r="P5" s="17">
        <v>22</v>
      </c>
      <c r="Q5" s="17" t="s">
        <v>98</v>
      </c>
      <c r="R5">
        <f t="shared" si="3"/>
        <v>0</v>
      </c>
      <c r="T5" t="s">
        <v>101</v>
      </c>
      <c r="U5">
        <v>0</v>
      </c>
    </row>
    <row r="6" spans="1:21">
      <c r="A6" s="3">
        <v>43470</v>
      </c>
      <c r="B6" s="4">
        <v>300</v>
      </c>
      <c r="C6" s="4">
        <f t="shared" si="0"/>
        <v>242</v>
      </c>
      <c r="D6" s="4">
        <v>14</v>
      </c>
      <c r="E6" s="4">
        <v>1</v>
      </c>
      <c r="F6" s="4">
        <v>0</v>
      </c>
      <c r="G6" s="4">
        <v>4</v>
      </c>
      <c r="H6" s="4">
        <v>24</v>
      </c>
      <c r="I6" s="4">
        <v>0</v>
      </c>
      <c r="J6" s="4">
        <v>1</v>
      </c>
      <c r="K6" s="4">
        <v>14</v>
      </c>
      <c r="L6" s="9">
        <f t="shared" si="1"/>
        <v>0.19333333333333333</v>
      </c>
      <c r="M6" s="9">
        <f t="shared" si="2"/>
        <v>0.12318840579710146</v>
      </c>
      <c r="N6" s="1" t="s">
        <v>14</v>
      </c>
      <c r="O6" t="s">
        <v>32</v>
      </c>
      <c r="P6" s="17">
        <v>19.899999999999999</v>
      </c>
      <c r="Q6" s="17" t="s">
        <v>99</v>
      </c>
      <c r="R6">
        <f t="shared" si="3"/>
        <v>40</v>
      </c>
    </row>
    <row r="7" spans="1:21">
      <c r="A7" s="3">
        <v>43471</v>
      </c>
      <c r="B7" s="4">
        <v>302</v>
      </c>
      <c r="C7" s="4">
        <f t="shared" si="0"/>
        <v>236</v>
      </c>
      <c r="D7" s="4">
        <v>22</v>
      </c>
      <c r="E7" s="4">
        <v>3</v>
      </c>
      <c r="F7" s="4">
        <v>0</v>
      </c>
      <c r="G7" s="4">
        <v>3</v>
      </c>
      <c r="H7" s="4">
        <v>22</v>
      </c>
      <c r="I7" s="4">
        <v>0</v>
      </c>
      <c r="J7" s="4">
        <v>4</v>
      </c>
      <c r="K7" s="4">
        <v>12</v>
      </c>
      <c r="L7" s="9">
        <f t="shared" si="1"/>
        <v>0.2185430463576159</v>
      </c>
      <c r="M7" s="9">
        <f t="shared" si="2"/>
        <v>0.15714285714285714</v>
      </c>
      <c r="N7" s="1" t="s">
        <v>16</v>
      </c>
      <c r="O7" t="s">
        <v>33</v>
      </c>
      <c r="P7" s="17">
        <v>18</v>
      </c>
      <c r="Q7" s="17" t="s">
        <v>97</v>
      </c>
      <c r="R7">
        <f t="shared" si="3"/>
        <v>45</v>
      </c>
    </row>
    <row r="8" spans="1:21">
      <c r="A8" s="3">
        <v>43472</v>
      </c>
      <c r="B8" s="4">
        <v>351</v>
      </c>
      <c r="C8" s="4">
        <f t="shared" si="0"/>
        <v>271</v>
      </c>
      <c r="D8" s="4">
        <v>14</v>
      </c>
      <c r="E8" s="4">
        <v>6</v>
      </c>
      <c r="F8" s="4">
        <v>0</v>
      </c>
      <c r="G8" s="4">
        <v>5</v>
      </c>
      <c r="H8" s="4">
        <v>26</v>
      </c>
      <c r="I8" s="4">
        <v>3</v>
      </c>
      <c r="J8" s="4">
        <v>2</v>
      </c>
      <c r="K8" s="4">
        <v>24</v>
      </c>
      <c r="L8" s="9">
        <f t="shared" si="1"/>
        <v>0.22792022792022792</v>
      </c>
      <c r="M8" s="9">
        <f t="shared" si="2"/>
        <v>0.16615384615384615</v>
      </c>
      <c r="N8" s="1" t="s">
        <v>14</v>
      </c>
      <c r="O8" t="s">
        <v>34</v>
      </c>
      <c r="P8" s="17">
        <v>20.6</v>
      </c>
      <c r="Q8" s="17" t="s">
        <v>98</v>
      </c>
      <c r="R8">
        <f t="shared" si="3"/>
        <v>0</v>
      </c>
    </row>
    <row r="9" spans="1:21">
      <c r="A9" s="3">
        <v>43473</v>
      </c>
      <c r="B9" s="4">
        <v>343</v>
      </c>
      <c r="C9" s="4">
        <f t="shared" si="0"/>
        <v>257</v>
      </c>
      <c r="D9" s="4">
        <v>32</v>
      </c>
      <c r="E9" s="4">
        <v>4</v>
      </c>
      <c r="F9" s="4">
        <v>1</v>
      </c>
      <c r="G9" s="4">
        <v>10</v>
      </c>
      <c r="H9" s="4">
        <v>17</v>
      </c>
      <c r="I9" s="4">
        <v>2</v>
      </c>
      <c r="J9" s="4">
        <v>1</v>
      </c>
      <c r="K9" s="4">
        <v>19</v>
      </c>
      <c r="L9" s="9">
        <f t="shared" si="1"/>
        <v>0.25072886297376096</v>
      </c>
      <c r="M9" s="9">
        <f t="shared" si="2"/>
        <v>0.21165644171779141</v>
      </c>
      <c r="N9" s="1" t="s">
        <v>15</v>
      </c>
      <c r="O9" t="s">
        <v>35</v>
      </c>
      <c r="P9" s="17">
        <v>20</v>
      </c>
      <c r="Q9" s="17" t="s">
        <v>99</v>
      </c>
      <c r="R9">
        <f t="shared" si="3"/>
        <v>40</v>
      </c>
    </row>
    <row r="10" spans="1:21">
      <c r="A10" s="3">
        <v>43474</v>
      </c>
      <c r="B10" s="4">
        <v>331</v>
      </c>
      <c r="C10" s="4">
        <f t="shared" si="0"/>
        <v>263</v>
      </c>
      <c r="D10" s="4">
        <v>14</v>
      </c>
      <c r="E10" s="4">
        <v>4</v>
      </c>
      <c r="F10" s="4">
        <v>1</v>
      </c>
      <c r="G10" s="4">
        <v>4</v>
      </c>
      <c r="H10" s="4">
        <v>19</v>
      </c>
      <c r="I10" s="4">
        <v>0</v>
      </c>
      <c r="J10" s="4">
        <v>4</v>
      </c>
      <c r="K10" s="4">
        <v>22</v>
      </c>
      <c r="L10" s="9">
        <f t="shared" si="1"/>
        <v>0.20543806646525681</v>
      </c>
      <c r="M10" s="9">
        <f t="shared" si="2"/>
        <v>0.15705128205128205</v>
      </c>
      <c r="N10" s="1" t="s">
        <v>14</v>
      </c>
      <c r="O10" t="s">
        <v>36</v>
      </c>
      <c r="P10" s="17">
        <v>18.7</v>
      </c>
      <c r="Q10" s="17" t="s">
        <v>98</v>
      </c>
      <c r="R10">
        <f t="shared" si="3"/>
        <v>0</v>
      </c>
    </row>
    <row r="11" spans="1:21">
      <c r="A11" s="3">
        <v>43475</v>
      </c>
      <c r="B11" s="4">
        <v>350</v>
      </c>
      <c r="C11" s="4">
        <f t="shared" si="0"/>
        <v>287</v>
      </c>
      <c r="D11" s="4">
        <v>21</v>
      </c>
      <c r="E11" s="4">
        <v>2</v>
      </c>
      <c r="F11" s="4">
        <v>0</v>
      </c>
      <c r="G11" s="4">
        <v>3</v>
      </c>
      <c r="H11" s="4">
        <v>10</v>
      </c>
      <c r="I11" s="4">
        <v>0</v>
      </c>
      <c r="J11" s="4">
        <v>1</v>
      </c>
      <c r="K11" s="4">
        <v>26</v>
      </c>
      <c r="L11" s="9">
        <f t="shared" si="1"/>
        <v>0.18</v>
      </c>
      <c r="M11" s="9">
        <f t="shared" si="2"/>
        <v>0.15588235294117647</v>
      </c>
      <c r="N11" s="1" t="s">
        <v>15</v>
      </c>
      <c r="O11" t="s">
        <v>37</v>
      </c>
      <c r="P11" s="17">
        <v>22.7</v>
      </c>
      <c r="Q11" s="17" t="s">
        <v>98</v>
      </c>
      <c r="R11">
        <f t="shared" si="3"/>
        <v>0</v>
      </c>
    </row>
    <row r="12" spans="1:21">
      <c r="A12" s="3">
        <v>43476</v>
      </c>
      <c r="B12" s="4">
        <v>402</v>
      </c>
      <c r="C12" s="4">
        <f t="shared" si="0"/>
        <v>315</v>
      </c>
      <c r="D12" s="4">
        <v>26</v>
      </c>
      <c r="E12" s="4">
        <v>5</v>
      </c>
      <c r="F12" s="4">
        <v>1</v>
      </c>
      <c r="G12" s="4">
        <v>8</v>
      </c>
      <c r="H12" s="4">
        <v>22</v>
      </c>
      <c r="I12" s="4">
        <v>0</v>
      </c>
      <c r="J12" s="4">
        <v>2</v>
      </c>
      <c r="K12" s="4">
        <v>23</v>
      </c>
      <c r="L12" s="9">
        <f t="shared" si="1"/>
        <v>0.21641791044776118</v>
      </c>
      <c r="M12" s="9">
        <f t="shared" si="2"/>
        <v>0.17105263157894737</v>
      </c>
      <c r="N12" s="1" t="s">
        <v>14</v>
      </c>
      <c r="O12" t="s">
        <v>38</v>
      </c>
      <c r="P12" s="17">
        <v>22.1</v>
      </c>
      <c r="Q12" s="17" t="s">
        <v>98</v>
      </c>
      <c r="R12">
        <f t="shared" si="3"/>
        <v>0</v>
      </c>
    </row>
    <row r="13" spans="1:21">
      <c r="A13" s="3">
        <v>43477</v>
      </c>
      <c r="B13" s="4">
        <v>320</v>
      </c>
      <c r="C13" s="4">
        <f t="shared" si="0"/>
        <v>248</v>
      </c>
      <c r="D13" s="4">
        <v>24</v>
      </c>
      <c r="E13" s="4">
        <v>1</v>
      </c>
      <c r="F13" s="4">
        <v>2</v>
      </c>
      <c r="G13" s="4">
        <v>6</v>
      </c>
      <c r="H13" s="4">
        <v>9</v>
      </c>
      <c r="I13" s="4">
        <v>3</v>
      </c>
      <c r="J13" s="4">
        <v>1</v>
      </c>
      <c r="K13" s="4">
        <v>26</v>
      </c>
      <c r="L13" s="9">
        <f t="shared" si="1"/>
        <v>0.22500000000000001</v>
      </c>
      <c r="M13" s="9">
        <f t="shared" si="2"/>
        <v>0.20257234726688103</v>
      </c>
      <c r="N13" s="1" t="s">
        <v>15</v>
      </c>
      <c r="O13" t="s">
        <v>39</v>
      </c>
      <c r="P13" s="17">
        <v>19.600000000000001</v>
      </c>
      <c r="Q13" s="17" t="s">
        <v>98</v>
      </c>
      <c r="R13">
        <f t="shared" si="3"/>
        <v>0</v>
      </c>
    </row>
    <row r="14" spans="1:21">
      <c r="A14" s="3">
        <v>43478</v>
      </c>
      <c r="B14" s="4">
        <v>327</v>
      </c>
      <c r="C14" s="4">
        <f t="shared" si="0"/>
        <v>242</v>
      </c>
      <c r="D14" s="4">
        <v>22</v>
      </c>
      <c r="E14" s="4">
        <v>3</v>
      </c>
      <c r="F14" s="4">
        <v>4</v>
      </c>
      <c r="G14" s="4">
        <v>4</v>
      </c>
      <c r="H14" s="4">
        <v>20</v>
      </c>
      <c r="I14" s="4">
        <v>0</v>
      </c>
      <c r="J14" s="4">
        <v>5</v>
      </c>
      <c r="K14" s="4">
        <v>27</v>
      </c>
      <c r="L14" s="9">
        <f t="shared" si="1"/>
        <v>0.25993883792048927</v>
      </c>
      <c r="M14" s="9">
        <f t="shared" si="2"/>
        <v>0.21172638436482086</v>
      </c>
      <c r="N14" s="1" t="s">
        <v>14</v>
      </c>
      <c r="O14" t="s">
        <v>40</v>
      </c>
      <c r="P14" s="17">
        <v>18.600000000000001</v>
      </c>
      <c r="Q14" s="17" t="s">
        <v>98</v>
      </c>
      <c r="R14">
        <f t="shared" si="3"/>
        <v>0</v>
      </c>
    </row>
    <row r="15" spans="1:21">
      <c r="A15" s="3">
        <v>43479</v>
      </c>
      <c r="B15" s="4">
        <v>341</v>
      </c>
      <c r="C15" s="4">
        <f t="shared" si="0"/>
        <v>256</v>
      </c>
      <c r="D15" s="4">
        <v>19</v>
      </c>
      <c r="E15" s="4">
        <v>6</v>
      </c>
      <c r="F15" s="4">
        <v>2</v>
      </c>
      <c r="G15" s="4">
        <v>8</v>
      </c>
      <c r="H15" s="4">
        <v>13</v>
      </c>
      <c r="I15" s="4">
        <v>0</v>
      </c>
      <c r="J15" s="4">
        <v>5</v>
      </c>
      <c r="K15" s="4">
        <v>32</v>
      </c>
      <c r="L15" s="9">
        <f t="shared" si="1"/>
        <v>0.24926686217008798</v>
      </c>
      <c r="M15" s="9">
        <f t="shared" si="2"/>
        <v>0.21951219512195122</v>
      </c>
      <c r="N15" s="1" t="s">
        <v>15</v>
      </c>
      <c r="O15" t="s">
        <v>41</v>
      </c>
      <c r="P15" s="17">
        <v>19.7</v>
      </c>
      <c r="Q15" s="17" t="s">
        <v>98</v>
      </c>
      <c r="R15">
        <f t="shared" si="3"/>
        <v>0</v>
      </c>
    </row>
    <row r="16" spans="1:21">
      <c r="A16" s="3">
        <v>43480</v>
      </c>
      <c r="B16" s="4">
        <v>292</v>
      </c>
      <c r="C16" s="4">
        <f t="shared" si="0"/>
        <v>235</v>
      </c>
      <c r="D16" s="4">
        <v>25</v>
      </c>
      <c r="E16" s="4">
        <v>2</v>
      </c>
      <c r="F16" s="4">
        <v>0</v>
      </c>
      <c r="G16" s="4">
        <v>2</v>
      </c>
      <c r="H16" s="4">
        <v>8</v>
      </c>
      <c r="I16" s="4">
        <v>1</v>
      </c>
      <c r="J16" s="4">
        <v>0</v>
      </c>
      <c r="K16" s="4">
        <v>19</v>
      </c>
      <c r="L16" s="9">
        <f t="shared" si="1"/>
        <v>0.1952054794520548</v>
      </c>
      <c r="M16" s="9">
        <f t="shared" si="2"/>
        <v>0.17253521126760563</v>
      </c>
      <c r="N16" s="1" t="s">
        <v>14</v>
      </c>
      <c r="O16" t="s">
        <v>42</v>
      </c>
      <c r="P16" s="17">
        <v>21</v>
      </c>
      <c r="Q16" s="17" t="s">
        <v>98</v>
      </c>
      <c r="R16">
        <f t="shared" si="3"/>
        <v>0</v>
      </c>
    </row>
    <row r="17" spans="1:18">
      <c r="A17" s="3">
        <v>43481</v>
      </c>
      <c r="B17" s="4">
        <v>355</v>
      </c>
      <c r="C17" s="4">
        <f t="shared" si="0"/>
        <v>280</v>
      </c>
      <c r="D17" s="4">
        <v>26</v>
      </c>
      <c r="E17" s="4">
        <v>5</v>
      </c>
      <c r="F17" s="4">
        <v>0</v>
      </c>
      <c r="G17" s="4">
        <v>3</v>
      </c>
      <c r="H17" s="4">
        <v>21</v>
      </c>
      <c r="I17" s="4">
        <v>1</v>
      </c>
      <c r="J17" s="4">
        <v>0</v>
      </c>
      <c r="K17" s="4">
        <v>19</v>
      </c>
      <c r="L17" s="9">
        <f t="shared" si="1"/>
        <v>0.21126760563380281</v>
      </c>
      <c r="M17" s="9">
        <f t="shared" si="2"/>
        <v>0.16167664670658682</v>
      </c>
      <c r="N17" s="1" t="s">
        <v>15</v>
      </c>
      <c r="O17" t="s">
        <v>43</v>
      </c>
      <c r="P17" s="17">
        <v>16.600000000000001</v>
      </c>
      <c r="Q17" s="17" t="s">
        <v>97</v>
      </c>
      <c r="R17">
        <f t="shared" si="3"/>
        <v>45</v>
      </c>
    </row>
    <row r="18" spans="1:18">
      <c r="A18" s="3">
        <v>43482</v>
      </c>
      <c r="B18" s="4">
        <v>337</v>
      </c>
      <c r="C18" s="4">
        <f t="shared" si="0"/>
        <v>262</v>
      </c>
      <c r="D18" s="4">
        <v>20</v>
      </c>
      <c r="E18" s="4">
        <v>5</v>
      </c>
      <c r="F18" s="4">
        <v>0</v>
      </c>
      <c r="G18" s="4">
        <v>6</v>
      </c>
      <c r="H18" s="4">
        <v>13</v>
      </c>
      <c r="I18" s="4">
        <v>1</v>
      </c>
      <c r="J18" s="4">
        <v>8</v>
      </c>
      <c r="K18" s="4">
        <v>22</v>
      </c>
      <c r="L18" s="9">
        <f t="shared" si="1"/>
        <v>0.22255192878338279</v>
      </c>
      <c r="M18" s="9">
        <f t="shared" si="2"/>
        <v>0.19135802469135801</v>
      </c>
      <c r="N18" s="1" t="s">
        <v>14</v>
      </c>
      <c r="O18" t="s">
        <v>44</v>
      </c>
      <c r="P18" s="17">
        <v>15.7</v>
      </c>
      <c r="Q18" s="17" t="s">
        <v>99</v>
      </c>
      <c r="R18">
        <f t="shared" si="3"/>
        <v>40</v>
      </c>
    </row>
    <row r="19" spans="1:18">
      <c r="A19" s="3">
        <v>43483</v>
      </c>
      <c r="B19" s="4">
        <v>369</v>
      </c>
      <c r="C19" s="4">
        <f t="shared" si="0"/>
        <v>292</v>
      </c>
      <c r="D19" s="4">
        <v>23</v>
      </c>
      <c r="E19" s="4">
        <v>4</v>
      </c>
      <c r="F19" s="4">
        <v>0</v>
      </c>
      <c r="G19" s="4">
        <v>4</v>
      </c>
      <c r="H19" s="4">
        <v>8</v>
      </c>
      <c r="I19" s="4">
        <v>3</v>
      </c>
      <c r="J19" s="4">
        <v>7</v>
      </c>
      <c r="K19" s="4">
        <v>28</v>
      </c>
      <c r="L19" s="9">
        <f t="shared" si="1"/>
        <v>0.20867208672086721</v>
      </c>
      <c r="M19" s="9">
        <f t="shared" si="2"/>
        <v>0.19113573407202217</v>
      </c>
      <c r="N19" s="1" t="s">
        <v>15</v>
      </c>
      <c r="O19" t="s">
        <v>45</v>
      </c>
      <c r="P19" s="17">
        <v>18.2</v>
      </c>
      <c r="Q19" s="17" t="s">
        <v>98</v>
      </c>
      <c r="R19">
        <f t="shared" si="3"/>
        <v>0</v>
      </c>
    </row>
    <row r="20" spans="1:18">
      <c r="A20" s="3">
        <v>43484</v>
      </c>
      <c r="B20" s="4">
        <v>384</v>
      </c>
      <c r="C20" s="4">
        <f t="shared" si="0"/>
        <v>300</v>
      </c>
      <c r="D20" s="4">
        <v>21</v>
      </c>
      <c r="E20" s="4">
        <v>7</v>
      </c>
      <c r="F20" s="4">
        <v>0</v>
      </c>
      <c r="G20" s="4">
        <v>7</v>
      </c>
      <c r="H20" s="4">
        <v>17</v>
      </c>
      <c r="I20" s="4">
        <v>2</v>
      </c>
      <c r="J20" s="4">
        <v>7</v>
      </c>
      <c r="K20" s="4">
        <v>23</v>
      </c>
      <c r="L20" s="9">
        <f t="shared" si="1"/>
        <v>0.21875</v>
      </c>
      <c r="M20" s="9">
        <f t="shared" si="2"/>
        <v>0.18256130790190736</v>
      </c>
      <c r="N20" s="1" t="s">
        <v>14</v>
      </c>
      <c r="O20" t="s">
        <v>46</v>
      </c>
      <c r="P20" s="17">
        <v>19.100000000000001</v>
      </c>
      <c r="Q20" s="17" t="s">
        <v>98</v>
      </c>
      <c r="R20">
        <f t="shared" si="3"/>
        <v>0</v>
      </c>
    </row>
    <row r="21" spans="1:18">
      <c r="A21" s="3">
        <v>43485</v>
      </c>
      <c r="B21" s="4">
        <v>330</v>
      </c>
      <c r="C21" s="4">
        <f t="shared" si="0"/>
        <v>253</v>
      </c>
      <c r="D21" s="4">
        <v>24</v>
      </c>
      <c r="E21" s="4">
        <v>2</v>
      </c>
      <c r="F21" s="4">
        <v>0</v>
      </c>
      <c r="G21" s="4">
        <v>2</v>
      </c>
      <c r="H21" s="4">
        <v>13</v>
      </c>
      <c r="I21" s="4">
        <v>1</v>
      </c>
      <c r="J21" s="4">
        <v>6</v>
      </c>
      <c r="K21" s="4">
        <v>29</v>
      </c>
      <c r="L21" s="9">
        <f t="shared" si="1"/>
        <v>0.23333333333333334</v>
      </c>
      <c r="M21" s="9">
        <f t="shared" si="2"/>
        <v>0.20189274447949526</v>
      </c>
      <c r="N21" s="1" t="s">
        <v>17</v>
      </c>
      <c r="O21" t="s">
        <v>47</v>
      </c>
      <c r="P21" s="17">
        <v>18.399999999999999</v>
      </c>
      <c r="Q21" s="17" t="s">
        <v>99</v>
      </c>
      <c r="R21">
        <f t="shared" si="3"/>
        <v>40</v>
      </c>
    </row>
    <row r="22" spans="1:18">
      <c r="A22" s="3">
        <v>43486</v>
      </c>
      <c r="B22" s="4">
        <v>392</v>
      </c>
      <c r="C22" s="4">
        <f t="shared" si="0"/>
        <v>304</v>
      </c>
      <c r="D22" s="4">
        <v>34</v>
      </c>
      <c r="E22" s="4">
        <v>7</v>
      </c>
      <c r="F22" s="4">
        <v>0</v>
      </c>
      <c r="G22" s="4">
        <v>10</v>
      </c>
      <c r="H22" s="4">
        <v>15</v>
      </c>
      <c r="I22" s="4">
        <v>0</v>
      </c>
      <c r="J22" s="4">
        <v>1</v>
      </c>
      <c r="K22" s="4">
        <v>21</v>
      </c>
      <c r="L22" s="9">
        <f t="shared" si="1"/>
        <v>0.22448979591836735</v>
      </c>
      <c r="M22" s="9">
        <f t="shared" si="2"/>
        <v>0.19363395225464192</v>
      </c>
      <c r="N22" s="1" t="s">
        <v>14</v>
      </c>
      <c r="O22" t="s">
        <v>48</v>
      </c>
      <c r="P22" s="17">
        <v>15.2</v>
      </c>
      <c r="Q22" s="17" t="s">
        <v>99</v>
      </c>
      <c r="R22">
        <f t="shared" si="3"/>
        <v>40</v>
      </c>
    </row>
    <row r="23" spans="1:18">
      <c r="A23" s="3">
        <v>43487</v>
      </c>
      <c r="B23" s="4">
        <v>329</v>
      </c>
      <c r="C23" s="4">
        <f t="shared" si="0"/>
        <v>261</v>
      </c>
      <c r="D23" s="4">
        <v>15</v>
      </c>
      <c r="E23" s="4">
        <v>4</v>
      </c>
      <c r="F23" s="4">
        <v>0</v>
      </c>
      <c r="G23" s="4">
        <v>3</v>
      </c>
      <c r="H23" s="4">
        <v>10</v>
      </c>
      <c r="I23" s="4">
        <v>0</v>
      </c>
      <c r="J23" s="4">
        <v>4</v>
      </c>
      <c r="K23" s="4">
        <v>32</v>
      </c>
      <c r="L23" s="9">
        <f t="shared" si="1"/>
        <v>0.20668693009118541</v>
      </c>
      <c r="M23" s="9">
        <f t="shared" si="2"/>
        <v>0.18181818181818182</v>
      </c>
      <c r="N23" s="1" t="s">
        <v>15</v>
      </c>
      <c r="O23" t="s">
        <v>49</v>
      </c>
      <c r="P23" s="17">
        <v>14.5</v>
      </c>
      <c r="Q23" s="17" t="s">
        <v>99</v>
      </c>
      <c r="R23">
        <f t="shared" si="3"/>
        <v>40</v>
      </c>
    </row>
    <row r="24" spans="1:18">
      <c r="A24" s="3">
        <v>43488</v>
      </c>
      <c r="B24" s="4">
        <v>331</v>
      </c>
      <c r="C24" s="4">
        <f t="shared" si="0"/>
        <v>268</v>
      </c>
      <c r="D24" s="4">
        <v>15</v>
      </c>
      <c r="E24" s="4">
        <v>5</v>
      </c>
      <c r="F24" s="4">
        <v>0</v>
      </c>
      <c r="G24" s="4">
        <v>3</v>
      </c>
      <c r="H24" s="4">
        <v>15</v>
      </c>
      <c r="I24" s="4">
        <v>2</v>
      </c>
      <c r="J24" s="4">
        <v>3</v>
      </c>
      <c r="K24" s="4">
        <v>20</v>
      </c>
      <c r="L24" s="9">
        <f t="shared" si="1"/>
        <v>0.19033232628398791</v>
      </c>
      <c r="M24" s="9">
        <f t="shared" si="2"/>
        <v>0.15189873417721519</v>
      </c>
      <c r="N24" s="1" t="s">
        <v>14</v>
      </c>
      <c r="O24" t="s">
        <v>50</v>
      </c>
      <c r="P24" s="17">
        <v>16.2</v>
      </c>
      <c r="Q24" s="17" t="s">
        <v>98</v>
      </c>
      <c r="R24">
        <f t="shared" si="3"/>
        <v>0</v>
      </c>
    </row>
    <row r="25" spans="1:18">
      <c r="A25" s="3">
        <v>43489</v>
      </c>
      <c r="B25" s="4">
        <v>395</v>
      </c>
      <c r="C25" s="4">
        <f t="shared" si="0"/>
        <v>308</v>
      </c>
      <c r="D25" s="4">
        <v>22</v>
      </c>
      <c r="E25" s="4">
        <v>5</v>
      </c>
      <c r="F25" s="4">
        <v>0</v>
      </c>
      <c r="G25" s="4">
        <v>9</v>
      </c>
      <c r="H25" s="4">
        <v>8</v>
      </c>
      <c r="I25" s="4">
        <v>1</v>
      </c>
      <c r="J25" s="4">
        <v>5</v>
      </c>
      <c r="K25" s="4">
        <v>37</v>
      </c>
      <c r="L25" s="9">
        <f t="shared" si="1"/>
        <v>0.22025316455696203</v>
      </c>
      <c r="M25" s="9">
        <f t="shared" si="2"/>
        <v>0.20413436692506459</v>
      </c>
      <c r="N25" s="1" t="s">
        <v>18</v>
      </c>
      <c r="O25" t="s">
        <v>51</v>
      </c>
      <c r="P25" s="17">
        <v>17.8</v>
      </c>
      <c r="Q25" s="17" t="s">
        <v>98</v>
      </c>
      <c r="R25">
        <f t="shared" si="3"/>
        <v>0</v>
      </c>
    </row>
    <row r="26" spans="1:18">
      <c r="A26" s="3">
        <v>43490</v>
      </c>
      <c r="B26" s="4">
        <v>358</v>
      </c>
      <c r="C26" s="4">
        <f t="shared" si="0"/>
        <v>286</v>
      </c>
      <c r="D26" s="4">
        <v>21</v>
      </c>
      <c r="E26" s="4">
        <v>5</v>
      </c>
      <c r="F26" s="4">
        <v>2</v>
      </c>
      <c r="G26" s="4">
        <v>7</v>
      </c>
      <c r="H26" s="4">
        <v>5</v>
      </c>
      <c r="I26" s="4">
        <v>2</v>
      </c>
      <c r="J26" s="4">
        <v>4</v>
      </c>
      <c r="K26" s="4">
        <v>26</v>
      </c>
      <c r="L26" s="9">
        <f t="shared" si="1"/>
        <v>0.2011173184357542</v>
      </c>
      <c r="M26" s="9">
        <f t="shared" si="2"/>
        <v>0.18980169971671387</v>
      </c>
      <c r="N26" s="1" t="s">
        <v>14</v>
      </c>
      <c r="O26" t="s">
        <v>52</v>
      </c>
      <c r="P26" s="17">
        <v>18.899999999999999</v>
      </c>
      <c r="Q26" s="17" t="s">
        <v>98</v>
      </c>
      <c r="R26">
        <f t="shared" si="3"/>
        <v>0</v>
      </c>
    </row>
    <row r="27" spans="1:18">
      <c r="A27" s="3">
        <v>43491</v>
      </c>
      <c r="B27" s="4">
        <v>319</v>
      </c>
      <c r="C27" s="4">
        <f t="shared" si="0"/>
        <v>267</v>
      </c>
      <c r="D27" s="4">
        <v>18</v>
      </c>
      <c r="E27" s="4">
        <v>3</v>
      </c>
      <c r="F27" s="4">
        <v>0</v>
      </c>
      <c r="G27" s="4">
        <v>7</v>
      </c>
      <c r="H27" s="4">
        <v>4</v>
      </c>
      <c r="I27" s="4">
        <v>1</v>
      </c>
      <c r="J27" s="4">
        <v>2</v>
      </c>
      <c r="K27" s="4">
        <v>17</v>
      </c>
      <c r="L27" s="9">
        <f t="shared" si="1"/>
        <v>0.16300940438871472</v>
      </c>
      <c r="M27" s="9">
        <f t="shared" si="2"/>
        <v>0.15238095238095239</v>
      </c>
      <c r="N27" s="1" t="s">
        <v>15</v>
      </c>
      <c r="O27" t="s">
        <v>53</v>
      </c>
      <c r="P27" s="17">
        <v>15.4</v>
      </c>
      <c r="Q27" s="17" t="s">
        <v>98</v>
      </c>
      <c r="R27">
        <f t="shared" si="3"/>
        <v>0</v>
      </c>
    </row>
    <row r="28" spans="1:18">
      <c r="A28" s="3">
        <v>43492</v>
      </c>
      <c r="B28" s="4">
        <v>317</v>
      </c>
      <c r="C28" s="4">
        <f t="shared" si="0"/>
        <v>252</v>
      </c>
      <c r="D28" s="4">
        <v>18</v>
      </c>
      <c r="E28" s="4">
        <v>2</v>
      </c>
      <c r="F28" s="4">
        <v>1</v>
      </c>
      <c r="G28" s="4">
        <v>6</v>
      </c>
      <c r="H28" s="4">
        <v>7</v>
      </c>
      <c r="I28" s="4">
        <v>0</v>
      </c>
      <c r="J28" s="4">
        <v>5</v>
      </c>
      <c r="K28" s="4">
        <v>26</v>
      </c>
      <c r="L28" s="9">
        <f t="shared" si="1"/>
        <v>0.20504731861198738</v>
      </c>
      <c r="M28" s="9">
        <f t="shared" si="2"/>
        <v>0.18709677419354839</v>
      </c>
      <c r="N28" s="1" t="s">
        <v>14</v>
      </c>
      <c r="O28" t="s">
        <v>54</v>
      </c>
      <c r="P28" s="17">
        <v>15.5</v>
      </c>
      <c r="Q28" s="17" t="s">
        <v>98</v>
      </c>
      <c r="R28">
        <f t="shared" si="3"/>
        <v>0</v>
      </c>
    </row>
    <row r="29" spans="1:18">
      <c r="A29" s="3">
        <v>43493</v>
      </c>
      <c r="B29" s="4">
        <v>365</v>
      </c>
      <c r="C29" s="4">
        <f t="shared" si="0"/>
        <v>298</v>
      </c>
      <c r="D29" s="4">
        <v>25</v>
      </c>
      <c r="E29" s="4">
        <v>4</v>
      </c>
      <c r="F29" s="4">
        <v>0</v>
      </c>
      <c r="G29" s="4">
        <v>8</v>
      </c>
      <c r="H29" s="4">
        <v>3</v>
      </c>
      <c r="I29" s="4">
        <v>3</v>
      </c>
      <c r="J29" s="4">
        <v>6</v>
      </c>
      <c r="K29" s="4">
        <v>18</v>
      </c>
      <c r="L29" s="9">
        <f t="shared" si="1"/>
        <v>0.18356164383561643</v>
      </c>
      <c r="M29" s="9">
        <f t="shared" si="2"/>
        <v>0.17679558011049723</v>
      </c>
      <c r="N29" s="1" t="s">
        <v>15</v>
      </c>
      <c r="O29" t="s">
        <v>55</v>
      </c>
      <c r="P29" s="17">
        <v>17.899999999999999</v>
      </c>
      <c r="Q29" s="17" t="s">
        <v>98</v>
      </c>
      <c r="R29">
        <f t="shared" si="3"/>
        <v>0</v>
      </c>
    </row>
    <row r="30" spans="1:18">
      <c r="A30" s="3">
        <v>43494</v>
      </c>
      <c r="B30" s="4">
        <v>377</v>
      </c>
      <c r="C30" s="4">
        <f t="shared" si="0"/>
        <v>303</v>
      </c>
      <c r="D30" s="4">
        <v>26</v>
      </c>
      <c r="E30" s="4">
        <v>4</v>
      </c>
      <c r="F30" s="4">
        <v>0</v>
      </c>
      <c r="G30" s="4">
        <v>6</v>
      </c>
      <c r="H30" s="4">
        <v>8</v>
      </c>
      <c r="I30" s="4">
        <v>2</v>
      </c>
      <c r="J30" s="4">
        <v>1</v>
      </c>
      <c r="K30" s="4">
        <v>27</v>
      </c>
      <c r="L30" s="9">
        <f t="shared" si="1"/>
        <v>0.19628647214854111</v>
      </c>
      <c r="M30" s="9">
        <f t="shared" si="2"/>
        <v>0.17886178861788618</v>
      </c>
      <c r="N30" s="1" t="s">
        <v>14</v>
      </c>
      <c r="O30" t="s">
        <v>56</v>
      </c>
      <c r="P30" s="17">
        <v>20</v>
      </c>
      <c r="Q30" s="17" t="s">
        <v>98</v>
      </c>
      <c r="R30">
        <f t="shared" si="3"/>
        <v>0</v>
      </c>
    </row>
    <row r="31" spans="1:18">
      <c r="A31" s="3">
        <v>43495</v>
      </c>
      <c r="B31" s="4">
        <v>348</v>
      </c>
      <c r="C31" s="4">
        <f t="shared" si="0"/>
        <v>267</v>
      </c>
      <c r="D31" s="4">
        <v>21</v>
      </c>
      <c r="E31" s="4">
        <v>5</v>
      </c>
      <c r="F31" s="4">
        <v>0</v>
      </c>
      <c r="G31" s="4">
        <v>5</v>
      </c>
      <c r="H31" s="4">
        <v>9</v>
      </c>
      <c r="I31" s="4">
        <v>5</v>
      </c>
      <c r="J31" s="4">
        <v>0</v>
      </c>
      <c r="K31" s="4">
        <v>36</v>
      </c>
      <c r="L31" s="9">
        <f t="shared" si="1"/>
        <v>0.23275862068965517</v>
      </c>
      <c r="M31" s="9">
        <f t="shared" si="2"/>
        <v>0.21238938053097345</v>
      </c>
      <c r="N31" s="1" t="s">
        <v>19</v>
      </c>
      <c r="O31" t="s">
        <v>57</v>
      </c>
      <c r="P31" s="17">
        <v>20.9</v>
      </c>
      <c r="Q31" s="17" t="s">
        <v>98</v>
      </c>
      <c r="R31">
        <f t="shared" si="3"/>
        <v>0</v>
      </c>
    </row>
    <row r="32" spans="1:18">
      <c r="A32" s="3">
        <v>43496</v>
      </c>
      <c r="B32" s="4">
        <v>340</v>
      </c>
      <c r="C32" s="4">
        <f t="shared" si="0"/>
        <v>263</v>
      </c>
      <c r="D32" s="4">
        <v>29</v>
      </c>
      <c r="E32" s="4">
        <v>2</v>
      </c>
      <c r="F32" s="4">
        <v>0</v>
      </c>
      <c r="G32" s="4">
        <v>5</v>
      </c>
      <c r="H32" s="4">
        <v>6</v>
      </c>
      <c r="I32" s="4">
        <v>1</v>
      </c>
      <c r="J32" s="4">
        <v>4</v>
      </c>
      <c r="K32" s="4">
        <v>30</v>
      </c>
      <c r="L32" s="9">
        <f t="shared" si="1"/>
        <v>0.22647058823529412</v>
      </c>
      <c r="M32" s="9">
        <f t="shared" si="2"/>
        <v>0.21257485029940121</v>
      </c>
      <c r="N32" s="1" t="s">
        <v>14</v>
      </c>
      <c r="O32" t="s">
        <v>58</v>
      </c>
      <c r="P32" s="17">
        <v>19.899999999999999</v>
      </c>
      <c r="Q32" s="17" t="s">
        <v>98</v>
      </c>
      <c r="R32">
        <f t="shared" si="3"/>
        <v>0</v>
      </c>
    </row>
    <row r="33" spans="1:16">
      <c r="A33" s="6" t="s">
        <v>9</v>
      </c>
      <c r="B33" s="7">
        <f t="shared" ref="B33:K33" si="4">SUM(B2:B32)</f>
        <v>10789</v>
      </c>
      <c r="C33" s="7">
        <f t="shared" si="4"/>
        <v>8483</v>
      </c>
      <c r="D33" s="7">
        <f t="shared" si="4"/>
        <v>688</v>
      </c>
      <c r="E33" s="7">
        <f t="shared" si="4"/>
        <v>119</v>
      </c>
      <c r="F33" s="7">
        <f t="shared" si="4"/>
        <v>17</v>
      </c>
      <c r="G33" s="7">
        <f t="shared" si="4"/>
        <v>174</v>
      </c>
      <c r="H33" s="7">
        <f t="shared" si="4"/>
        <v>427</v>
      </c>
      <c r="I33" s="7">
        <f t="shared" si="4"/>
        <v>38</v>
      </c>
      <c r="J33" s="7">
        <f t="shared" si="4"/>
        <v>97</v>
      </c>
      <c r="K33" s="7">
        <f t="shared" si="4"/>
        <v>746</v>
      </c>
      <c r="L33" s="8">
        <f>(B33-C33)/B33</f>
        <v>0.21373621280934285</v>
      </c>
      <c r="M33" s="8">
        <f>(B33-C33-H33)/(B33-H33)</f>
        <v>0.18133564948851574</v>
      </c>
      <c r="N33" s="1"/>
      <c r="P33">
        <f>AVERAGE(P2:P32)</f>
        <v>18.538709677419348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topLeftCell="A33" workbookViewId="0">
      <selection activeCell="P31" sqref="P31"/>
    </sheetView>
  </sheetViews>
  <sheetFormatPr baseColWidth="10" defaultColWidth="8.83203125" defaultRowHeight="15"/>
  <sheetData>
    <row r="1" spans="1:21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  <c r="O1" s="15" t="s">
        <v>27</v>
      </c>
      <c r="P1" s="16" t="s">
        <v>95</v>
      </c>
      <c r="Q1" s="16" t="s">
        <v>96</v>
      </c>
    </row>
    <row r="2" spans="1:21">
      <c r="A2" s="3">
        <v>43497</v>
      </c>
      <c r="B2" s="4">
        <v>357</v>
      </c>
      <c r="C2" s="4">
        <f>B2-SUM(D2:K2)</f>
        <v>297</v>
      </c>
      <c r="D2" s="4">
        <v>21</v>
      </c>
      <c r="E2" s="4">
        <v>3</v>
      </c>
      <c r="F2" s="4">
        <v>1</v>
      </c>
      <c r="G2" s="4">
        <v>4</v>
      </c>
      <c r="H2" s="4">
        <v>3</v>
      </c>
      <c r="I2" s="4">
        <v>1</v>
      </c>
      <c r="J2" s="4">
        <v>6</v>
      </c>
      <c r="K2" s="4">
        <v>21</v>
      </c>
      <c r="L2" s="9">
        <f>(B2-C2)/B2</f>
        <v>0.16806722689075632</v>
      </c>
      <c r="M2" s="9">
        <f>(B2-C2-H2)/(B2-H2)</f>
        <v>0.16101694915254236</v>
      </c>
      <c r="N2" s="1" t="s">
        <v>15</v>
      </c>
      <c r="O2" t="s">
        <v>59</v>
      </c>
      <c r="P2" s="17">
        <v>15</v>
      </c>
      <c r="Q2" s="17" t="s">
        <v>99</v>
      </c>
      <c r="R2">
        <f>VLOOKUP(Q2,$T$3:$U$5,2,FALSE)</f>
        <v>40</v>
      </c>
    </row>
    <row r="3" spans="1:21">
      <c r="A3" s="3">
        <v>43498</v>
      </c>
      <c r="B3" s="4">
        <v>326</v>
      </c>
      <c r="C3" s="4">
        <f t="shared" ref="C3:C32" si="0">B3-SUM(D3:K3)</f>
        <v>245</v>
      </c>
      <c r="D3" s="4">
        <v>40</v>
      </c>
      <c r="E3" s="4">
        <v>2</v>
      </c>
      <c r="F3" s="4">
        <v>0</v>
      </c>
      <c r="G3" s="4">
        <v>6</v>
      </c>
      <c r="H3" s="4">
        <v>11</v>
      </c>
      <c r="I3" s="4">
        <v>1</v>
      </c>
      <c r="J3" s="4">
        <v>5</v>
      </c>
      <c r="K3" s="4">
        <v>16</v>
      </c>
      <c r="L3" s="9">
        <f>(B3-C3)/B3</f>
        <v>0.24846625766871167</v>
      </c>
      <c r="M3" s="9">
        <f>(B3-C3-H3)/(B3-H3)</f>
        <v>0.22222222222222221</v>
      </c>
      <c r="N3" s="1" t="s">
        <v>14</v>
      </c>
      <c r="O3" t="s">
        <v>60</v>
      </c>
      <c r="P3" s="17">
        <v>20.100000000000001</v>
      </c>
      <c r="Q3" s="17" t="s">
        <v>98</v>
      </c>
      <c r="R3">
        <f>VLOOKUP(Q3,$T$3:$U$5,2,FALSE)</f>
        <v>0</v>
      </c>
      <c r="T3" t="s">
        <v>100</v>
      </c>
      <c r="U3">
        <v>45</v>
      </c>
    </row>
    <row r="4" spans="1:21">
      <c r="A4" s="3">
        <v>43499</v>
      </c>
      <c r="B4" s="4">
        <v>330</v>
      </c>
      <c r="C4" s="4">
        <f t="shared" si="0"/>
        <v>263</v>
      </c>
      <c r="D4" s="4">
        <v>34</v>
      </c>
      <c r="E4" s="4">
        <v>5</v>
      </c>
      <c r="F4" s="4">
        <v>1</v>
      </c>
      <c r="G4" s="4">
        <v>3</v>
      </c>
      <c r="H4" s="4">
        <v>4</v>
      </c>
      <c r="I4" s="4">
        <v>0</v>
      </c>
      <c r="J4" s="4">
        <v>3</v>
      </c>
      <c r="K4" s="4">
        <v>17</v>
      </c>
      <c r="L4" s="9">
        <f t="shared" ref="L4:L32" si="1">(B4-C4)/B4</f>
        <v>0.20303030303030303</v>
      </c>
      <c r="M4" s="9">
        <f t="shared" ref="M4:M32" si="2">(B4-C4-H4)/(B4-H4)</f>
        <v>0.19325153374233128</v>
      </c>
      <c r="N4" s="1" t="s">
        <v>15</v>
      </c>
      <c r="O4" t="s">
        <v>61</v>
      </c>
      <c r="P4" s="17">
        <v>21.8</v>
      </c>
      <c r="Q4" s="17" t="s">
        <v>98</v>
      </c>
      <c r="R4">
        <f t="shared" ref="R4:R29" si="3">VLOOKUP(Q4,$T$3:$U$5,2,FALSE)</f>
        <v>0</v>
      </c>
      <c r="T4" t="s">
        <v>102</v>
      </c>
      <c r="U4">
        <v>40</v>
      </c>
    </row>
    <row r="5" spans="1:21">
      <c r="A5" s="3">
        <v>43500</v>
      </c>
      <c r="B5" s="4">
        <v>271</v>
      </c>
      <c r="C5" s="4">
        <f t="shared" si="0"/>
        <v>212</v>
      </c>
      <c r="D5" s="4">
        <v>19</v>
      </c>
      <c r="E5" s="4">
        <v>2</v>
      </c>
      <c r="F5" s="4">
        <v>1</v>
      </c>
      <c r="G5" s="4">
        <v>2</v>
      </c>
      <c r="H5" s="4">
        <v>14</v>
      </c>
      <c r="I5" s="4">
        <v>0</v>
      </c>
      <c r="J5" s="4">
        <v>1</v>
      </c>
      <c r="K5" s="4">
        <v>20</v>
      </c>
      <c r="L5" s="9">
        <f t="shared" si="1"/>
        <v>0.21771217712177121</v>
      </c>
      <c r="M5" s="9">
        <f t="shared" si="2"/>
        <v>0.17509727626459143</v>
      </c>
      <c r="N5" s="1" t="s">
        <v>14</v>
      </c>
      <c r="O5" t="s">
        <v>62</v>
      </c>
      <c r="P5" s="17">
        <v>18.2</v>
      </c>
      <c r="Q5" s="17" t="s">
        <v>99</v>
      </c>
      <c r="R5">
        <f t="shared" si="3"/>
        <v>40</v>
      </c>
      <c r="T5" t="s">
        <v>101</v>
      </c>
      <c r="U5">
        <v>0</v>
      </c>
    </row>
    <row r="6" spans="1:21">
      <c r="A6" s="3">
        <v>43501</v>
      </c>
      <c r="B6" s="4">
        <v>274</v>
      </c>
      <c r="C6" s="4">
        <f t="shared" si="0"/>
        <v>206</v>
      </c>
      <c r="D6" s="4">
        <v>24</v>
      </c>
      <c r="E6" s="4">
        <v>0</v>
      </c>
      <c r="F6" s="4">
        <v>1</v>
      </c>
      <c r="G6" s="4">
        <v>3</v>
      </c>
      <c r="H6" s="4">
        <v>14</v>
      </c>
      <c r="I6" s="4">
        <v>3</v>
      </c>
      <c r="J6" s="4">
        <v>2</v>
      </c>
      <c r="K6" s="4">
        <v>21</v>
      </c>
      <c r="L6" s="9">
        <f t="shared" si="1"/>
        <v>0.24817518248175183</v>
      </c>
      <c r="M6" s="9">
        <f t="shared" si="2"/>
        <v>0.2076923076923077</v>
      </c>
      <c r="N6" s="1" t="s">
        <v>15</v>
      </c>
      <c r="O6" t="s">
        <v>63</v>
      </c>
      <c r="P6" s="17">
        <v>18.5</v>
      </c>
      <c r="Q6" s="17" t="s">
        <v>99</v>
      </c>
      <c r="R6">
        <f t="shared" si="3"/>
        <v>40</v>
      </c>
    </row>
    <row r="7" spans="1:21">
      <c r="A7" s="3">
        <v>43502</v>
      </c>
      <c r="B7" s="4">
        <v>303</v>
      </c>
      <c r="C7" s="4">
        <f t="shared" si="0"/>
        <v>254</v>
      </c>
      <c r="D7" s="4">
        <v>24</v>
      </c>
      <c r="E7" s="4">
        <v>1</v>
      </c>
      <c r="F7" s="4">
        <v>0</v>
      </c>
      <c r="G7" s="4">
        <v>1</v>
      </c>
      <c r="H7" s="4">
        <v>9</v>
      </c>
      <c r="I7" s="4">
        <v>0</v>
      </c>
      <c r="J7" s="4">
        <v>2</v>
      </c>
      <c r="K7" s="4">
        <v>12</v>
      </c>
      <c r="L7" s="9">
        <f t="shared" si="1"/>
        <v>0.1617161716171617</v>
      </c>
      <c r="M7" s="9">
        <f t="shared" si="2"/>
        <v>0.1360544217687075</v>
      </c>
      <c r="N7" s="1" t="s">
        <v>14</v>
      </c>
      <c r="O7" t="s">
        <v>64</v>
      </c>
      <c r="P7" s="17">
        <v>20.8</v>
      </c>
      <c r="Q7" s="17" t="s">
        <v>98</v>
      </c>
      <c r="R7">
        <f t="shared" si="3"/>
        <v>0</v>
      </c>
    </row>
    <row r="8" spans="1:21">
      <c r="A8" s="3">
        <v>43503</v>
      </c>
      <c r="B8" s="4">
        <v>293</v>
      </c>
      <c r="C8" s="4">
        <f t="shared" si="0"/>
        <v>226</v>
      </c>
      <c r="D8" s="4">
        <v>33</v>
      </c>
      <c r="E8" s="4">
        <v>2</v>
      </c>
      <c r="F8" s="4">
        <v>1</v>
      </c>
      <c r="G8" s="4">
        <v>5</v>
      </c>
      <c r="H8" s="4">
        <v>6</v>
      </c>
      <c r="I8" s="4">
        <v>0</v>
      </c>
      <c r="J8" s="4">
        <v>4</v>
      </c>
      <c r="K8" s="4">
        <v>16</v>
      </c>
      <c r="L8" s="9">
        <f t="shared" si="1"/>
        <v>0.22866894197952217</v>
      </c>
      <c r="M8" s="9">
        <f t="shared" si="2"/>
        <v>0.21254355400696864</v>
      </c>
      <c r="N8" s="1" t="s">
        <v>15</v>
      </c>
      <c r="O8" t="s">
        <v>38</v>
      </c>
      <c r="P8" s="17">
        <v>22.1</v>
      </c>
      <c r="Q8" s="17" t="s">
        <v>98</v>
      </c>
      <c r="R8">
        <f t="shared" si="3"/>
        <v>0</v>
      </c>
    </row>
    <row r="9" spans="1:21">
      <c r="A9" s="3">
        <v>43504</v>
      </c>
      <c r="B9" s="4">
        <v>274</v>
      </c>
      <c r="C9" s="4">
        <f t="shared" si="0"/>
        <v>214</v>
      </c>
      <c r="D9" s="4">
        <v>16</v>
      </c>
      <c r="E9" s="4">
        <v>5</v>
      </c>
      <c r="F9" s="4">
        <v>0</v>
      </c>
      <c r="G9" s="4">
        <v>5</v>
      </c>
      <c r="H9" s="4">
        <v>6</v>
      </c>
      <c r="I9" s="4">
        <v>3</v>
      </c>
      <c r="J9" s="4">
        <v>2</v>
      </c>
      <c r="K9" s="4">
        <v>23</v>
      </c>
      <c r="L9" s="9">
        <f t="shared" si="1"/>
        <v>0.21897810218978103</v>
      </c>
      <c r="M9" s="9">
        <f t="shared" si="2"/>
        <v>0.20149253731343283</v>
      </c>
      <c r="N9" s="1" t="s">
        <v>14</v>
      </c>
      <c r="O9" t="s">
        <v>65</v>
      </c>
      <c r="P9" s="17">
        <v>16.899999999999999</v>
      </c>
      <c r="Q9" s="17" t="s">
        <v>98</v>
      </c>
      <c r="R9">
        <f t="shared" si="3"/>
        <v>0</v>
      </c>
    </row>
    <row r="10" spans="1:21">
      <c r="A10" s="3">
        <v>43505</v>
      </c>
      <c r="B10" s="4">
        <v>285</v>
      </c>
      <c r="C10" s="4">
        <f t="shared" si="0"/>
        <v>218</v>
      </c>
      <c r="D10" s="4">
        <v>29</v>
      </c>
      <c r="E10" s="4">
        <v>2</v>
      </c>
      <c r="F10" s="4">
        <v>1</v>
      </c>
      <c r="G10" s="4">
        <v>4</v>
      </c>
      <c r="H10" s="4">
        <v>5</v>
      </c>
      <c r="I10" s="4">
        <v>1</v>
      </c>
      <c r="J10" s="4">
        <v>4</v>
      </c>
      <c r="K10" s="4">
        <v>21</v>
      </c>
      <c r="L10" s="9">
        <f t="shared" si="1"/>
        <v>0.23508771929824562</v>
      </c>
      <c r="M10" s="9">
        <f t="shared" si="2"/>
        <v>0.22142857142857142</v>
      </c>
      <c r="N10" s="1" t="s">
        <v>15</v>
      </c>
      <c r="O10" t="s">
        <v>66</v>
      </c>
      <c r="P10" s="17">
        <v>16.399999999999999</v>
      </c>
      <c r="Q10" s="17" t="s">
        <v>99</v>
      </c>
      <c r="R10">
        <f t="shared" si="3"/>
        <v>40</v>
      </c>
    </row>
    <row r="11" spans="1:21">
      <c r="A11" s="3">
        <v>43506</v>
      </c>
      <c r="B11" s="4">
        <v>297</v>
      </c>
      <c r="C11" s="4">
        <f t="shared" si="0"/>
        <v>235</v>
      </c>
      <c r="D11" s="4">
        <v>21</v>
      </c>
      <c r="E11" s="4">
        <v>3</v>
      </c>
      <c r="F11" s="4">
        <v>1</v>
      </c>
      <c r="G11" s="4">
        <v>3</v>
      </c>
      <c r="H11" s="4">
        <v>16</v>
      </c>
      <c r="I11" s="4">
        <v>0</v>
      </c>
      <c r="J11" s="4">
        <v>3</v>
      </c>
      <c r="K11" s="4">
        <v>15</v>
      </c>
      <c r="L11" s="9">
        <f t="shared" si="1"/>
        <v>0.20875420875420875</v>
      </c>
      <c r="M11" s="9">
        <f t="shared" si="2"/>
        <v>0.16370106761565836</v>
      </c>
      <c r="N11" s="1" t="s">
        <v>14</v>
      </c>
      <c r="O11" t="s">
        <v>67</v>
      </c>
      <c r="P11" s="17">
        <v>16.8</v>
      </c>
      <c r="Q11" s="17" t="s">
        <v>98</v>
      </c>
      <c r="R11">
        <f t="shared" si="3"/>
        <v>0</v>
      </c>
    </row>
    <row r="12" spans="1:21">
      <c r="A12" s="3">
        <v>43507</v>
      </c>
      <c r="B12" s="4">
        <v>364</v>
      </c>
      <c r="C12" s="4">
        <f t="shared" si="0"/>
        <v>281</v>
      </c>
      <c r="D12" s="4">
        <v>26</v>
      </c>
      <c r="E12" s="4">
        <v>4</v>
      </c>
      <c r="F12" s="4">
        <v>2</v>
      </c>
      <c r="G12" s="4">
        <v>9</v>
      </c>
      <c r="H12" s="4">
        <v>10</v>
      </c>
      <c r="I12" s="4">
        <v>1</v>
      </c>
      <c r="J12" s="4">
        <v>1</v>
      </c>
      <c r="K12" s="4">
        <v>30</v>
      </c>
      <c r="L12" s="9">
        <f t="shared" si="1"/>
        <v>0.22802197802197802</v>
      </c>
      <c r="M12" s="9">
        <f t="shared" si="2"/>
        <v>0.20621468926553671</v>
      </c>
      <c r="N12" s="1" t="s">
        <v>15</v>
      </c>
      <c r="O12" t="s">
        <v>68</v>
      </c>
      <c r="P12" s="17">
        <v>16.7</v>
      </c>
      <c r="Q12" s="17" t="s">
        <v>98</v>
      </c>
      <c r="R12">
        <f t="shared" si="3"/>
        <v>0</v>
      </c>
    </row>
    <row r="13" spans="1:21">
      <c r="A13" s="3">
        <v>43508</v>
      </c>
      <c r="B13" s="4">
        <v>336</v>
      </c>
      <c r="C13" s="4">
        <f t="shared" si="0"/>
        <v>280</v>
      </c>
      <c r="D13" s="4">
        <v>17</v>
      </c>
      <c r="E13" s="4">
        <v>3</v>
      </c>
      <c r="F13" s="4">
        <v>0</v>
      </c>
      <c r="G13" s="4">
        <v>5</v>
      </c>
      <c r="H13" s="4">
        <v>12</v>
      </c>
      <c r="I13" s="4">
        <v>0</v>
      </c>
      <c r="J13" s="4">
        <v>0</v>
      </c>
      <c r="K13" s="4">
        <v>19</v>
      </c>
      <c r="L13" s="9">
        <f t="shared" si="1"/>
        <v>0.16666666666666666</v>
      </c>
      <c r="M13" s="9">
        <f t="shared" si="2"/>
        <v>0.13580246913580246</v>
      </c>
      <c r="N13" s="1" t="s">
        <v>14</v>
      </c>
      <c r="O13" t="s">
        <v>69</v>
      </c>
      <c r="P13" s="17">
        <v>20.7</v>
      </c>
      <c r="Q13" s="17" t="s">
        <v>98</v>
      </c>
      <c r="R13">
        <f t="shared" si="3"/>
        <v>0</v>
      </c>
    </row>
    <row r="14" spans="1:21">
      <c r="A14" s="3">
        <v>43509</v>
      </c>
      <c r="B14" s="4">
        <v>340</v>
      </c>
      <c r="C14" s="4">
        <f t="shared" si="0"/>
        <v>254</v>
      </c>
      <c r="D14" s="4">
        <v>31</v>
      </c>
      <c r="E14" s="4">
        <v>9</v>
      </c>
      <c r="F14" s="4">
        <v>0</v>
      </c>
      <c r="G14" s="4">
        <v>2</v>
      </c>
      <c r="H14" s="4">
        <v>9</v>
      </c>
      <c r="I14" s="4">
        <v>2</v>
      </c>
      <c r="J14" s="4">
        <v>3</v>
      </c>
      <c r="K14" s="4">
        <v>30</v>
      </c>
      <c r="L14" s="9">
        <f t="shared" si="1"/>
        <v>0.25294117647058822</v>
      </c>
      <c r="M14" s="9">
        <f t="shared" si="2"/>
        <v>0.23262839879154079</v>
      </c>
      <c r="N14" s="1" t="s">
        <v>15</v>
      </c>
      <c r="O14" t="s">
        <v>70</v>
      </c>
      <c r="P14" s="17">
        <v>18.899999999999999</v>
      </c>
      <c r="Q14" s="17" t="s">
        <v>99</v>
      </c>
      <c r="R14">
        <f t="shared" si="3"/>
        <v>40</v>
      </c>
    </row>
    <row r="15" spans="1:21">
      <c r="A15" s="3">
        <v>43510</v>
      </c>
      <c r="B15" s="4">
        <v>300</v>
      </c>
      <c r="C15" s="4">
        <f t="shared" si="0"/>
        <v>242</v>
      </c>
      <c r="D15" s="4">
        <v>20</v>
      </c>
      <c r="E15" s="4">
        <v>5</v>
      </c>
      <c r="F15" s="4">
        <v>0</v>
      </c>
      <c r="G15" s="4">
        <v>3</v>
      </c>
      <c r="H15" s="4">
        <v>4</v>
      </c>
      <c r="I15" s="4">
        <v>2</v>
      </c>
      <c r="J15" s="4">
        <v>2</v>
      </c>
      <c r="K15" s="4">
        <v>22</v>
      </c>
      <c r="L15" s="9">
        <f t="shared" si="1"/>
        <v>0.19333333333333333</v>
      </c>
      <c r="M15" s="9">
        <f t="shared" si="2"/>
        <v>0.18243243243243243</v>
      </c>
      <c r="N15" s="1" t="s">
        <v>14</v>
      </c>
      <c r="O15" t="s">
        <v>71</v>
      </c>
      <c r="P15" s="17">
        <v>19.100000000000001</v>
      </c>
      <c r="Q15" s="17" t="s">
        <v>98</v>
      </c>
      <c r="R15">
        <f t="shared" si="3"/>
        <v>0</v>
      </c>
    </row>
    <row r="16" spans="1:21">
      <c r="A16" s="3">
        <v>43511</v>
      </c>
      <c r="B16" s="4">
        <v>347</v>
      </c>
      <c r="C16" s="4">
        <f t="shared" si="0"/>
        <v>270</v>
      </c>
      <c r="D16" s="4">
        <v>28</v>
      </c>
      <c r="E16" s="4">
        <v>6</v>
      </c>
      <c r="F16" s="4">
        <v>0</v>
      </c>
      <c r="G16" s="4">
        <v>5</v>
      </c>
      <c r="H16" s="4">
        <v>5</v>
      </c>
      <c r="I16" s="4">
        <v>0</v>
      </c>
      <c r="J16" s="4">
        <v>4</v>
      </c>
      <c r="K16" s="4">
        <v>29</v>
      </c>
      <c r="L16" s="9">
        <f t="shared" si="1"/>
        <v>0.22190201729106629</v>
      </c>
      <c r="M16" s="9">
        <f t="shared" si="2"/>
        <v>0.21052631578947367</v>
      </c>
      <c r="N16" s="1" t="s">
        <v>15</v>
      </c>
      <c r="O16" t="s">
        <v>72</v>
      </c>
      <c r="P16" s="17">
        <v>21.3</v>
      </c>
      <c r="Q16" s="17" t="s">
        <v>98</v>
      </c>
      <c r="R16">
        <f t="shared" si="3"/>
        <v>0</v>
      </c>
    </row>
    <row r="17" spans="1:18">
      <c r="A17" s="3">
        <v>43512</v>
      </c>
      <c r="B17" s="4">
        <v>317</v>
      </c>
      <c r="C17" s="4">
        <f t="shared" si="0"/>
        <v>252</v>
      </c>
      <c r="D17" s="4">
        <v>21</v>
      </c>
      <c r="E17" s="4">
        <v>2</v>
      </c>
      <c r="F17" s="4">
        <v>1</v>
      </c>
      <c r="G17" s="4">
        <v>7</v>
      </c>
      <c r="H17" s="4">
        <v>6</v>
      </c>
      <c r="I17" s="4">
        <v>0</v>
      </c>
      <c r="J17" s="4">
        <v>3</v>
      </c>
      <c r="K17" s="4">
        <v>25</v>
      </c>
      <c r="L17" s="9">
        <f t="shared" si="1"/>
        <v>0.20504731861198738</v>
      </c>
      <c r="M17" s="9">
        <f t="shared" si="2"/>
        <v>0.18971061093247588</v>
      </c>
      <c r="N17" s="1" t="s">
        <v>14</v>
      </c>
      <c r="O17" t="s">
        <v>73</v>
      </c>
      <c r="P17" s="17">
        <v>18</v>
      </c>
      <c r="Q17" s="17" t="s">
        <v>98</v>
      </c>
      <c r="R17">
        <f t="shared" si="3"/>
        <v>0</v>
      </c>
    </row>
    <row r="18" spans="1:18">
      <c r="A18" s="3">
        <v>43513</v>
      </c>
      <c r="B18" s="4">
        <v>325</v>
      </c>
      <c r="C18" s="4">
        <f t="shared" si="0"/>
        <v>270</v>
      </c>
      <c r="D18" s="4">
        <v>21</v>
      </c>
      <c r="E18" s="4">
        <v>1</v>
      </c>
      <c r="F18" s="4">
        <v>0</v>
      </c>
      <c r="G18" s="4">
        <v>2</v>
      </c>
      <c r="H18" s="4">
        <v>10</v>
      </c>
      <c r="I18" s="4">
        <v>3</v>
      </c>
      <c r="J18" s="4">
        <v>1</v>
      </c>
      <c r="K18" s="4">
        <v>17</v>
      </c>
      <c r="L18" s="9">
        <f t="shared" si="1"/>
        <v>0.16923076923076924</v>
      </c>
      <c r="M18" s="9">
        <f t="shared" si="2"/>
        <v>0.14285714285714285</v>
      </c>
      <c r="N18" s="1" t="s">
        <v>15</v>
      </c>
      <c r="O18" t="s">
        <v>67</v>
      </c>
      <c r="P18" s="17">
        <v>16.8</v>
      </c>
      <c r="Q18" s="17" t="s">
        <v>98</v>
      </c>
      <c r="R18">
        <f t="shared" si="3"/>
        <v>0</v>
      </c>
    </row>
    <row r="19" spans="1:18">
      <c r="A19" s="3">
        <v>43514</v>
      </c>
      <c r="B19" s="4">
        <v>347</v>
      </c>
      <c r="C19" s="4">
        <f t="shared" si="0"/>
        <v>281</v>
      </c>
      <c r="D19" s="4">
        <v>24</v>
      </c>
      <c r="E19" s="4">
        <v>3</v>
      </c>
      <c r="F19" s="4">
        <v>1</v>
      </c>
      <c r="G19" s="4">
        <v>2</v>
      </c>
      <c r="H19" s="4">
        <v>6</v>
      </c>
      <c r="I19" s="4">
        <v>2</v>
      </c>
      <c r="J19" s="4">
        <v>4</v>
      </c>
      <c r="K19" s="4">
        <v>24</v>
      </c>
      <c r="L19" s="9">
        <f t="shared" si="1"/>
        <v>0.19020172910662825</v>
      </c>
      <c r="M19" s="9">
        <f t="shared" si="2"/>
        <v>0.17595307917888564</v>
      </c>
      <c r="N19" s="1" t="s">
        <v>14</v>
      </c>
      <c r="O19" t="s">
        <v>74</v>
      </c>
      <c r="P19" s="17">
        <v>20.3</v>
      </c>
      <c r="Q19" s="17" t="s">
        <v>99</v>
      </c>
      <c r="R19">
        <f t="shared" si="3"/>
        <v>40</v>
      </c>
    </row>
    <row r="20" spans="1:18">
      <c r="A20" s="3">
        <v>43515</v>
      </c>
      <c r="B20" s="4">
        <v>334</v>
      </c>
      <c r="C20" s="4">
        <f t="shared" si="0"/>
        <v>281</v>
      </c>
      <c r="D20" s="4">
        <v>19</v>
      </c>
      <c r="E20" s="4">
        <v>3</v>
      </c>
      <c r="F20" s="4">
        <v>0</v>
      </c>
      <c r="G20" s="4">
        <v>3</v>
      </c>
      <c r="H20" s="4">
        <v>7</v>
      </c>
      <c r="I20" s="4">
        <v>1</v>
      </c>
      <c r="J20" s="4">
        <v>2</v>
      </c>
      <c r="K20" s="4">
        <v>18</v>
      </c>
      <c r="L20" s="9">
        <f t="shared" si="1"/>
        <v>0.15868263473053892</v>
      </c>
      <c r="M20" s="9">
        <f t="shared" si="2"/>
        <v>0.14067278287461774</v>
      </c>
      <c r="N20" s="1" t="s">
        <v>15</v>
      </c>
      <c r="O20" t="s">
        <v>75</v>
      </c>
      <c r="P20" s="17">
        <v>20.7</v>
      </c>
      <c r="Q20" s="17" t="s">
        <v>99</v>
      </c>
      <c r="R20">
        <f t="shared" si="3"/>
        <v>40</v>
      </c>
    </row>
    <row r="21" spans="1:18">
      <c r="A21" s="3">
        <v>43516</v>
      </c>
      <c r="B21" s="4">
        <v>311</v>
      </c>
      <c r="C21" s="4">
        <f t="shared" si="0"/>
        <v>258</v>
      </c>
      <c r="D21" s="4">
        <v>10</v>
      </c>
      <c r="E21" s="4">
        <v>4</v>
      </c>
      <c r="F21" s="4">
        <v>1</v>
      </c>
      <c r="G21" s="4">
        <v>6</v>
      </c>
      <c r="H21" s="4">
        <v>4</v>
      </c>
      <c r="I21" s="4">
        <v>0</v>
      </c>
      <c r="J21" s="4">
        <v>5</v>
      </c>
      <c r="K21" s="4">
        <v>23</v>
      </c>
      <c r="L21" s="9">
        <f t="shared" si="1"/>
        <v>0.17041800643086816</v>
      </c>
      <c r="M21" s="9">
        <f t="shared" si="2"/>
        <v>0.15960912052117263</v>
      </c>
      <c r="N21" s="1" t="s">
        <v>14</v>
      </c>
      <c r="O21" t="s">
        <v>76</v>
      </c>
      <c r="P21" s="17">
        <v>23</v>
      </c>
      <c r="Q21" s="17" t="s">
        <v>98</v>
      </c>
      <c r="R21">
        <f t="shared" si="3"/>
        <v>0</v>
      </c>
    </row>
    <row r="22" spans="1:18">
      <c r="A22" s="3">
        <v>43517</v>
      </c>
      <c r="B22" s="4">
        <v>350</v>
      </c>
      <c r="C22" s="4">
        <f t="shared" si="0"/>
        <v>282</v>
      </c>
      <c r="D22" s="4">
        <v>23</v>
      </c>
      <c r="E22" s="4">
        <v>6</v>
      </c>
      <c r="F22" s="4">
        <v>1</v>
      </c>
      <c r="G22" s="4">
        <v>3</v>
      </c>
      <c r="H22" s="4">
        <v>7</v>
      </c>
      <c r="I22" s="4">
        <v>2</v>
      </c>
      <c r="J22" s="4">
        <v>1</v>
      </c>
      <c r="K22" s="4">
        <v>25</v>
      </c>
      <c r="L22" s="9">
        <f t="shared" si="1"/>
        <v>0.19428571428571428</v>
      </c>
      <c r="M22" s="9">
        <f t="shared" si="2"/>
        <v>0.17784256559766765</v>
      </c>
      <c r="N22" s="1" t="s">
        <v>15</v>
      </c>
      <c r="O22" t="s">
        <v>77</v>
      </c>
      <c r="P22" s="17">
        <v>21.4</v>
      </c>
      <c r="Q22" s="17" t="s">
        <v>99</v>
      </c>
      <c r="R22">
        <f t="shared" si="3"/>
        <v>40</v>
      </c>
    </row>
    <row r="23" spans="1:18">
      <c r="A23" s="3">
        <v>43518</v>
      </c>
      <c r="B23" s="4">
        <v>318</v>
      </c>
      <c r="C23" s="4">
        <f t="shared" si="0"/>
        <v>254</v>
      </c>
      <c r="D23" s="4">
        <v>23</v>
      </c>
      <c r="E23" s="4">
        <v>4</v>
      </c>
      <c r="F23" s="4">
        <v>0</v>
      </c>
      <c r="G23" s="4">
        <v>5</v>
      </c>
      <c r="H23" s="4">
        <v>2</v>
      </c>
      <c r="I23" s="4">
        <v>0</v>
      </c>
      <c r="J23" s="4">
        <v>7</v>
      </c>
      <c r="K23" s="4">
        <v>23</v>
      </c>
      <c r="L23" s="9">
        <f t="shared" si="1"/>
        <v>0.20125786163522014</v>
      </c>
      <c r="M23" s="9">
        <f t="shared" si="2"/>
        <v>0.19620253164556961</v>
      </c>
      <c r="N23" s="1" t="s">
        <v>14</v>
      </c>
      <c r="O23" t="s">
        <v>78</v>
      </c>
      <c r="P23" s="17">
        <v>17.8</v>
      </c>
      <c r="Q23" s="17" t="s">
        <v>97</v>
      </c>
      <c r="R23">
        <f t="shared" si="3"/>
        <v>45</v>
      </c>
    </row>
    <row r="24" spans="1:18">
      <c r="A24" s="3">
        <v>43519</v>
      </c>
      <c r="B24" s="4">
        <v>334</v>
      </c>
      <c r="C24" s="4">
        <f t="shared" si="0"/>
        <v>275</v>
      </c>
      <c r="D24" s="4">
        <v>16</v>
      </c>
      <c r="E24" s="4">
        <v>4</v>
      </c>
      <c r="F24" s="4">
        <v>0</v>
      </c>
      <c r="G24" s="4">
        <v>4</v>
      </c>
      <c r="H24" s="4">
        <v>8</v>
      </c>
      <c r="I24" s="4">
        <v>0</v>
      </c>
      <c r="J24" s="4">
        <v>3</v>
      </c>
      <c r="K24" s="4">
        <v>24</v>
      </c>
      <c r="L24" s="9">
        <f t="shared" si="1"/>
        <v>0.17664670658682635</v>
      </c>
      <c r="M24" s="9">
        <f t="shared" si="2"/>
        <v>0.15644171779141106</v>
      </c>
      <c r="N24" s="1" t="s">
        <v>23</v>
      </c>
      <c r="O24" t="s">
        <v>49</v>
      </c>
      <c r="P24" s="17">
        <v>14.5</v>
      </c>
      <c r="Q24" s="17" t="s">
        <v>99</v>
      </c>
      <c r="R24">
        <f t="shared" si="3"/>
        <v>40</v>
      </c>
    </row>
    <row r="25" spans="1:18">
      <c r="A25" s="3">
        <v>43520</v>
      </c>
      <c r="B25" s="4">
        <v>271</v>
      </c>
      <c r="C25" s="4">
        <f t="shared" si="0"/>
        <v>218</v>
      </c>
      <c r="D25" s="4">
        <v>24</v>
      </c>
      <c r="E25" s="4">
        <v>1</v>
      </c>
      <c r="F25" s="4">
        <v>0</v>
      </c>
      <c r="G25" s="4">
        <v>1</v>
      </c>
      <c r="H25" s="4">
        <v>7</v>
      </c>
      <c r="I25" s="4">
        <v>0</v>
      </c>
      <c r="J25" s="4">
        <v>0</v>
      </c>
      <c r="K25" s="4">
        <v>20</v>
      </c>
      <c r="L25" s="9">
        <f t="shared" si="1"/>
        <v>0.19557195571955718</v>
      </c>
      <c r="M25" s="9">
        <f t="shared" si="2"/>
        <v>0.17424242424242425</v>
      </c>
      <c r="N25" s="1" t="s">
        <v>24</v>
      </c>
      <c r="O25" t="s">
        <v>79</v>
      </c>
      <c r="P25" s="17">
        <v>15.4</v>
      </c>
      <c r="Q25" s="17" t="s">
        <v>97</v>
      </c>
      <c r="R25">
        <f t="shared" si="3"/>
        <v>45</v>
      </c>
    </row>
    <row r="26" spans="1:18">
      <c r="A26" s="3">
        <v>43521</v>
      </c>
      <c r="B26" s="4">
        <v>330</v>
      </c>
      <c r="C26" s="4">
        <f t="shared" si="0"/>
        <v>272</v>
      </c>
      <c r="D26" s="4">
        <v>18</v>
      </c>
      <c r="E26" s="4">
        <v>4</v>
      </c>
      <c r="F26" s="4">
        <v>0</v>
      </c>
      <c r="G26" s="4">
        <v>8</v>
      </c>
      <c r="H26" s="4">
        <v>2</v>
      </c>
      <c r="I26" s="4">
        <v>0</v>
      </c>
      <c r="J26" s="4">
        <v>7</v>
      </c>
      <c r="K26" s="4">
        <v>19</v>
      </c>
      <c r="L26" s="9">
        <f t="shared" si="1"/>
        <v>0.17575757575757575</v>
      </c>
      <c r="M26" s="9">
        <f t="shared" si="2"/>
        <v>0.17073170731707318</v>
      </c>
      <c r="N26" s="1" t="s">
        <v>15</v>
      </c>
      <c r="O26" t="s">
        <v>80</v>
      </c>
      <c r="P26" s="17">
        <v>17.3</v>
      </c>
      <c r="Q26" s="17" t="s">
        <v>99</v>
      </c>
      <c r="R26">
        <f t="shared" si="3"/>
        <v>40</v>
      </c>
    </row>
    <row r="27" spans="1:18">
      <c r="A27" s="3">
        <v>43522</v>
      </c>
      <c r="B27" s="4">
        <v>330</v>
      </c>
      <c r="C27" s="4">
        <f t="shared" si="0"/>
        <v>256</v>
      </c>
      <c r="D27" s="4">
        <v>22</v>
      </c>
      <c r="E27" s="4">
        <v>4</v>
      </c>
      <c r="F27" s="4">
        <v>3</v>
      </c>
      <c r="G27" s="4">
        <v>9</v>
      </c>
      <c r="H27" s="4">
        <v>12</v>
      </c>
      <c r="I27" s="4">
        <v>0</v>
      </c>
      <c r="J27" s="4">
        <v>2</v>
      </c>
      <c r="K27" s="4">
        <v>22</v>
      </c>
      <c r="L27" s="9">
        <f t="shared" si="1"/>
        <v>0.22424242424242424</v>
      </c>
      <c r="M27" s="9">
        <f t="shared" si="2"/>
        <v>0.19496855345911951</v>
      </c>
      <c r="N27" s="1" t="s">
        <v>14</v>
      </c>
      <c r="O27" t="s">
        <v>81</v>
      </c>
      <c r="P27" s="17">
        <v>18.100000000000001</v>
      </c>
      <c r="Q27" s="17" t="s">
        <v>98</v>
      </c>
      <c r="R27">
        <f t="shared" si="3"/>
        <v>0</v>
      </c>
    </row>
    <row r="28" spans="1:18">
      <c r="A28" s="3">
        <v>43523</v>
      </c>
      <c r="B28" s="4">
        <v>338</v>
      </c>
      <c r="C28" s="4">
        <v>275</v>
      </c>
      <c r="D28" s="4">
        <v>22</v>
      </c>
      <c r="E28" s="4">
        <v>2</v>
      </c>
      <c r="F28" s="4">
        <v>1</v>
      </c>
      <c r="G28" s="4">
        <v>7</v>
      </c>
      <c r="H28" s="4">
        <v>4</v>
      </c>
      <c r="I28" s="4">
        <v>2</v>
      </c>
      <c r="J28" s="4">
        <v>2</v>
      </c>
      <c r="K28" s="4">
        <v>23</v>
      </c>
      <c r="L28" s="9">
        <f t="shared" si="1"/>
        <v>0.18639053254437871</v>
      </c>
      <c r="M28" s="9">
        <f t="shared" si="2"/>
        <v>0.17664670658682635</v>
      </c>
      <c r="N28" s="1" t="s">
        <v>15</v>
      </c>
      <c r="O28" t="s">
        <v>82</v>
      </c>
      <c r="P28" s="17">
        <v>20.8</v>
      </c>
      <c r="Q28" s="17" t="s">
        <v>99</v>
      </c>
      <c r="R28">
        <f t="shared" si="3"/>
        <v>40</v>
      </c>
    </row>
    <row r="29" spans="1:18">
      <c r="A29" s="3">
        <v>43524</v>
      </c>
      <c r="B29" s="4">
        <v>226</v>
      </c>
      <c r="C29" s="4">
        <f t="shared" si="0"/>
        <v>180</v>
      </c>
      <c r="D29" s="4">
        <v>22</v>
      </c>
      <c r="E29" s="4">
        <v>1</v>
      </c>
      <c r="F29" s="4">
        <v>0</v>
      </c>
      <c r="G29" s="4">
        <v>2</v>
      </c>
      <c r="H29" s="4">
        <v>5</v>
      </c>
      <c r="I29" s="4">
        <v>1</v>
      </c>
      <c r="J29" s="4">
        <v>2</v>
      </c>
      <c r="K29" s="4">
        <v>13</v>
      </c>
      <c r="L29" s="9">
        <f t="shared" si="1"/>
        <v>0.20353982300884957</v>
      </c>
      <c r="M29" s="9">
        <f t="shared" si="2"/>
        <v>0.18552036199095023</v>
      </c>
      <c r="N29" s="1" t="s">
        <v>14</v>
      </c>
      <c r="O29" t="s">
        <v>83</v>
      </c>
      <c r="P29" s="17">
        <v>18.8</v>
      </c>
      <c r="Q29" s="17" t="s">
        <v>98</v>
      </c>
      <c r="R29">
        <f t="shared" si="3"/>
        <v>0</v>
      </c>
    </row>
    <row r="30" spans="1:18">
      <c r="A30" s="3"/>
      <c r="B30" s="4"/>
      <c r="C30" s="4">
        <f t="shared" si="0"/>
        <v>0</v>
      </c>
      <c r="D30" s="4"/>
      <c r="E30" s="4"/>
      <c r="F30" s="4"/>
      <c r="G30" s="4"/>
      <c r="H30" s="4"/>
      <c r="I30" s="4"/>
      <c r="J30" s="4"/>
      <c r="K30" s="4"/>
      <c r="L30" s="9" t="e">
        <f t="shared" si="1"/>
        <v>#DIV/0!</v>
      </c>
      <c r="M30" s="9" t="e">
        <f t="shared" si="2"/>
        <v>#DIV/0!</v>
      </c>
      <c r="N30" s="1"/>
      <c r="P30">
        <f>AVERAGE(P2:P29)</f>
        <v>18.792857142857144</v>
      </c>
    </row>
    <row r="31" spans="1:18">
      <c r="A31" s="3"/>
      <c r="B31" s="4"/>
      <c r="C31" s="4">
        <f t="shared" si="0"/>
        <v>0</v>
      </c>
      <c r="D31" s="4"/>
      <c r="E31" s="4"/>
      <c r="F31" s="4"/>
      <c r="G31" s="4"/>
      <c r="H31" s="4"/>
      <c r="I31" s="4"/>
      <c r="J31" s="4"/>
      <c r="K31" s="4"/>
      <c r="L31" s="9" t="e">
        <f t="shared" si="1"/>
        <v>#DIV/0!</v>
      </c>
      <c r="M31" s="9" t="e">
        <f t="shared" si="2"/>
        <v>#DIV/0!</v>
      </c>
      <c r="N31" s="1"/>
    </row>
    <row r="32" spans="1:18">
      <c r="A32" s="3"/>
      <c r="B32" s="4"/>
      <c r="C32" s="4">
        <f t="shared" si="0"/>
        <v>0</v>
      </c>
      <c r="D32" s="4"/>
      <c r="E32" s="4"/>
      <c r="F32" s="4"/>
      <c r="G32" s="4"/>
      <c r="H32" s="4"/>
      <c r="I32" s="4"/>
      <c r="J32" s="4"/>
      <c r="K32" s="4"/>
      <c r="L32" s="9" t="e">
        <f t="shared" si="1"/>
        <v>#DIV/0!</v>
      </c>
      <c r="M32" s="9" t="e">
        <f t="shared" si="2"/>
        <v>#DIV/0!</v>
      </c>
      <c r="N32" s="1"/>
    </row>
    <row r="33" spans="1:14">
      <c r="A33" s="6" t="s">
        <v>9</v>
      </c>
      <c r="B33" s="7">
        <f t="shared" ref="B33:K33" si="4">SUM(B2:B32)</f>
        <v>8828</v>
      </c>
      <c r="C33" s="7">
        <f t="shared" si="4"/>
        <v>7051</v>
      </c>
      <c r="D33" s="7">
        <f t="shared" si="4"/>
        <v>648</v>
      </c>
      <c r="E33" s="7">
        <f t="shared" si="4"/>
        <v>91</v>
      </c>
      <c r="F33" s="7">
        <f t="shared" si="4"/>
        <v>17</v>
      </c>
      <c r="G33" s="7">
        <f t="shared" si="4"/>
        <v>119</v>
      </c>
      <c r="H33" s="7">
        <f t="shared" si="4"/>
        <v>208</v>
      </c>
      <c r="I33" s="7">
        <f t="shared" si="4"/>
        <v>25</v>
      </c>
      <c r="J33" s="7">
        <f t="shared" si="4"/>
        <v>81</v>
      </c>
      <c r="K33" s="7">
        <f t="shared" si="4"/>
        <v>588</v>
      </c>
      <c r="L33" s="8">
        <f>(B33-C33)/B33</f>
        <v>0.20129134571816945</v>
      </c>
      <c r="M33" s="8">
        <f>(B33-C33-H33)/(B33-H33)</f>
        <v>0.18201856148491879</v>
      </c>
      <c r="N3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zoomScale="90" zoomScaleNormal="90" workbookViewId="0">
      <pane ySplit="1" topLeftCell="A2" activePane="bottomLeft" state="frozen"/>
      <selection pane="bottomLeft" activeCell="V26" sqref="V26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  <col min="16" max="16" width="9.5" bestFit="1" customWidth="1"/>
  </cols>
  <sheetData>
    <row r="1" spans="1:21">
      <c r="A1" s="2"/>
      <c r="B1" s="4" t="s">
        <v>0</v>
      </c>
      <c r="C1" s="6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14" t="s">
        <v>11</v>
      </c>
      <c r="M1" s="14" t="s">
        <v>13</v>
      </c>
      <c r="N1" s="10" t="s">
        <v>12</v>
      </c>
      <c r="O1" s="15" t="s">
        <v>27</v>
      </c>
      <c r="P1" s="16" t="s">
        <v>95</v>
      </c>
      <c r="Q1" s="16" t="s">
        <v>96</v>
      </c>
    </row>
    <row r="2" spans="1:21">
      <c r="A2" s="3">
        <v>43525</v>
      </c>
      <c r="B2" s="4">
        <v>268</v>
      </c>
      <c r="C2" s="4">
        <f>B2-SUM(D2:K2)</f>
        <v>226</v>
      </c>
      <c r="D2" s="4">
        <v>19</v>
      </c>
      <c r="E2" s="4">
        <v>4</v>
      </c>
      <c r="F2" s="4">
        <v>0</v>
      </c>
      <c r="G2" s="4">
        <v>2</v>
      </c>
      <c r="H2" s="4">
        <v>4</v>
      </c>
      <c r="I2" s="4">
        <v>1</v>
      </c>
      <c r="J2" s="4">
        <v>1</v>
      </c>
      <c r="K2" s="4">
        <v>11</v>
      </c>
      <c r="L2" s="9">
        <f>(B2-C2)/B2</f>
        <v>0.15671641791044777</v>
      </c>
      <c r="M2" s="9">
        <f>(B2-C2-H2)/(B2-H2)</f>
        <v>0.14393939393939395</v>
      </c>
      <c r="N2" s="1" t="s">
        <v>22</v>
      </c>
      <c r="O2" t="s">
        <v>84</v>
      </c>
      <c r="P2" s="17">
        <v>19.5</v>
      </c>
      <c r="Q2" s="17" t="s">
        <v>98</v>
      </c>
      <c r="R2">
        <f>VLOOKUP(Q2,$T$3:$U$5,2,FALSE)</f>
        <v>0</v>
      </c>
    </row>
    <row r="3" spans="1:21">
      <c r="A3" s="3">
        <v>43526</v>
      </c>
      <c r="B3" s="4">
        <v>303</v>
      </c>
      <c r="C3" s="4">
        <f t="shared" ref="C3:C32" si="0">B3-SUM(D3:K3)</f>
        <v>247</v>
      </c>
      <c r="D3" s="4">
        <v>19</v>
      </c>
      <c r="E3" s="4">
        <v>2</v>
      </c>
      <c r="F3" s="4">
        <v>0</v>
      </c>
      <c r="G3" s="4">
        <v>5</v>
      </c>
      <c r="H3" s="4">
        <v>8</v>
      </c>
      <c r="I3" s="4">
        <v>0</v>
      </c>
      <c r="J3" s="4">
        <v>1</v>
      </c>
      <c r="K3" s="4">
        <v>21</v>
      </c>
      <c r="L3" s="9">
        <f>(B3-C3)/B3</f>
        <v>0.18481848184818481</v>
      </c>
      <c r="M3" s="9">
        <f>(B3-C3-H3)/(B3-H3)</f>
        <v>0.16271186440677965</v>
      </c>
      <c r="N3" s="1" t="s">
        <v>14</v>
      </c>
      <c r="O3" t="s">
        <v>85</v>
      </c>
      <c r="P3" s="17">
        <v>21.9</v>
      </c>
      <c r="Q3" s="17" t="s">
        <v>98</v>
      </c>
      <c r="R3">
        <f>VLOOKUP(Q3,$T$3:$U$5,2,FALSE)</f>
        <v>0</v>
      </c>
      <c r="T3" t="s">
        <v>100</v>
      </c>
      <c r="U3">
        <v>45</v>
      </c>
    </row>
    <row r="4" spans="1:21">
      <c r="A4" s="3">
        <v>43527</v>
      </c>
      <c r="B4" s="4">
        <v>264</v>
      </c>
      <c r="C4" s="4">
        <f t="shared" si="0"/>
        <v>214</v>
      </c>
      <c r="D4" s="4">
        <v>23</v>
      </c>
      <c r="E4" s="4">
        <v>0</v>
      </c>
      <c r="F4" s="4">
        <v>0</v>
      </c>
      <c r="G4" s="4">
        <v>2</v>
      </c>
      <c r="H4" s="4">
        <v>7</v>
      </c>
      <c r="I4" s="4">
        <v>3</v>
      </c>
      <c r="J4" s="4">
        <v>4</v>
      </c>
      <c r="K4" s="4">
        <v>11</v>
      </c>
      <c r="L4" s="9">
        <f t="shared" ref="L4:L32" si="1">(B4-C4)/B4</f>
        <v>0.18939393939393939</v>
      </c>
      <c r="M4" s="9">
        <f t="shared" ref="M4:M32" si="2">(B4-C4-H4)/(B4-H4)</f>
        <v>0.16731517509727625</v>
      </c>
      <c r="N4" s="1" t="s">
        <v>15</v>
      </c>
      <c r="O4" t="s">
        <v>70</v>
      </c>
      <c r="P4" s="17">
        <v>18.899999999999999</v>
      </c>
      <c r="Q4" s="17" t="s">
        <v>99</v>
      </c>
      <c r="R4">
        <f t="shared" ref="R4:R15" si="3">VLOOKUP(Q4,$T$3:$U$5,2,FALSE)</f>
        <v>40</v>
      </c>
      <c r="T4" t="s">
        <v>102</v>
      </c>
      <c r="U4">
        <v>40</v>
      </c>
    </row>
    <row r="5" spans="1:21">
      <c r="A5" s="3">
        <v>43528</v>
      </c>
      <c r="B5" s="4">
        <v>340</v>
      </c>
      <c r="C5" s="4">
        <f t="shared" si="0"/>
        <v>262</v>
      </c>
      <c r="D5" s="4">
        <v>30</v>
      </c>
      <c r="E5" s="4">
        <v>2</v>
      </c>
      <c r="F5" s="4">
        <v>1</v>
      </c>
      <c r="G5" s="4">
        <v>11</v>
      </c>
      <c r="H5" s="4">
        <v>3</v>
      </c>
      <c r="I5" s="4">
        <v>1</v>
      </c>
      <c r="J5" s="4">
        <v>1</v>
      </c>
      <c r="K5" s="4">
        <v>29</v>
      </c>
      <c r="L5" s="9">
        <f t="shared" si="1"/>
        <v>0.22941176470588234</v>
      </c>
      <c r="M5" s="9">
        <f t="shared" si="2"/>
        <v>0.22255192878338279</v>
      </c>
      <c r="N5" s="1" t="s">
        <v>14</v>
      </c>
      <c r="O5" t="s">
        <v>86</v>
      </c>
      <c r="P5" s="17">
        <v>18.399999999999999</v>
      </c>
      <c r="Q5" s="17" t="s">
        <v>98</v>
      </c>
      <c r="R5">
        <f t="shared" si="3"/>
        <v>0</v>
      </c>
      <c r="T5" t="s">
        <v>101</v>
      </c>
      <c r="U5">
        <v>0</v>
      </c>
    </row>
    <row r="6" spans="1:21">
      <c r="A6" s="3">
        <v>43529</v>
      </c>
      <c r="B6" s="4">
        <v>323</v>
      </c>
      <c r="C6" s="4">
        <f t="shared" si="0"/>
        <v>262</v>
      </c>
      <c r="D6" s="4">
        <v>21</v>
      </c>
      <c r="E6" s="4">
        <v>3</v>
      </c>
      <c r="F6" s="4">
        <v>0</v>
      </c>
      <c r="G6" s="4">
        <v>10</v>
      </c>
      <c r="H6" s="4">
        <v>4</v>
      </c>
      <c r="I6" s="4">
        <v>2</v>
      </c>
      <c r="J6" s="4">
        <v>1</v>
      </c>
      <c r="K6" s="4">
        <v>20</v>
      </c>
      <c r="L6" s="9">
        <f t="shared" si="1"/>
        <v>0.18885448916408668</v>
      </c>
      <c r="M6" s="9">
        <f t="shared" si="2"/>
        <v>0.17868338557993729</v>
      </c>
      <c r="N6" s="1" t="s">
        <v>15</v>
      </c>
      <c r="O6" t="s">
        <v>87</v>
      </c>
      <c r="P6" s="17">
        <v>19.899999999999999</v>
      </c>
      <c r="Q6" s="17" t="s">
        <v>99</v>
      </c>
      <c r="R6">
        <f t="shared" si="3"/>
        <v>40</v>
      </c>
    </row>
    <row r="7" spans="1:21">
      <c r="A7" s="3">
        <v>43530</v>
      </c>
      <c r="B7" s="4">
        <v>291</v>
      </c>
      <c r="C7" s="4">
        <f t="shared" si="0"/>
        <v>246</v>
      </c>
      <c r="D7" s="4">
        <v>21</v>
      </c>
      <c r="E7" s="4">
        <v>1</v>
      </c>
      <c r="F7" s="4">
        <v>1</v>
      </c>
      <c r="G7" s="4">
        <v>4</v>
      </c>
      <c r="H7" s="4">
        <v>1</v>
      </c>
      <c r="I7" s="4">
        <v>1</v>
      </c>
      <c r="J7" s="4">
        <v>0</v>
      </c>
      <c r="K7" s="4">
        <v>16</v>
      </c>
      <c r="L7" s="9">
        <f t="shared" si="1"/>
        <v>0.15463917525773196</v>
      </c>
      <c r="M7" s="9">
        <f t="shared" si="2"/>
        <v>0.15172413793103448</v>
      </c>
      <c r="N7" s="1" t="s">
        <v>25</v>
      </c>
      <c r="O7" t="s">
        <v>88</v>
      </c>
      <c r="P7" s="17">
        <v>17.899999999999999</v>
      </c>
      <c r="Q7" s="17" t="s">
        <v>97</v>
      </c>
      <c r="R7">
        <f t="shared" si="3"/>
        <v>45</v>
      </c>
    </row>
    <row r="8" spans="1:21">
      <c r="A8" s="3">
        <v>43531</v>
      </c>
      <c r="B8" s="4">
        <v>299</v>
      </c>
      <c r="C8" s="4">
        <f t="shared" si="0"/>
        <v>246</v>
      </c>
      <c r="D8" s="4">
        <v>15</v>
      </c>
      <c r="E8" s="4">
        <v>5</v>
      </c>
      <c r="F8" s="4">
        <v>0</v>
      </c>
      <c r="G8" s="4">
        <v>4</v>
      </c>
      <c r="H8" s="4">
        <v>3</v>
      </c>
      <c r="I8" s="4">
        <v>0</v>
      </c>
      <c r="J8" s="4">
        <v>2</v>
      </c>
      <c r="K8" s="4">
        <v>24</v>
      </c>
      <c r="L8" s="9">
        <f t="shared" si="1"/>
        <v>0.17725752508361203</v>
      </c>
      <c r="M8" s="9">
        <f t="shared" si="2"/>
        <v>0.16891891891891891</v>
      </c>
      <c r="N8" s="1" t="s">
        <v>15</v>
      </c>
      <c r="O8" t="s">
        <v>89</v>
      </c>
      <c r="P8" s="17">
        <v>13.5</v>
      </c>
      <c r="Q8" s="17" t="s">
        <v>97</v>
      </c>
      <c r="R8">
        <f t="shared" si="3"/>
        <v>45</v>
      </c>
    </row>
    <row r="9" spans="1:21">
      <c r="A9" s="3">
        <v>43532</v>
      </c>
      <c r="B9" s="4">
        <v>332</v>
      </c>
      <c r="C9" s="4">
        <f t="shared" si="0"/>
        <v>258</v>
      </c>
      <c r="D9" s="4">
        <v>25</v>
      </c>
      <c r="E9" s="4">
        <v>3</v>
      </c>
      <c r="F9" s="4">
        <v>1</v>
      </c>
      <c r="G9" s="4">
        <v>5</v>
      </c>
      <c r="H9" s="4">
        <v>10</v>
      </c>
      <c r="I9" s="4">
        <v>0</v>
      </c>
      <c r="J9" s="4">
        <v>5</v>
      </c>
      <c r="K9" s="4">
        <v>25</v>
      </c>
      <c r="L9" s="9">
        <f t="shared" si="1"/>
        <v>0.22289156626506024</v>
      </c>
      <c r="M9" s="9">
        <f t="shared" si="2"/>
        <v>0.19875776397515527</v>
      </c>
      <c r="N9" s="1" t="s">
        <v>14</v>
      </c>
      <c r="O9" t="s">
        <v>90</v>
      </c>
      <c r="P9" s="17">
        <v>15.3</v>
      </c>
      <c r="Q9" s="17" t="s">
        <v>97</v>
      </c>
      <c r="R9">
        <f t="shared" si="3"/>
        <v>45</v>
      </c>
    </row>
    <row r="10" spans="1:21">
      <c r="A10" s="3">
        <v>43533</v>
      </c>
      <c r="B10" s="4">
        <v>312</v>
      </c>
      <c r="C10" s="4">
        <f t="shared" si="0"/>
        <v>251</v>
      </c>
      <c r="D10" s="4">
        <v>27</v>
      </c>
      <c r="E10" s="4">
        <v>4</v>
      </c>
      <c r="F10" s="4">
        <v>0</v>
      </c>
      <c r="G10" s="4">
        <v>5</v>
      </c>
      <c r="H10" s="4">
        <v>4</v>
      </c>
      <c r="I10" s="4">
        <v>1</v>
      </c>
      <c r="J10" s="4">
        <v>0</v>
      </c>
      <c r="K10" s="4">
        <v>20</v>
      </c>
      <c r="L10" s="9">
        <f t="shared" si="1"/>
        <v>0.19551282051282051</v>
      </c>
      <c r="M10" s="9">
        <f t="shared" si="2"/>
        <v>0.18506493506493507</v>
      </c>
      <c r="N10" s="1" t="s">
        <v>15</v>
      </c>
      <c r="O10" t="s">
        <v>78</v>
      </c>
      <c r="P10" s="17">
        <v>17.8</v>
      </c>
      <c r="Q10" s="17" t="s">
        <v>97</v>
      </c>
      <c r="R10">
        <f t="shared" si="3"/>
        <v>45</v>
      </c>
    </row>
    <row r="11" spans="1:21">
      <c r="A11" s="3">
        <v>43534</v>
      </c>
      <c r="B11" s="4">
        <v>285</v>
      </c>
      <c r="C11" s="4">
        <f t="shared" si="0"/>
        <v>228</v>
      </c>
      <c r="D11" s="4">
        <v>21</v>
      </c>
      <c r="E11" s="4">
        <v>0</v>
      </c>
      <c r="F11" s="4">
        <v>1</v>
      </c>
      <c r="G11" s="4">
        <v>1</v>
      </c>
      <c r="H11" s="4">
        <v>7</v>
      </c>
      <c r="I11" s="4">
        <v>4</v>
      </c>
      <c r="J11" s="4">
        <v>0</v>
      </c>
      <c r="K11" s="4">
        <v>23</v>
      </c>
      <c r="L11" s="9">
        <f t="shared" si="1"/>
        <v>0.2</v>
      </c>
      <c r="M11" s="9">
        <f t="shared" si="2"/>
        <v>0.17985611510791366</v>
      </c>
      <c r="N11" s="1" t="s">
        <v>14</v>
      </c>
      <c r="O11" t="s">
        <v>91</v>
      </c>
      <c r="P11" s="17">
        <v>16.899999999999999</v>
      </c>
      <c r="Q11" s="17" t="s">
        <v>97</v>
      </c>
      <c r="R11">
        <f t="shared" si="3"/>
        <v>45</v>
      </c>
    </row>
    <row r="12" spans="1:21">
      <c r="A12" s="3">
        <v>43535</v>
      </c>
      <c r="B12" s="4">
        <v>339</v>
      </c>
      <c r="C12" s="4">
        <f t="shared" si="0"/>
        <v>275</v>
      </c>
      <c r="D12" s="4">
        <v>17</v>
      </c>
      <c r="E12" s="4">
        <v>4</v>
      </c>
      <c r="F12" s="4">
        <v>1</v>
      </c>
      <c r="G12" s="4">
        <v>5</v>
      </c>
      <c r="H12" s="4">
        <v>2</v>
      </c>
      <c r="I12" s="4">
        <v>2</v>
      </c>
      <c r="J12" s="4">
        <v>5</v>
      </c>
      <c r="K12" s="4">
        <v>28</v>
      </c>
      <c r="L12" s="9">
        <f t="shared" si="1"/>
        <v>0.1887905604719764</v>
      </c>
      <c r="M12" s="9">
        <f t="shared" si="2"/>
        <v>0.18397626112759644</v>
      </c>
      <c r="N12" s="1" t="s">
        <v>17</v>
      </c>
      <c r="O12" t="s">
        <v>92</v>
      </c>
      <c r="P12" s="17">
        <v>16.899999999999999</v>
      </c>
      <c r="Q12" s="17" t="s">
        <v>99</v>
      </c>
      <c r="R12">
        <f t="shared" si="3"/>
        <v>40</v>
      </c>
    </row>
    <row r="13" spans="1:21">
      <c r="A13" s="3">
        <v>43536</v>
      </c>
      <c r="B13" s="4">
        <v>297</v>
      </c>
      <c r="C13" s="4">
        <f t="shared" si="0"/>
        <v>244</v>
      </c>
      <c r="D13" s="4">
        <v>20</v>
      </c>
      <c r="E13" s="4">
        <v>2</v>
      </c>
      <c r="F13" s="4">
        <v>1</v>
      </c>
      <c r="G13" s="4">
        <v>6</v>
      </c>
      <c r="H13" s="4">
        <v>2</v>
      </c>
      <c r="I13" s="4">
        <v>2</v>
      </c>
      <c r="J13" s="4">
        <v>2</v>
      </c>
      <c r="K13" s="4">
        <v>18</v>
      </c>
      <c r="L13" s="9">
        <f t="shared" si="1"/>
        <v>0.17845117845117844</v>
      </c>
      <c r="M13" s="9">
        <f t="shared" si="2"/>
        <v>0.17288135593220338</v>
      </c>
      <c r="N13" s="1" t="s">
        <v>14</v>
      </c>
      <c r="O13" t="s">
        <v>93</v>
      </c>
      <c r="P13" s="17">
        <v>20.6</v>
      </c>
      <c r="Q13" s="17" t="s">
        <v>98</v>
      </c>
      <c r="R13">
        <f t="shared" si="3"/>
        <v>0</v>
      </c>
    </row>
    <row r="14" spans="1:21">
      <c r="A14" s="3">
        <v>43537</v>
      </c>
      <c r="B14" s="4">
        <v>299</v>
      </c>
      <c r="C14" s="4">
        <f t="shared" si="0"/>
        <v>240</v>
      </c>
      <c r="D14" s="4">
        <v>17</v>
      </c>
      <c r="E14" s="4">
        <v>3</v>
      </c>
      <c r="F14" s="4">
        <v>1</v>
      </c>
      <c r="G14" s="4">
        <v>3</v>
      </c>
      <c r="H14" s="4">
        <v>3</v>
      </c>
      <c r="I14" s="4">
        <v>1</v>
      </c>
      <c r="J14" s="4">
        <v>7</v>
      </c>
      <c r="K14" s="4">
        <v>24</v>
      </c>
      <c r="L14" s="9">
        <f t="shared" si="1"/>
        <v>0.19732441471571907</v>
      </c>
      <c r="M14" s="9">
        <f t="shared" si="2"/>
        <v>0.1891891891891892</v>
      </c>
      <c r="N14" s="1" t="s">
        <v>26</v>
      </c>
      <c r="O14" t="s">
        <v>57</v>
      </c>
      <c r="P14" s="17">
        <v>20.9</v>
      </c>
      <c r="Q14" s="17" t="s">
        <v>98</v>
      </c>
      <c r="R14">
        <f t="shared" si="3"/>
        <v>0</v>
      </c>
    </row>
    <row r="15" spans="1:21">
      <c r="A15" s="3">
        <v>43538</v>
      </c>
      <c r="B15" s="4">
        <v>293</v>
      </c>
      <c r="C15" s="4">
        <f t="shared" si="0"/>
        <v>231</v>
      </c>
      <c r="D15" s="4">
        <v>27</v>
      </c>
      <c r="E15" s="4">
        <v>1</v>
      </c>
      <c r="F15" s="4">
        <v>0</v>
      </c>
      <c r="G15" s="4">
        <v>3</v>
      </c>
      <c r="H15" s="4">
        <v>9</v>
      </c>
      <c r="I15" s="4">
        <v>1</v>
      </c>
      <c r="J15" s="4">
        <v>3</v>
      </c>
      <c r="K15" s="4">
        <v>18</v>
      </c>
      <c r="L15" s="9">
        <f t="shared" si="1"/>
        <v>0.21160409556313994</v>
      </c>
      <c r="M15" s="9">
        <f t="shared" si="2"/>
        <v>0.18661971830985916</v>
      </c>
      <c r="N15" s="1" t="s">
        <v>14</v>
      </c>
      <c r="O15" t="s">
        <v>94</v>
      </c>
      <c r="P15" s="17">
        <v>21.1</v>
      </c>
      <c r="Q15" s="17" t="s">
        <v>98</v>
      </c>
      <c r="R15">
        <f t="shared" si="3"/>
        <v>0</v>
      </c>
    </row>
    <row r="16" spans="1:21">
      <c r="A16" s="3">
        <v>43539</v>
      </c>
      <c r="B16" s="4"/>
      <c r="C16" s="4">
        <f t="shared" si="0"/>
        <v>0</v>
      </c>
      <c r="D16" s="4"/>
      <c r="E16" s="4"/>
      <c r="F16" s="4"/>
      <c r="G16" s="4"/>
      <c r="H16" s="4"/>
      <c r="I16" s="4"/>
      <c r="J16" s="4"/>
      <c r="K16" s="4"/>
      <c r="L16" s="9" t="e">
        <f t="shared" si="1"/>
        <v>#DIV/0!</v>
      </c>
      <c r="M16" s="9" t="e">
        <f t="shared" si="2"/>
        <v>#DIV/0!</v>
      </c>
      <c r="N16" s="1"/>
      <c r="P16">
        <f>AVERAGE(P2:P15)</f>
        <v>18.535714285714288</v>
      </c>
    </row>
    <row r="17" spans="1:14">
      <c r="A17" s="3">
        <v>43540</v>
      </c>
      <c r="B17" s="4"/>
      <c r="C17" s="4">
        <f t="shared" si="0"/>
        <v>0</v>
      </c>
      <c r="D17" s="4"/>
      <c r="E17" s="4"/>
      <c r="F17" s="4"/>
      <c r="G17" s="4"/>
      <c r="H17" s="4"/>
      <c r="I17" s="4"/>
      <c r="J17" s="4"/>
      <c r="K17" s="4"/>
      <c r="L17" s="9" t="e">
        <f t="shared" si="1"/>
        <v>#DIV/0!</v>
      </c>
      <c r="M17" s="9" t="e">
        <f t="shared" si="2"/>
        <v>#DIV/0!</v>
      </c>
      <c r="N17" s="1"/>
    </row>
    <row r="18" spans="1:14">
      <c r="A18" s="3">
        <v>43541</v>
      </c>
      <c r="B18" s="4"/>
      <c r="C18" s="4">
        <f t="shared" si="0"/>
        <v>0</v>
      </c>
      <c r="D18" s="4"/>
      <c r="E18" s="4"/>
      <c r="F18" s="4"/>
      <c r="G18" s="4"/>
      <c r="H18" s="4"/>
      <c r="I18" s="4"/>
      <c r="J18" s="4"/>
      <c r="K18" s="4"/>
      <c r="L18" s="9" t="e">
        <f t="shared" si="1"/>
        <v>#DIV/0!</v>
      </c>
      <c r="M18" s="9" t="e">
        <f t="shared" si="2"/>
        <v>#DIV/0!</v>
      </c>
      <c r="N18" s="1"/>
    </row>
    <row r="19" spans="1:14">
      <c r="A19" s="3">
        <v>43542</v>
      </c>
      <c r="B19" s="4"/>
      <c r="C19" s="4">
        <f t="shared" si="0"/>
        <v>0</v>
      </c>
      <c r="D19" s="4"/>
      <c r="E19" s="4"/>
      <c r="F19" s="4"/>
      <c r="G19" s="4"/>
      <c r="H19" s="4"/>
      <c r="I19" s="4"/>
      <c r="J19" s="4"/>
      <c r="K19" s="4"/>
      <c r="L19" s="9" t="e">
        <f t="shared" si="1"/>
        <v>#DIV/0!</v>
      </c>
      <c r="M19" s="9" t="e">
        <f t="shared" si="2"/>
        <v>#DIV/0!</v>
      </c>
      <c r="N19" s="1"/>
    </row>
    <row r="20" spans="1:14">
      <c r="A20" s="3">
        <v>43543</v>
      </c>
      <c r="B20" s="4"/>
      <c r="C20" s="4">
        <f t="shared" si="0"/>
        <v>0</v>
      </c>
      <c r="D20" s="4"/>
      <c r="E20" s="4"/>
      <c r="F20" s="4"/>
      <c r="G20" s="4"/>
      <c r="H20" s="4"/>
      <c r="I20" s="4"/>
      <c r="J20" s="4"/>
      <c r="K20" s="4"/>
      <c r="L20" s="9" t="e">
        <f t="shared" si="1"/>
        <v>#DIV/0!</v>
      </c>
      <c r="M20" s="9" t="e">
        <f t="shared" si="2"/>
        <v>#DIV/0!</v>
      </c>
      <c r="N20" s="1"/>
    </row>
    <row r="21" spans="1:14">
      <c r="A21" s="3">
        <v>43544</v>
      </c>
      <c r="B21" s="4"/>
      <c r="C21" s="4">
        <f t="shared" si="0"/>
        <v>0</v>
      </c>
      <c r="D21" s="4"/>
      <c r="E21" s="4"/>
      <c r="F21" s="4"/>
      <c r="G21" s="4"/>
      <c r="H21" s="4"/>
      <c r="I21" s="4"/>
      <c r="J21" s="4"/>
      <c r="K21" s="4"/>
      <c r="L21" s="9" t="e">
        <f t="shared" si="1"/>
        <v>#DIV/0!</v>
      </c>
      <c r="M21" s="9" t="e">
        <f t="shared" si="2"/>
        <v>#DIV/0!</v>
      </c>
      <c r="N21" s="1"/>
    </row>
    <row r="22" spans="1:14">
      <c r="A22" s="3">
        <v>43545</v>
      </c>
      <c r="B22" s="4"/>
      <c r="C22" s="4">
        <f t="shared" si="0"/>
        <v>0</v>
      </c>
      <c r="D22" s="4"/>
      <c r="E22" s="4"/>
      <c r="F22" s="4"/>
      <c r="G22" s="4"/>
      <c r="H22" s="4"/>
      <c r="I22" s="4"/>
      <c r="J22" s="4"/>
      <c r="K22" s="4"/>
      <c r="L22" s="9" t="e">
        <f t="shared" si="1"/>
        <v>#DIV/0!</v>
      </c>
      <c r="M22" s="9" t="e">
        <f t="shared" si="2"/>
        <v>#DIV/0!</v>
      </c>
      <c r="N22" s="1"/>
    </row>
    <row r="23" spans="1:14">
      <c r="A23" s="3">
        <v>43546</v>
      </c>
      <c r="B23" s="4"/>
      <c r="C23" s="4">
        <f t="shared" si="0"/>
        <v>0</v>
      </c>
      <c r="D23" s="4"/>
      <c r="E23" s="4"/>
      <c r="F23" s="4"/>
      <c r="G23" s="4"/>
      <c r="H23" s="4"/>
      <c r="I23" s="4"/>
      <c r="J23" s="4"/>
      <c r="K23" s="4"/>
      <c r="L23" s="9" t="e">
        <f t="shared" si="1"/>
        <v>#DIV/0!</v>
      </c>
      <c r="M23" s="9" t="e">
        <f t="shared" si="2"/>
        <v>#DIV/0!</v>
      </c>
      <c r="N23" s="1"/>
    </row>
    <row r="24" spans="1:14">
      <c r="A24" s="3">
        <v>43547</v>
      </c>
      <c r="B24" s="4"/>
      <c r="C24" s="4">
        <f t="shared" si="0"/>
        <v>0</v>
      </c>
      <c r="D24" s="4"/>
      <c r="E24" s="4"/>
      <c r="F24" s="4"/>
      <c r="G24" s="4"/>
      <c r="H24" s="4"/>
      <c r="I24" s="4"/>
      <c r="J24" s="4"/>
      <c r="K24" s="4"/>
      <c r="L24" s="9" t="e">
        <f t="shared" si="1"/>
        <v>#DIV/0!</v>
      </c>
      <c r="M24" s="9" t="e">
        <f t="shared" si="2"/>
        <v>#DIV/0!</v>
      </c>
      <c r="N24" s="1"/>
    </row>
    <row r="25" spans="1:14">
      <c r="A25" s="3">
        <v>43548</v>
      </c>
      <c r="B25" s="4"/>
      <c r="C25" s="4">
        <f t="shared" si="0"/>
        <v>0</v>
      </c>
      <c r="D25" s="4"/>
      <c r="E25" s="4"/>
      <c r="F25" s="4"/>
      <c r="G25" s="4"/>
      <c r="H25" s="4"/>
      <c r="I25" s="4"/>
      <c r="J25" s="4"/>
      <c r="K25" s="4"/>
      <c r="L25" s="9" t="e">
        <f t="shared" si="1"/>
        <v>#DIV/0!</v>
      </c>
      <c r="M25" s="9" t="e">
        <f t="shared" si="2"/>
        <v>#DIV/0!</v>
      </c>
      <c r="N25" s="1"/>
    </row>
    <row r="26" spans="1:14">
      <c r="A26" s="3">
        <v>43549</v>
      </c>
      <c r="B26" s="4"/>
      <c r="C26" s="4">
        <f t="shared" si="0"/>
        <v>0</v>
      </c>
      <c r="D26" s="4"/>
      <c r="E26" s="4"/>
      <c r="F26" s="4"/>
      <c r="G26" s="4"/>
      <c r="H26" s="4"/>
      <c r="I26" s="4"/>
      <c r="J26" s="4"/>
      <c r="K26" s="4"/>
      <c r="L26" s="9" t="e">
        <f t="shared" si="1"/>
        <v>#DIV/0!</v>
      </c>
      <c r="M26" s="9" t="e">
        <f t="shared" si="2"/>
        <v>#DIV/0!</v>
      </c>
      <c r="N26" s="1"/>
    </row>
    <row r="27" spans="1:14">
      <c r="A27" s="3">
        <v>43550</v>
      </c>
      <c r="B27" s="4"/>
      <c r="C27" s="4">
        <f t="shared" si="0"/>
        <v>0</v>
      </c>
      <c r="D27" s="4"/>
      <c r="E27" s="4"/>
      <c r="F27" s="4"/>
      <c r="G27" s="4"/>
      <c r="H27" s="4"/>
      <c r="I27" s="4"/>
      <c r="J27" s="4"/>
      <c r="K27" s="4"/>
      <c r="L27" s="9" t="e">
        <f t="shared" si="1"/>
        <v>#DIV/0!</v>
      </c>
      <c r="M27" s="9" t="e">
        <f t="shared" si="2"/>
        <v>#DIV/0!</v>
      </c>
      <c r="N27" s="1"/>
    </row>
    <row r="28" spans="1:14">
      <c r="A28" s="3">
        <v>43551</v>
      </c>
      <c r="B28" s="4"/>
      <c r="C28" s="4">
        <f t="shared" si="0"/>
        <v>0</v>
      </c>
      <c r="D28" s="4"/>
      <c r="E28" s="4"/>
      <c r="F28" s="4"/>
      <c r="G28" s="4"/>
      <c r="H28" s="4"/>
      <c r="I28" s="4"/>
      <c r="J28" s="4"/>
      <c r="K28" s="4"/>
      <c r="L28" s="9" t="e">
        <f t="shared" si="1"/>
        <v>#DIV/0!</v>
      </c>
      <c r="M28" s="9" t="e">
        <f t="shared" si="2"/>
        <v>#DIV/0!</v>
      </c>
      <c r="N28" s="1"/>
    </row>
    <row r="29" spans="1:14">
      <c r="A29" s="3">
        <v>43552</v>
      </c>
      <c r="B29" s="4"/>
      <c r="C29" s="4">
        <f t="shared" si="0"/>
        <v>0</v>
      </c>
      <c r="D29" s="4"/>
      <c r="E29" s="4"/>
      <c r="F29" s="4"/>
      <c r="G29" s="4"/>
      <c r="H29" s="4"/>
      <c r="I29" s="4"/>
      <c r="J29" s="4"/>
      <c r="K29" s="4"/>
      <c r="L29" s="9" t="e">
        <f t="shared" si="1"/>
        <v>#DIV/0!</v>
      </c>
      <c r="M29" s="9" t="e">
        <f t="shared" si="2"/>
        <v>#DIV/0!</v>
      </c>
      <c r="N29" s="1"/>
    </row>
    <row r="30" spans="1:14">
      <c r="A30" s="3">
        <v>43553</v>
      </c>
      <c r="B30" s="4"/>
      <c r="C30" s="4">
        <f t="shared" si="0"/>
        <v>0</v>
      </c>
      <c r="D30" s="4"/>
      <c r="E30" s="4"/>
      <c r="F30" s="4"/>
      <c r="G30" s="4"/>
      <c r="H30" s="4"/>
      <c r="I30" s="4"/>
      <c r="J30" s="4"/>
      <c r="K30" s="4"/>
      <c r="L30" s="9" t="e">
        <f t="shared" si="1"/>
        <v>#DIV/0!</v>
      </c>
      <c r="M30" s="9" t="e">
        <f t="shared" si="2"/>
        <v>#DIV/0!</v>
      </c>
      <c r="N30" s="1"/>
    </row>
    <row r="31" spans="1:14">
      <c r="A31" s="3">
        <v>43554</v>
      </c>
      <c r="B31" s="4"/>
      <c r="C31" s="4">
        <f t="shared" si="0"/>
        <v>0</v>
      </c>
      <c r="D31" s="4"/>
      <c r="E31" s="4"/>
      <c r="F31" s="4"/>
      <c r="G31" s="4"/>
      <c r="H31" s="4"/>
      <c r="I31" s="4"/>
      <c r="J31" s="4"/>
      <c r="K31" s="4"/>
      <c r="L31" s="9" t="e">
        <f t="shared" si="1"/>
        <v>#DIV/0!</v>
      </c>
      <c r="M31" s="9" t="e">
        <f t="shared" si="2"/>
        <v>#DIV/0!</v>
      </c>
      <c r="N31" s="1"/>
    </row>
    <row r="32" spans="1:14">
      <c r="A32" s="3">
        <v>43555</v>
      </c>
      <c r="B32" s="4"/>
      <c r="C32" s="4">
        <f t="shared" si="0"/>
        <v>0</v>
      </c>
      <c r="D32" s="4"/>
      <c r="E32" s="4"/>
      <c r="F32" s="4"/>
      <c r="G32" s="4"/>
      <c r="H32" s="4"/>
      <c r="I32" s="4"/>
      <c r="J32" s="4"/>
      <c r="K32" s="4"/>
      <c r="L32" s="9" t="e">
        <f t="shared" si="1"/>
        <v>#DIV/0!</v>
      </c>
      <c r="M32" s="9" t="e">
        <f t="shared" si="2"/>
        <v>#DIV/0!</v>
      </c>
      <c r="N32" s="1"/>
    </row>
    <row r="33" spans="1:14">
      <c r="A33" s="6" t="s">
        <v>9</v>
      </c>
      <c r="B33" s="7">
        <f t="shared" ref="B33:K33" si="4">SUM(B2:B32)</f>
        <v>4245</v>
      </c>
      <c r="C33" s="7">
        <f t="shared" si="4"/>
        <v>3430</v>
      </c>
      <c r="D33" s="7">
        <f t="shared" si="4"/>
        <v>302</v>
      </c>
      <c r="E33" s="7">
        <f t="shared" si="4"/>
        <v>34</v>
      </c>
      <c r="F33" s="7">
        <f t="shared" si="4"/>
        <v>7</v>
      </c>
      <c r="G33" s="7">
        <f t="shared" si="4"/>
        <v>66</v>
      </c>
      <c r="H33" s="7">
        <f t="shared" si="4"/>
        <v>67</v>
      </c>
      <c r="I33" s="7">
        <f t="shared" si="4"/>
        <v>19</v>
      </c>
      <c r="J33" s="7">
        <f t="shared" si="4"/>
        <v>32</v>
      </c>
      <c r="K33" s="7">
        <f t="shared" si="4"/>
        <v>288</v>
      </c>
      <c r="L33" s="8">
        <f>(B33-C33)/B33</f>
        <v>0.19199057714958775</v>
      </c>
      <c r="M33" s="8">
        <f>(B33-C33-H33)/(B33-H33)</f>
        <v>0.17903303015797031</v>
      </c>
      <c r="N3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9BEB-8C46-9F46-84FD-DA5F7BBE4775}">
  <dimension ref="A1"/>
  <sheetViews>
    <sheetView tabSelected="1" workbookViewId="0">
      <selection activeCell="J13" sqref="J13"/>
    </sheetView>
  </sheetViews>
  <sheetFormatPr baseColWidth="10" defaultRowHeight="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107年8月</vt:lpstr>
      <vt:lpstr>107年9月</vt:lpstr>
      <vt:lpstr>107年10月</vt:lpstr>
      <vt:lpstr>107年11月</vt:lpstr>
      <vt:lpstr>107年12月</vt:lpstr>
      <vt:lpstr>108年1月</vt:lpstr>
      <vt:lpstr>108年2月</vt:lpstr>
      <vt:lpstr>108年3月</vt:lpstr>
      <vt:lpstr>全部資料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TFD</dc:creator>
  <cp:lastModifiedBy>亭緯 吳</cp:lastModifiedBy>
  <cp:lastPrinted>2018-09-17T10:30:07Z</cp:lastPrinted>
  <dcterms:created xsi:type="dcterms:W3CDTF">2018-09-17T09:27:35Z</dcterms:created>
  <dcterms:modified xsi:type="dcterms:W3CDTF">2019-03-15T08:26:31Z</dcterms:modified>
</cp:coreProperties>
</file>