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date1904="1" showInkAnnotation="0" autoCompressPictures="0"/>
  <bookViews>
    <workbookView minimized="1" xWindow="500" yWindow="0" windowWidth="30880" windowHeight="20020" tabRatio="500"/>
  </bookViews>
  <sheets>
    <sheet name="data_export.csv" sheetId="1" r:id="rId1"/>
  </sheets>
  <definedNames>
    <definedName name="_xlnm._FilterDatabase" localSheetId="0" hidden="1">data_export.csv!$A$1:$AI$78</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A88" i="1" l="1"/>
  <c r="AA87" i="1"/>
  <c r="AB88" i="1"/>
  <c r="AB87"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O78" i="1"/>
  <c r="R78" i="1"/>
  <c r="O77" i="1"/>
  <c r="R77" i="1"/>
  <c r="O76" i="1"/>
  <c r="R76" i="1"/>
  <c r="O75" i="1"/>
  <c r="R75" i="1"/>
  <c r="O73" i="1"/>
  <c r="R73" i="1"/>
  <c r="O72" i="1"/>
  <c r="R72" i="1"/>
  <c r="O71" i="1"/>
  <c r="R71" i="1"/>
  <c r="O70" i="1"/>
  <c r="R70" i="1"/>
  <c r="O69" i="1"/>
  <c r="R69" i="1"/>
  <c r="O68" i="1"/>
  <c r="R68" i="1"/>
  <c r="O67" i="1"/>
  <c r="R67" i="1"/>
  <c r="O66" i="1"/>
  <c r="R66" i="1"/>
  <c r="O65" i="1"/>
  <c r="R65" i="1"/>
  <c r="O64" i="1"/>
  <c r="R64" i="1"/>
  <c r="O63" i="1"/>
  <c r="R63" i="1"/>
  <c r="O62" i="1"/>
  <c r="R62" i="1"/>
  <c r="O61" i="1"/>
  <c r="R61" i="1"/>
  <c r="O60" i="1"/>
  <c r="R60" i="1"/>
  <c r="O59" i="1"/>
  <c r="R59" i="1"/>
  <c r="O58" i="1"/>
  <c r="R58" i="1"/>
  <c r="O57" i="1"/>
  <c r="R57" i="1"/>
  <c r="O56" i="1"/>
  <c r="R56" i="1"/>
  <c r="O55" i="1"/>
  <c r="R55" i="1"/>
  <c r="O54" i="1"/>
  <c r="R54" i="1"/>
  <c r="O53" i="1"/>
  <c r="R53" i="1"/>
  <c r="O52" i="1"/>
  <c r="R52" i="1"/>
  <c r="O51" i="1"/>
  <c r="R51" i="1"/>
  <c r="O50" i="1"/>
  <c r="R50" i="1"/>
  <c r="O49" i="1"/>
  <c r="R49" i="1"/>
  <c r="O48" i="1"/>
  <c r="R48" i="1"/>
  <c r="O47" i="1"/>
  <c r="R47" i="1"/>
  <c r="O46" i="1"/>
  <c r="R46" i="1"/>
  <c r="O45" i="1"/>
  <c r="R45" i="1"/>
  <c r="O44" i="1"/>
  <c r="R44" i="1"/>
  <c r="O43" i="1"/>
  <c r="R43" i="1"/>
  <c r="O42" i="1"/>
  <c r="R42" i="1"/>
  <c r="O41" i="1"/>
  <c r="R41" i="1"/>
  <c r="O40" i="1"/>
  <c r="R40" i="1"/>
  <c r="O39" i="1"/>
  <c r="R39" i="1"/>
  <c r="O38" i="1"/>
  <c r="R38" i="1"/>
  <c r="O37" i="1"/>
  <c r="R37" i="1"/>
  <c r="O36" i="1"/>
  <c r="R36" i="1"/>
  <c r="O35" i="1"/>
  <c r="R35" i="1"/>
  <c r="O34" i="1"/>
  <c r="R34" i="1"/>
  <c r="O33" i="1"/>
  <c r="R33" i="1"/>
  <c r="O32" i="1"/>
  <c r="R32" i="1"/>
  <c r="O31" i="1"/>
  <c r="R31" i="1"/>
  <c r="O30" i="1"/>
  <c r="R30" i="1"/>
  <c r="O29" i="1"/>
  <c r="R29" i="1"/>
  <c r="O28" i="1"/>
  <c r="R28" i="1"/>
  <c r="O27" i="1"/>
  <c r="R27" i="1"/>
  <c r="O26" i="1"/>
  <c r="R26" i="1"/>
  <c r="O25" i="1"/>
  <c r="R25" i="1"/>
  <c r="O24" i="1"/>
  <c r="R24" i="1"/>
  <c r="O23" i="1"/>
  <c r="R23" i="1"/>
  <c r="O22" i="1"/>
  <c r="R22" i="1"/>
  <c r="O21" i="1"/>
  <c r="R21" i="1"/>
  <c r="O20" i="1"/>
  <c r="R20" i="1"/>
  <c r="O19" i="1"/>
  <c r="R19" i="1"/>
  <c r="O18" i="1"/>
  <c r="R18" i="1"/>
  <c r="O17" i="1"/>
  <c r="R17" i="1"/>
  <c r="O16" i="1"/>
  <c r="R16" i="1"/>
  <c r="O15" i="1"/>
  <c r="R15" i="1"/>
  <c r="O14" i="1"/>
  <c r="R14" i="1"/>
  <c r="O13" i="1"/>
  <c r="R13" i="1"/>
  <c r="O12" i="1"/>
  <c r="R12" i="1"/>
  <c r="O11" i="1"/>
  <c r="R11" i="1"/>
  <c r="O10" i="1"/>
  <c r="R10" i="1"/>
  <c r="O9" i="1"/>
  <c r="R9" i="1"/>
  <c r="O8" i="1"/>
  <c r="R8" i="1"/>
  <c r="O7" i="1"/>
  <c r="R7" i="1"/>
  <c r="O6" i="1"/>
  <c r="R6" i="1"/>
  <c r="O5" i="1"/>
  <c r="R5" i="1"/>
  <c r="O4" i="1"/>
  <c r="R4" i="1"/>
  <c r="O2" i="1"/>
  <c r="R2" i="1"/>
</calcChain>
</file>

<file path=xl/sharedStrings.xml><?xml version="1.0" encoding="utf-8"?>
<sst xmlns="http://schemas.openxmlformats.org/spreadsheetml/2006/main" count="725" uniqueCount="153">
  <si>
    <t>ParticipantId</t>
  </si>
  <si>
    <t>TreatmentNumber</t>
  </si>
  <si>
    <t>TreatmentType</t>
  </si>
  <si>
    <t>TextLength</t>
  </si>
  <si>
    <t>TimeReadNormal</t>
  </si>
  <si>
    <t>MeanRate</t>
  </si>
  <si>
    <t>VarianceRate</t>
  </si>
  <si>
    <t>Stability</t>
  </si>
  <si>
    <t>8db55</t>
  </si>
  <si>
    <t>cst</t>
  </si>
  <si>
    <t>bsrPlus</t>
  </si>
  <si>
    <t>bsrMinus</t>
  </si>
  <si>
    <t>68cdc</t>
  </si>
  <si>
    <t>ac3ef</t>
  </si>
  <si>
    <t>f62ff</t>
  </si>
  <si>
    <t>d6dbd</t>
  </si>
  <si>
    <t>2cd39</t>
  </si>
  <si>
    <t>85d6e</t>
  </si>
  <si>
    <t>5f615</t>
  </si>
  <si>
    <t>b527b</t>
  </si>
  <si>
    <t>Male</t>
  </si>
  <si>
    <t>Native</t>
  </si>
  <si>
    <t>Master</t>
  </si>
  <si>
    <t>Right-handed</t>
  </si>
  <si>
    <t>No</t>
  </si>
  <si>
    <t>9a02b</t>
  </si>
  <si>
    <t>Proficient</t>
  </si>
  <si>
    <t>Left-handed</t>
  </si>
  <si>
    <t>I don't know</t>
  </si>
  <si>
    <t>46dfb</t>
  </si>
  <si>
    <t>Yes</t>
  </si>
  <si>
    <t>ad3fb</t>
  </si>
  <si>
    <t>Female</t>
  </si>
  <si>
    <t>474f1</t>
  </si>
  <si>
    <t>Bachelor</t>
  </si>
  <si>
    <t>b9817</t>
  </si>
  <si>
    <t>35d1b</t>
  </si>
  <si>
    <t>251a6</t>
  </si>
  <si>
    <t>5534e</t>
  </si>
  <si>
    <t>TreatmentRank</t>
  </si>
  <si>
    <t>Gender</t>
  </si>
  <si>
    <t>Age</t>
  </si>
  <si>
    <t>EnglishLevel</t>
  </si>
  <si>
    <t>LeftRightHanded</t>
  </si>
  <si>
    <t>AttentionDisorder</t>
  </si>
  <si>
    <t>Drugs</t>
  </si>
  <si>
    <t>SpeedReading</t>
  </si>
  <si>
    <t>ReadingDisabilities</t>
  </si>
  <si>
    <t>Text Title</t>
  </si>
  <si>
    <t>Ohmconnect</t>
  </si>
  <si>
    <t>Emoji</t>
  </si>
  <si>
    <t>Mars One Project</t>
  </si>
  <si>
    <t>US Press Freedom</t>
  </si>
  <si>
    <t>Big Polluter</t>
  </si>
  <si>
    <t>Indian Food</t>
  </si>
  <si>
    <t>Summary</t>
  </si>
  <si>
    <t>Summary Assessment Thomas (0-&gt;10)</t>
  </si>
  <si>
    <t>Summary Assessment Max (0-&gt;10)</t>
  </si>
  <si>
    <t>Summary Assesment Nick (0-&gt;10)</t>
  </si>
  <si>
    <t>Avg Score</t>
  </si>
  <si>
    <t>It is imporant to save enery. The text talks about California and how we nneed to find a way to prevent energy demand peaks. Tesla is working to do this. talks about spending hours with your dishwasher and washing machine running. Paying something with PayPal.</t>
  </si>
  <si>
    <t>A crime was commited after someone posted something on facebook with an emoji. In our times emojis have become a part of how we communicate onlinne. Accordingly courts are beginning to use emoji symbols as evidence in criminal cases.</t>
  </si>
  <si>
    <t xml:space="preserve">Obama is trying to bring people and companies to be more contious about using energy and abou^t pollution. The programs that he suggests will start in California and then later expand to Texas and other places.  </t>
  </si>
  <si>
    <t xml:space="preserve">The article is about a project named mission to Mars which is to populate the planet Mars with astronouts. </t>
  </si>
  <si>
    <t>the article is about the conflict between security and freedom</t>
  </si>
  <si>
    <t xml:space="preserve">the sate of New Jersey is sueing Exxon Mobile for environmental damages. </t>
  </si>
  <si>
    <t>Chris Christie is getting some money from exxon mobil to pay for environmental damage in new jersey.  people say its not enough</t>
  </si>
  <si>
    <t>Mars One sounds cool but is probably not feasible according to this dude De Weck at MIT.</t>
  </si>
  <si>
    <t>Indian food is cool because it mixes dissimilar flavors, as opposed to Western cooking which mixes same things together.</t>
  </si>
  <si>
    <t>Its about sending a space mission to mars.</t>
  </si>
  <si>
    <t>Its about the use of emoji as legal evidence</t>
  </si>
  <si>
    <t>Its about the Governor of NJ handling an environmental cleanup</t>
  </si>
  <si>
    <t>The article discussed the potential for human colonies on Mars and that it could be possible given todays technology. However, others in the article claimed there are some technologies required that have not been invented zyet like growing food and melting ice for water. Additionally, the high cost of supplying a colony was discussed.</t>
  </si>
  <si>
    <t>The article discussed the use of emojis and thei representations of our emotions expressed online, and how they are now being used in court rooms to discern intent of criminal or terrorist activities.</t>
  </si>
  <si>
    <t>The ranking of the US on some scale about journalism, the violent crimes against journalists.</t>
  </si>
  <si>
    <t>A lawsuit against the Exxon company by the state of New Jersey and how the settlement with Governor Christie was much less than it should have been. Many people including a democrat senator said this doesnt reflect well on Governor Christies concern for the environment or New Jersey residents but instead that he just wants more donations from big corporations like Exxon.</t>
  </si>
  <si>
    <t>The article is about the feasibility of sending people to Mars and how much it would cost. A study has been conducted to find out if people could survive, how they would get water, how much it would cost and take to send supplies up there and how much money has to be spent.</t>
  </si>
  <si>
    <t>An area in New Jersey was contaminated and Governor Chris Christie is negotiating with Exxon to get money for this damage. He would use it to cover pension fund costs. There is some sort of dispute that questions the legitimaty of this negotiation. It seems to be in court already.</t>
  </si>
  <si>
    <t xml:space="preserve">It's about a company, Ohmconnect or a similar name, that invented a product that connects to your nest and other energy management devices. It aims to tell you when you should cut back your consumption of energy in order for energy providers to save costs. Energy providers much rather cut back energy usage in peak hours than to buy additional power, which means that you can help them save money and in return get some of the profit or cost savings. You can doante that money to charity for example. </t>
  </si>
  <si>
    <t xml:space="preserve">the mars one project plans to send people to mars, living the rest of their lives out building a human settlelment, and they claim that all the technology needed to make that mission happen already exists. some MIT researchers beg to differ. </t>
  </si>
  <si>
    <t>a study at IIT Jaipur found that indian food tends to use flavors that do not overlap, whereas western foods tend to use ingredients with overlapping flavors</t>
  </si>
  <si>
    <t>ohmconnect helps you save energy by having your devices use less energgy when electricity prices are high</t>
  </si>
  <si>
    <t>emoji are symbols with ambiguous meaning, increasingly prevelant in digital communications, and lawmakers struggle to use them as evidence in criminal proceedings</t>
  </si>
  <si>
    <t>usage of emoji in courts</t>
  </si>
  <si>
    <t>information security/wikileaks</t>
  </si>
  <si>
    <t>the chemistry of indian food</t>
  </si>
  <si>
    <t>the price of sending people to mars for the first mission</t>
  </si>
  <si>
    <t>It is related to protecting the wetland in New Jersey  and involves the GoIt is related to protecting wetland in New Jersey. It involves Governer Chr</t>
  </si>
  <si>
    <t>It explains a research about Indian Cusine. The secret seems to be how insIt explains a research about Indian Cuisine. The secret is about how differe</t>
  </si>
  <si>
    <t>An energy saving service based on smart grid.</t>
  </si>
  <si>
    <t>The implication of online emoji in legal cases</t>
  </si>
  <si>
    <t>New Jersey had a lawsuit against Exxon Mobil for environmental damages to wtlands. It got much less than was expected in the settlement. The article blames Christie for being too easy on the oil company, since the settlement will not cover the cost of damages.</t>
  </si>
  <si>
    <t>The article argues for the importance of emoji in communication, as evidenced by its use as evidence in court.</t>
  </si>
  <si>
    <t>The article claims that the secret to the unique appeal of Indian food is that it is composed of ingredients with little flavor overlap. This finding was done using a molecular understanding of the chemistry of flavor. Western food has more overlap. Indian curry has a lot of cayenne.</t>
  </si>
  <si>
    <t>The U.S. has been ranked poorly in its protections of freedom. The Obama administration is pretty bad at it, as it criminalizes the spread of national secrets. It is not as bad as Israel, which is really bad especially to the West Bank and Gaza.</t>
  </si>
  <si>
    <t>Under Obama's leadership, freedom of speech has declined to all time lowss as evidenced by studies.</t>
  </si>
  <si>
    <t>Indian food uses spices and flavors in a combination that is drastically different than western culture foods.  The use of foods that overlap and not necessarily balance each other results in a unique taste that appeals to most of the world</t>
  </si>
  <si>
    <t>Talks about the feasibility of sending and colonizing mars</t>
  </si>
  <si>
    <t>It presents a new service, Ohmconnect, which is intended to help you spare on the electricity by using less when you are in a spike period.</t>
  </si>
  <si>
    <t>It relates the Mars One project to have people settle on Mars and the fassess the feasibility of them living independently using current technologies.</t>
  </si>
  <si>
    <t>It relates that the freedom of press in the US has dramatically dropped since President Obama has been elected, being currently in 49th position.</t>
  </si>
  <si>
    <t>It speaks about pollution in wetlands of New Jersey and discussion about it with Christie.</t>
  </si>
  <si>
    <t>Since 2013, the US has been on a list of the worst nations for press freedom. The 2015 list had it at no. 49, behind places like Burkina Faso. People such as James Risen say that the Obama administration has been particularlly egregious in its pursuit of journalists, some say it's like the days of  Nixon.</t>
  </si>
  <si>
    <t xml:space="preserve">The use of emojis in social media and other digital communications is making it more difficult to interpret intent in the courtroom and other places where law reigns supreme. </t>
  </si>
  <si>
    <t>While it seems technologically feasible to have humans colonize Mars, thee costs involved with getting them there may make it infeasible. Additionally, even though food could theoretically be grown on Mars, doing so would probably set off a chain reaction that would make it uninhabitable due to excess production of oxygen.</t>
  </si>
  <si>
    <t xml:space="preserve">This article is about a company, Ohmconnect, which proposes to install a connected smart-meter to manage better consumer electricity consumption. </t>
  </si>
  <si>
    <t>This article is about emoji as evidence in court.</t>
  </si>
  <si>
    <t>This article is about MIT assessing the feasibility of Mars One mission, which aims at establishing a settlement on Mars by 2025. The MIT team casts doubt on the feasibility of the project, regarding g the capacity to grow crops on-site, but also on the number of rockets required to the success of the mission.</t>
  </si>
  <si>
    <t>This article is about the scientific study of Indian food, by identification of molecular compounds. Researchers found that these coimmpounds are rich, and do not overlap, on the contrary, to Western food. They also provide the rich flavors of Indian food.</t>
  </si>
  <si>
    <t>This article is about a dispute between the state of New Jersey  and Exxon Mobil for environmental damage ($8.9billion), which Gov. Christie has proposed to settle for $250m. There is a suspicion that this arrangement might be related to Christies' intention to run for Presidency in 2016. In any case, $250m would not be sufficient to restore the damaged Wetlands in Northen New Jersey.</t>
  </si>
  <si>
    <t>This article is on the ranking of the United States regarding Freedom of Press. The US have dropped to a low ranking following intense attacks on journalists by the Obama administration. The low ranking is comparable to the Bush administration in 2002, and close to Watergate's time (Nixon administration).</t>
  </si>
  <si>
    <t>mission to go to mars in 2025; technology that is needed to sustain human life there; debate among scientists whether this can be achieved</t>
  </si>
  <si>
    <t>Indian cusine; its uniquness regarding spices; some numbers about spices; why Indian dishes are particularly liked for their flavor, ...</t>
  </si>
  <si>
    <t>Story about Facebook, text about drugs, arrests of people and an investigation, ...</t>
  </si>
  <si>
    <t>Story about a company that can help you save money by using less energy, which is good for the environment; different incentives that are offered; policy questions regarding its implementation</t>
  </si>
  <si>
    <t>It is about reducing the use of electricity by paying customer to use less, instead of producing more.</t>
  </si>
  <si>
    <t>It is about the impact of emoticons in our written language and in jjudiciary cases.</t>
  </si>
  <si>
    <t>The article presents critical reviews of the Mars One mission to place humans on Mars. Researchers from MIT describe why the assumptions made by the Mars One team are wrong, but do not say it is impossible.</t>
  </si>
  <si>
    <t>Feasibility on inhabiting Mars.</t>
  </si>
  <si>
    <t>Indian food is unique in the way the ingredients bump up Indian food is unique in the wav the ingredients do not oIndian food is unique in the way th</t>
  </si>
  <si>
    <t>Some guy posted an online threat with an emoji. SomethingSome guy posted a threat of an emoji. There was someting Some guy posted an online threat with an emoji with a gun.</t>
  </si>
  <si>
    <t>Reporters without borders, journalists killed, American ranking</t>
  </si>
  <si>
    <t>Freedom of the press was discussed. &lt;the &lt;us was compared to other countries. &lt;several examples included furgeson and the conflict in israel.$</t>
  </si>
  <si>
    <t>indian food is compared to &lt;us food. researchers found the indian food flavours tend to not overlap, while us flavors tend to be close together.</t>
  </si>
  <si>
    <t>emojis are now being used as evidence in court. one person was arrested for making a threat on facebook, and the silk road creater was also prosecuted with emojis</t>
  </si>
  <si>
    <t>researchers are developing technology needed to send humans to mars. challenges include figuring out how to scrub oxygen and grow certain plants</t>
  </si>
  <si>
    <t>they are trying to clean up some wetlands. different politicians have different viewpoints about how to do it. of course they are fighting and saying the others' way is wrong. also there was a dumb quote about how it used to smell bad and now it smells worse. scientific evidence has no place in this kind of article it seems.</t>
  </si>
  <si>
    <t>they are trying to move toward setting up colonies on Mars. talking about technologies about what might work and what might not work. e.g. if plants are grown there they might produce too much oxygen and suffocate people.</t>
  </si>
  <si>
    <t>Ohmconnect will help consumers with smart IoT home devices like Nest or Tesla use less energy at peak periods to help power plants provide enough energy. it is cheaper for power plants to pay people to provide less power than to turn on more power plants at peak periods.</t>
  </si>
  <si>
    <t>a scientific approach to understanding why Indian cuisine is unique and delicious as compared to US cuisine. based on comparing what compounds are often put together in US versus Indian cuisine. in US cuisine compounds overlap more and in Indian cuisine they go more for diversity. i guess this is interesting but did we really need a scientific approach to learning this. i feel like it was obvious from the taste. also US food is positioned as the default here and Indian food as exotic which is like uh kind of colonial and annoying. but anyway a fun culinary comparison.</t>
  </si>
  <si>
    <t>the article is about gaza and the us veterans. it deals with how Obama dealt with the conflict, but also reflects how Obama is critized. Obama is compared to Nixon and accused of being worst than Nixon. it also deals with the shooting of us veterans in the us.the article appeared in the new york times.</t>
  </si>
  <si>
    <t xml:space="preserve">the article is about the possibility to live on Mars. researchers envision a scenario on how life on Mars could develop and what would be needed. the question of providing enough oxygen to the settlers is crucial. </t>
  </si>
  <si>
    <t xml:space="preserve">people should save energy. Electricity would be a good way to start. but people need incentives. Some companies are coming up with new solutions to hhelp people save electricity. One of them help you plan how much you would need to use and if you beat the target, you will get some money. </t>
  </si>
  <si>
    <t xml:space="preserve">it was about a ranking regarding press freedom. USA are ranked 49th in the world which is not good but slightly better from the last ranking (53rd). Journalist are prosecuted all over the wolrd through conflicts but also through initives like Wikileaks. </t>
  </si>
  <si>
    <t xml:space="preserve">a teenager was arrested because he posted a status on facebook about copss and emoticon. He was accused of terrorism threats. </t>
  </si>
  <si>
    <t>TextSample</t>
  </si>
  <si>
    <t>We all</t>
  </si>
  <si>
    <t>On January</t>
  </si>
  <si>
    <t>In 2012</t>
  </si>
  <si>
    <t>Indian food</t>
  </si>
  <si>
    <t>The state</t>
  </si>
  <si>
    <t>Each year</t>
  </si>
  <si>
    <t>HighestDegreAchieved</t>
  </si>
  <si>
    <t>TimeReadNormal/word</t>
  </si>
  <si>
    <t>GenderBin</t>
  </si>
  <si>
    <t>TreatmentTypeBin</t>
  </si>
  <si>
    <t>LikeRead</t>
  </si>
  <si>
    <t>ComfortSpeedRead</t>
  </si>
  <si>
    <t>TopicFamiliar</t>
  </si>
  <si>
    <t>ProperNounsScore</t>
  </si>
  <si>
    <t>CommonNounsScore</t>
  </si>
  <si>
    <t>AvgSummaryScore</t>
  </si>
  <si>
    <t>SelfRegulation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</si>
</sst>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0" borderId="0" xfId="0" applyFont="1" applyAlignment="1">
      <alignment horizontal="center" wrapText="1"/>
    </xf>
    <xf numFmtId="0" fontId="0" fillId="0" borderId="0" xfId="0" applyAlignment="1">
      <alignment horizontal="center"/>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center"/>
    </xf>
    <xf numFmtId="0" fontId="2" fillId="0" borderId="0" xfId="0" applyFont="1"/>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8"/>
  <sheetViews>
    <sheetView tabSelected="1" workbookViewId="0">
      <pane xSplit="3" ySplit="1" topLeftCell="X56" activePane="bottomRight" state="frozen"/>
      <selection pane="topRight" activeCell="D1" sqref="D1"/>
      <selection pane="bottomLeft" activeCell="A2" sqref="A2"/>
      <selection pane="bottomRight" activeCell="Z61" sqref="Z61"/>
    </sheetView>
  </sheetViews>
  <sheetFormatPr baseColWidth="10" defaultRowHeight="16" x14ac:dyDescent="0"/>
  <cols>
    <col min="1" max="1" width="10.625" style="2"/>
    <col min="9" max="9" width="22.625" style="2" customWidth="1"/>
    <col min="10" max="10" width="10.375" style="2" customWidth="1"/>
    <col min="11" max="11" width="54.5" style="4" hidden="1" customWidth="1"/>
    <col min="12" max="12" width="13.5" style="5" hidden="1" customWidth="1"/>
    <col min="13" max="13" width="10.375" style="5" hidden="1" customWidth="1"/>
    <col min="14" max="14" width="12.25" style="5" hidden="1" customWidth="1"/>
    <col min="15" max="15" width="9.875" style="5" customWidth="1"/>
    <col min="16" max="16" width="8.25" style="2" customWidth="1"/>
    <col min="17" max="17" width="9.625" style="2" customWidth="1"/>
    <col min="18" max="18" width="10" style="2" customWidth="1"/>
    <col min="19" max="19" width="16.75" style="2" customWidth="1"/>
    <col min="20" max="20" width="17.5" style="2" customWidth="1"/>
    <col min="21" max="21" width="18.5" customWidth="1"/>
    <col min="25" max="25" width="14.75" customWidth="1"/>
  </cols>
  <sheetData>
    <row r="1" spans="1:35" ht="48">
      <c r="A1" s="2" t="s">
        <v>0</v>
      </c>
      <c r="B1" t="s">
        <v>1</v>
      </c>
      <c r="C1" t="s">
        <v>2</v>
      </c>
      <c r="D1" t="s">
        <v>145</v>
      </c>
      <c r="E1" t="s">
        <v>3</v>
      </c>
      <c r="F1" t="s">
        <v>135</v>
      </c>
      <c r="G1" t="s">
        <v>4</v>
      </c>
      <c r="H1" t="s">
        <v>143</v>
      </c>
      <c r="I1" s="1" t="s">
        <v>148</v>
      </c>
      <c r="J1" s="1" t="s">
        <v>48</v>
      </c>
      <c r="K1" s="3" t="s">
        <v>55</v>
      </c>
      <c r="L1" s="1" t="s">
        <v>56</v>
      </c>
      <c r="M1" s="1" t="s">
        <v>57</v>
      </c>
      <c r="N1" s="1" t="s">
        <v>58</v>
      </c>
      <c r="O1" s="1" t="s">
        <v>151</v>
      </c>
      <c r="P1" s="1" t="s">
        <v>149</v>
      </c>
      <c r="Q1" s="1" t="s">
        <v>150</v>
      </c>
      <c r="R1" s="1" t="s">
        <v>59</v>
      </c>
      <c r="S1" s="1" t="s">
        <v>147</v>
      </c>
      <c r="T1" s="1" t="s">
        <v>146</v>
      </c>
      <c r="U1" s="1" t="s">
        <v>152</v>
      </c>
      <c r="V1" t="s">
        <v>5</v>
      </c>
      <c r="W1" t="s">
        <v>6</v>
      </c>
      <c r="X1" t="s">
        <v>7</v>
      </c>
      <c r="Y1" t="s">
        <v>39</v>
      </c>
      <c r="Z1" t="s">
        <v>40</v>
      </c>
      <c r="AA1" t="s">
        <v>144</v>
      </c>
      <c r="AB1" t="s">
        <v>41</v>
      </c>
      <c r="AC1" t="s">
        <v>42</v>
      </c>
      <c r="AD1" t="s">
        <v>142</v>
      </c>
      <c r="AE1" t="s">
        <v>43</v>
      </c>
      <c r="AF1" t="s">
        <v>47</v>
      </c>
      <c r="AG1" t="s">
        <v>44</v>
      </c>
      <c r="AH1" t="s">
        <v>45</v>
      </c>
      <c r="AI1" t="s">
        <v>46</v>
      </c>
    </row>
    <row r="2" spans="1:35" ht="64">
      <c r="A2">
        <v>29979</v>
      </c>
      <c r="B2">
        <v>5</v>
      </c>
      <c r="C2" t="s">
        <v>9</v>
      </c>
      <c r="D2">
        <v>0</v>
      </c>
      <c r="E2">
        <v>562</v>
      </c>
      <c r="F2" t="s">
        <v>136</v>
      </c>
      <c r="G2">
        <v>35.637807846100003</v>
      </c>
      <c r="H2">
        <f>168/G2</f>
        <v>4.714094669500974</v>
      </c>
      <c r="I2" s="2">
        <v>9</v>
      </c>
      <c r="J2" s="2" t="s">
        <v>49</v>
      </c>
      <c r="K2" s="4" t="s">
        <v>60</v>
      </c>
      <c r="L2" s="5">
        <v>3</v>
      </c>
      <c r="M2" s="5">
        <v>5</v>
      </c>
      <c r="N2" s="5">
        <v>3</v>
      </c>
      <c r="O2" s="6">
        <f>AVERAGE(L2:N2)/10</f>
        <v>0.36666666666666664</v>
      </c>
      <c r="P2" s="6">
        <v>0.3</v>
      </c>
      <c r="Q2" s="6">
        <v>0.66666666666700003</v>
      </c>
      <c r="R2" s="6">
        <f>AVERAGE(O2:Q2)</f>
        <v>0.4444444444445555</v>
      </c>
      <c r="S2" s="2">
        <v>-1</v>
      </c>
      <c r="T2" s="2">
        <v>-1</v>
      </c>
      <c r="V2">
        <v>8</v>
      </c>
      <c r="W2">
        <v>0</v>
      </c>
      <c r="X2">
        <v>0</v>
      </c>
    </row>
    <row r="3" spans="1:35">
      <c r="A3">
        <v>29979</v>
      </c>
      <c r="B3">
        <v>6</v>
      </c>
      <c r="C3" t="s">
        <v>9</v>
      </c>
      <c r="D3">
        <v>0</v>
      </c>
      <c r="E3">
        <v>446</v>
      </c>
      <c r="F3" t="s">
        <v>141</v>
      </c>
      <c r="G3">
        <v>35.637807846100003</v>
      </c>
      <c r="H3">
        <f t="shared" ref="H3:H66" si="0">168/G3</f>
        <v>4.714094669500974</v>
      </c>
      <c r="J3" s="2" t="s">
        <v>52</v>
      </c>
      <c r="O3" s="6"/>
      <c r="P3" s="6"/>
      <c r="Q3" s="6"/>
      <c r="R3" s="6"/>
      <c r="V3">
        <v>8</v>
      </c>
      <c r="W3">
        <v>0</v>
      </c>
      <c r="X3">
        <v>0</v>
      </c>
    </row>
    <row r="4" spans="1:35" ht="64">
      <c r="A4" s="2">
        <v>29979</v>
      </c>
      <c r="B4">
        <v>7</v>
      </c>
      <c r="C4" t="s">
        <v>10</v>
      </c>
      <c r="D4">
        <v>1</v>
      </c>
      <c r="E4">
        <v>384</v>
      </c>
      <c r="F4" t="s">
        <v>137</v>
      </c>
      <c r="G4">
        <v>35.637807846100003</v>
      </c>
      <c r="H4">
        <f t="shared" si="0"/>
        <v>4.714094669500974</v>
      </c>
      <c r="I4" s="2">
        <v>8</v>
      </c>
      <c r="J4" s="2" t="s">
        <v>50</v>
      </c>
      <c r="K4" s="4" t="s">
        <v>61</v>
      </c>
      <c r="L4" s="5">
        <v>6</v>
      </c>
      <c r="M4" s="5">
        <v>4</v>
      </c>
      <c r="N4" s="5">
        <v>3</v>
      </c>
      <c r="O4" s="6">
        <f t="shared" ref="O4:O35" si="1">AVERAGE(L4:N4)/10</f>
        <v>0.43333333333333329</v>
      </c>
      <c r="P4" s="6">
        <v>0.13043478260899999</v>
      </c>
      <c r="Q4" s="6">
        <v>0.5</v>
      </c>
      <c r="R4" s="6">
        <f t="shared" ref="R4:R35" si="2">AVERAGE(O4:Q4)</f>
        <v>0.35458937198077778</v>
      </c>
      <c r="S4" s="2">
        <v>-1</v>
      </c>
      <c r="T4" s="2">
        <v>-1</v>
      </c>
      <c r="U4" s="7">
        <v>1.4712240510000001</v>
      </c>
      <c r="V4">
        <v>8.5527125828300008</v>
      </c>
      <c r="W4">
        <v>0.45229713897599999</v>
      </c>
      <c r="X4">
        <v>1.4712240509800001</v>
      </c>
    </row>
    <row r="5" spans="1:35" ht="48">
      <c r="A5">
        <v>74712</v>
      </c>
      <c r="B5">
        <v>5</v>
      </c>
      <c r="C5" t="s">
        <v>9</v>
      </c>
      <c r="D5">
        <v>0</v>
      </c>
      <c r="E5">
        <v>562</v>
      </c>
      <c r="F5" t="s">
        <v>136</v>
      </c>
      <c r="G5">
        <v>52.129026174499998</v>
      </c>
      <c r="H5">
        <f t="shared" si="0"/>
        <v>3.2227726533318726</v>
      </c>
      <c r="I5" s="2">
        <v>6</v>
      </c>
      <c r="J5" s="2" t="s">
        <v>49</v>
      </c>
      <c r="K5" s="4" t="s">
        <v>62</v>
      </c>
      <c r="L5" s="5">
        <v>3</v>
      </c>
      <c r="M5" s="5">
        <v>2</v>
      </c>
      <c r="N5" s="5">
        <v>2</v>
      </c>
      <c r="O5" s="6">
        <f t="shared" si="1"/>
        <v>0.23333333333333334</v>
      </c>
      <c r="P5" s="6">
        <v>0.3</v>
      </c>
      <c r="Q5" s="6">
        <v>0.5</v>
      </c>
      <c r="R5" s="6">
        <f t="shared" si="2"/>
        <v>0.34444444444444439</v>
      </c>
      <c r="S5" s="2">
        <v>3</v>
      </c>
      <c r="T5" s="2">
        <v>8</v>
      </c>
      <c r="V5">
        <v>8</v>
      </c>
      <c r="W5">
        <v>0</v>
      </c>
      <c r="X5">
        <v>0</v>
      </c>
      <c r="Y5">
        <v>4</v>
      </c>
      <c r="Z5" t="s">
        <v>20</v>
      </c>
      <c r="AA5">
        <v>0</v>
      </c>
      <c r="AB5">
        <v>39</v>
      </c>
      <c r="AC5" t="s">
        <v>26</v>
      </c>
      <c r="AD5" t="s">
        <v>22</v>
      </c>
      <c r="AE5" t="s">
        <v>23</v>
      </c>
      <c r="AF5" t="s">
        <v>24</v>
      </c>
      <c r="AG5" t="s">
        <v>28</v>
      </c>
      <c r="AH5" t="s">
        <v>24</v>
      </c>
      <c r="AI5" t="s">
        <v>24</v>
      </c>
    </row>
    <row r="6" spans="1:35" ht="32">
      <c r="A6" s="2">
        <v>74712</v>
      </c>
      <c r="B6">
        <v>6</v>
      </c>
      <c r="C6" t="s">
        <v>11</v>
      </c>
      <c r="D6">
        <v>-1</v>
      </c>
      <c r="E6">
        <v>647</v>
      </c>
      <c r="F6" t="s">
        <v>138</v>
      </c>
      <c r="G6">
        <v>52.129026174499998</v>
      </c>
      <c r="H6">
        <f t="shared" si="0"/>
        <v>3.2227726533318726</v>
      </c>
      <c r="I6" s="2">
        <v>-1</v>
      </c>
      <c r="J6" s="2" t="s">
        <v>51</v>
      </c>
      <c r="K6" s="4" t="s">
        <v>63</v>
      </c>
      <c r="L6" s="5">
        <v>3</v>
      </c>
      <c r="M6" s="5">
        <v>2</v>
      </c>
      <c r="N6" s="5">
        <v>2</v>
      </c>
      <c r="O6" s="6">
        <f t="shared" si="1"/>
        <v>0.23333333333333334</v>
      </c>
      <c r="P6" s="6">
        <v>0.13043478260899999</v>
      </c>
      <c r="Q6" s="6">
        <v>1</v>
      </c>
      <c r="R6" s="6">
        <f t="shared" si="2"/>
        <v>0.45458937198077781</v>
      </c>
      <c r="S6" s="2">
        <v>4</v>
      </c>
      <c r="T6" s="2">
        <v>8</v>
      </c>
      <c r="U6" s="7">
        <v>2.1646429440000001</v>
      </c>
      <c r="V6">
        <v>7.5682620602600004</v>
      </c>
      <c r="W6">
        <v>0.30711134584999999</v>
      </c>
      <c r="X6">
        <v>2.1646429435700001</v>
      </c>
      <c r="Y6">
        <v>1</v>
      </c>
      <c r="Z6" t="s">
        <v>20</v>
      </c>
      <c r="AA6">
        <v>0</v>
      </c>
      <c r="AB6">
        <v>39</v>
      </c>
      <c r="AC6" t="s">
        <v>26</v>
      </c>
      <c r="AD6" t="s">
        <v>22</v>
      </c>
      <c r="AE6" t="s">
        <v>23</v>
      </c>
      <c r="AF6" t="s">
        <v>24</v>
      </c>
      <c r="AG6" t="s">
        <v>28</v>
      </c>
      <c r="AH6" t="s">
        <v>24</v>
      </c>
      <c r="AI6" t="s">
        <v>24</v>
      </c>
    </row>
    <row r="7" spans="1:35">
      <c r="A7">
        <v>74712</v>
      </c>
      <c r="B7">
        <v>7</v>
      </c>
      <c r="C7" t="s">
        <v>9</v>
      </c>
      <c r="D7">
        <v>0</v>
      </c>
      <c r="E7">
        <v>446</v>
      </c>
      <c r="F7" t="s">
        <v>141</v>
      </c>
      <c r="G7">
        <v>52.129026174499998</v>
      </c>
      <c r="H7">
        <f t="shared" si="0"/>
        <v>3.2227726533318726</v>
      </c>
      <c r="I7" s="2">
        <v>9</v>
      </c>
      <c r="J7" s="2" t="s">
        <v>52</v>
      </c>
      <c r="K7" s="4" t="s">
        <v>64</v>
      </c>
      <c r="L7" s="5">
        <v>2</v>
      </c>
      <c r="M7" s="5">
        <v>2</v>
      </c>
      <c r="N7" s="5">
        <v>1</v>
      </c>
      <c r="O7" s="6">
        <f t="shared" si="1"/>
        <v>0.16666666666666669</v>
      </c>
      <c r="P7" s="6">
        <v>9.0909090909100002E-2</v>
      </c>
      <c r="Q7" s="6">
        <v>0.6</v>
      </c>
      <c r="R7" s="6">
        <f t="shared" si="2"/>
        <v>0.28585858585858887</v>
      </c>
      <c r="S7" s="2">
        <v>4</v>
      </c>
      <c r="T7" s="2">
        <v>9</v>
      </c>
      <c r="V7">
        <v>8</v>
      </c>
      <c r="W7">
        <v>0</v>
      </c>
      <c r="X7">
        <v>0</v>
      </c>
      <c r="Y7">
        <v>3</v>
      </c>
      <c r="Z7" t="s">
        <v>20</v>
      </c>
      <c r="AA7">
        <v>0</v>
      </c>
      <c r="AB7">
        <v>39</v>
      </c>
      <c r="AC7" t="s">
        <v>26</v>
      </c>
      <c r="AD7" t="s">
        <v>22</v>
      </c>
      <c r="AE7" t="s">
        <v>23</v>
      </c>
      <c r="AF7" t="s">
        <v>24</v>
      </c>
      <c r="AG7" t="s">
        <v>28</v>
      </c>
      <c r="AH7" t="s">
        <v>24</v>
      </c>
      <c r="AI7" t="s">
        <v>24</v>
      </c>
    </row>
    <row r="8" spans="1:35" ht="32">
      <c r="A8" s="2">
        <v>74712</v>
      </c>
      <c r="B8">
        <v>8</v>
      </c>
      <c r="C8" t="s">
        <v>10</v>
      </c>
      <c r="D8">
        <v>1</v>
      </c>
      <c r="E8">
        <v>534</v>
      </c>
      <c r="F8" t="s">
        <v>140</v>
      </c>
      <c r="G8">
        <v>52.129026174499998</v>
      </c>
      <c r="H8">
        <f t="shared" si="0"/>
        <v>3.2227726533318726</v>
      </c>
      <c r="I8" s="2">
        <v>6</v>
      </c>
      <c r="J8" s="2" t="s">
        <v>53</v>
      </c>
      <c r="K8" s="4" t="s">
        <v>65</v>
      </c>
      <c r="L8" s="5">
        <v>4</v>
      </c>
      <c r="M8" s="5">
        <v>5</v>
      </c>
      <c r="N8" s="5">
        <v>2</v>
      </c>
      <c r="O8" s="6">
        <f t="shared" si="1"/>
        <v>0.36666666666666664</v>
      </c>
      <c r="P8" s="6">
        <v>0.21428571428599999</v>
      </c>
      <c r="Q8" s="6">
        <v>1</v>
      </c>
      <c r="R8" s="6">
        <f t="shared" si="2"/>
        <v>0.52698412698422226</v>
      </c>
      <c r="S8" s="2">
        <v>4</v>
      </c>
      <c r="T8" s="2">
        <v>8</v>
      </c>
      <c r="U8" s="7">
        <v>1.205799112</v>
      </c>
      <c r="V8">
        <v>7.7231780699300003</v>
      </c>
      <c r="W8">
        <v>9.5515126872400005E-2</v>
      </c>
      <c r="X8">
        <v>1.20579911238</v>
      </c>
      <c r="Y8">
        <v>2</v>
      </c>
      <c r="Z8" t="s">
        <v>20</v>
      </c>
      <c r="AA8">
        <v>0</v>
      </c>
      <c r="AB8">
        <v>39</v>
      </c>
      <c r="AC8" t="s">
        <v>26</v>
      </c>
      <c r="AD8" t="s">
        <v>22</v>
      </c>
      <c r="AE8" t="s">
        <v>23</v>
      </c>
      <c r="AF8" t="s">
        <v>24</v>
      </c>
      <c r="AG8" t="s">
        <v>28</v>
      </c>
      <c r="AH8" t="s">
        <v>24</v>
      </c>
      <c r="AI8" t="s">
        <v>24</v>
      </c>
    </row>
    <row r="9" spans="1:35" ht="32">
      <c r="A9">
        <v>92647</v>
      </c>
      <c r="B9">
        <v>5</v>
      </c>
      <c r="C9" t="s">
        <v>9</v>
      </c>
      <c r="D9">
        <v>0</v>
      </c>
      <c r="E9">
        <v>534</v>
      </c>
      <c r="F9" t="s">
        <v>140</v>
      </c>
      <c r="G9">
        <v>31.611415863000001</v>
      </c>
      <c r="H9">
        <f t="shared" si="0"/>
        <v>5.3145357591096642</v>
      </c>
      <c r="I9" s="2">
        <v>7</v>
      </c>
      <c r="J9" s="2" t="s">
        <v>53</v>
      </c>
      <c r="K9" s="4" t="s">
        <v>66</v>
      </c>
      <c r="L9" s="5">
        <v>5</v>
      </c>
      <c r="M9" s="5">
        <v>9</v>
      </c>
      <c r="N9" s="5">
        <v>5</v>
      </c>
      <c r="O9" s="6">
        <f t="shared" si="1"/>
        <v>0.6333333333333333</v>
      </c>
      <c r="P9" s="6">
        <v>0.14285714285699999</v>
      </c>
      <c r="Q9" s="6">
        <v>0.83333333333299997</v>
      </c>
      <c r="R9" s="6">
        <f t="shared" si="2"/>
        <v>0.53650793650777773</v>
      </c>
      <c r="S9" s="2">
        <v>-1</v>
      </c>
      <c r="T9" s="2">
        <v>-1</v>
      </c>
      <c r="V9">
        <v>8</v>
      </c>
      <c r="W9">
        <v>0</v>
      </c>
      <c r="X9">
        <v>0</v>
      </c>
    </row>
    <row r="10" spans="1:35" ht="32">
      <c r="A10" s="2">
        <v>92647</v>
      </c>
      <c r="B10">
        <v>6</v>
      </c>
      <c r="C10" t="s">
        <v>10</v>
      </c>
      <c r="D10">
        <v>1</v>
      </c>
      <c r="E10">
        <v>647</v>
      </c>
      <c r="F10" t="s">
        <v>138</v>
      </c>
      <c r="G10">
        <v>31.611415863000001</v>
      </c>
      <c r="H10">
        <f t="shared" si="0"/>
        <v>5.3145357591096642</v>
      </c>
      <c r="I10" s="2">
        <v>8</v>
      </c>
      <c r="J10" s="2" t="s">
        <v>51</v>
      </c>
      <c r="K10" s="4" t="s">
        <v>67</v>
      </c>
      <c r="L10" s="5">
        <v>4</v>
      </c>
      <c r="M10" s="5">
        <v>5</v>
      </c>
      <c r="N10" s="5">
        <v>9</v>
      </c>
      <c r="O10" s="6">
        <f t="shared" si="1"/>
        <v>0.6</v>
      </c>
      <c r="P10" s="6">
        <v>0.13043478260899999</v>
      </c>
      <c r="Q10" s="6">
        <v>1</v>
      </c>
      <c r="R10" s="6">
        <f t="shared" si="2"/>
        <v>0.57681159420299999</v>
      </c>
      <c r="S10" s="2">
        <v>-1</v>
      </c>
      <c r="T10" s="2">
        <v>-1</v>
      </c>
      <c r="U10" s="7">
        <v>5</v>
      </c>
      <c r="V10">
        <v>6.6956955674799996</v>
      </c>
      <c r="W10">
        <v>0.54549262359100004</v>
      </c>
      <c r="X10">
        <v>5</v>
      </c>
    </row>
    <row r="11" spans="1:35" ht="32">
      <c r="A11" s="2">
        <v>92647</v>
      </c>
      <c r="B11">
        <v>7</v>
      </c>
      <c r="C11" t="s">
        <v>11</v>
      </c>
      <c r="D11">
        <v>-1</v>
      </c>
      <c r="E11">
        <v>988</v>
      </c>
      <c r="F11" t="s">
        <v>139</v>
      </c>
      <c r="G11">
        <v>31.611415863000001</v>
      </c>
      <c r="H11">
        <f t="shared" si="0"/>
        <v>5.3145357591096642</v>
      </c>
      <c r="I11" s="2">
        <v>8</v>
      </c>
      <c r="J11" s="2" t="s">
        <v>54</v>
      </c>
      <c r="K11" s="4" t="s">
        <v>68</v>
      </c>
      <c r="L11" s="5">
        <v>7</v>
      </c>
      <c r="M11" s="5">
        <v>8</v>
      </c>
      <c r="N11" s="5">
        <v>7</v>
      </c>
      <c r="O11" s="6">
        <f t="shared" si="1"/>
        <v>0.73333333333333328</v>
      </c>
      <c r="P11" s="6">
        <v>7.6923076923100006E-2</v>
      </c>
      <c r="Q11" s="6">
        <v>1</v>
      </c>
      <c r="R11" s="6">
        <f t="shared" si="2"/>
        <v>0.60341880341881104</v>
      </c>
      <c r="S11" s="2">
        <v>-1</v>
      </c>
      <c r="T11" s="2">
        <v>-1</v>
      </c>
      <c r="U11" s="7">
        <v>5</v>
      </c>
      <c r="V11">
        <v>7.0157978802700001</v>
      </c>
      <c r="W11">
        <v>0.68067797245600004</v>
      </c>
      <c r="X11">
        <v>5</v>
      </c>
    </row>
    <row r="12" spans="1:35">
      <c r="A12">
        <v>94460</v>
      </c>
      <c r="B12">
        <v>5</v>
      </c>
      <c r="C12" t="s">
        <v>9</v>
      </c>
      <c r="D12">
        <v>0</v>
      </c>
      <c r="E12">
        <v>647</v>
      </c>
      <c r="F12" t="s">
        <v>138</v>
      </c>
      <c r="G12">
        <v>26.830001831099999</v>
      </c>
      <c r="H12">
        <f t="shared" si="0"/>
        <v>6.2616469822697809</v>
      </c>
      <c r="I12" s="2">
        <v>8</v>
      </c>
      <c r="J12" s="2" t="s">
        <v>51</v>
      </c>
      <c r="K12" s="4" t="s">
        <v>69</v>
      </c>
      <c r="L12" s="5">
        <v>3</v>
      </c>
      <c r="M12" s="5">
        <v>1</v>
      </c>
      <c r="N12" s="5">
        <v>1</v>
      </c>
      <c r="O12" s="6">
        <f t="shared" si="1"/>
        <v>0.16666666666666669</v>
      </c>
      <c r="P12" s="6">
        <v>4.3478260869600001E-2</v>
      </c>
      <c r="Q12" s="6">
        <v>0.75</v>
      </c>
      <c r="R12" s="6">
        <f t="shared" si="2"/>
        <v>0.32004830917875554</v>
      </c>
      <c r="S12" s="2">
        <v>-1</v>
      </c>
      <c r="T12" s="2">
        <v>-1</v>
      </c>
      <c r="V12">
        <v>8</v>
      </c>
      <c r="W12">
        <v>0</v>
      </c>
      <c r="X12">
        <v>0</v>
      </c>
    </row>
    <row r="13" spans="1:35">
      <c r="A13" s="2">
        <v>94460</v>
      </c>
      <c r="B13">
        <v>6</v>
      </c>
      <c r="C13" t="s">
        <v>10</v>
      </c>
      <c r="D13">
        <v>1</v>
      </c>
      <c r="E13">
        <v>384</v>
      </c>
      <c r="F13" t="s">
        <v>137</v>
      </c>
      <c r="G13">
        <v>26.830001831099999</v>
      </c>
      <c r="H13">
        <f t="shared" si="0"/>
        <v>6.2616469822697809</v>
      </c>
      <c r="I13" s="2">
        <v>8</v>
      </c>
      <c r="J13" s="2" t="s">
        <v>50</v>
      </c>
      <c r="K13" s="4" t="s">
        <v>70</v>
      </c>
      <c r="L13" s="5">
        <v>5</v>
      </c>
      <c r="M13" s="5">
        <v>2</v>
      </c>
      <c r="N13" s="5">
        <v>3</v>
      </c>
      <c r="O13" s="6">
        <f t="shared" si="1"/>
        <v>0.33333333333333337</v>
      </c>
      <c r="P13" s="6">
        <v>8.6956521739099998E-2</v>
      </c>
      <c r="Q13" s="6">
        <v>0.5</v>
      </c>
      <c r="R13" s="6">
        <f t="shared" si="2"/>
        <v>0.30676328502414446</v>
      </c>
      <c r="S13" s="2">
        <v>-1</v>
      </c>
      <c r="T13" s="2">
        <v>-1</v>
      </c>
      <c r="U13" s="7">
        <v>0.65553591600000005</v>
      </c>
      <c r="V13">
        <v>7.6410239771399997</v>
      </c>
      <c r="W13">
        <v>8.4427782334000001E-2</v>
      </c>
      <c r="X13">
        <v>0.65553591606799999</v>
      </c>
    </row>
    <row r="14" spans="1:35">
      <c r="A14" s="2">
        <v>94460</v>
      </c>
      <c r="B14">
        <v>7</v>
      </c>
      <c r="C14" t="s">
        <v>11</v>
      </c>
      <c r="D14">
        <v>-1</v>
      </c>
      <c r="E14">
        <v>534</v>
      </c>
      <c r="F14" t="s">
        <v>140</v>
      </c>
      <c r="G14">
        <v>26.830001831099999</v>
      </c>
      <c r="H14">
        <f t="shared" si="0"/>
        <v>6.2616469822697809</v>
      </c>
      <c r="I14" s="2">
        <v>8</v>
      </c>
      <c r="J14" s="2" t="s">
        <v>53</v>
      </c>
      <c r="K14" s="4" t="s">
        <v>71</v>
      </c>
      <c r="L14" s="5">
        <v>4</v>
      </c>
      <c r="M14" s="5">
        <v>4</v>
      </c>
      <c r="N14" s="5">
        <v>1</v>
      </c>
      <c r="O14" s="6">
        <f t="shared" si="1"/>
        <v>0.3</v>
      </c>
      <c r="P14" s="6">
        <v>0.178571428571</v>
      </c>
      <c r="Q14" s="6">
        <v>1</v>
      </c>
      <c r="R14" s="6">
        <f t="shared" si="2"/>
        <v>0.49285714285700005</v>
      </c>
      <c r="S14" s="2">
        <v>-1</v>
      </c>
      <c r="T14" s="2">
        <v>-1</v>
      </c>
      <c r="U14" s="7">
        <v>5</v>
      </c>
      <c r="V14">
        <v>7.1978543371699999</v>
      </c>
      <c r="W14">
        <v>0.79747029251500001</v>
      </c>
      <c r="X14">
        <v>5</v>
      </c>
    </row>
    <row r="15" spans="1:35" ht="80">
      <c r="A15" t="s">
        <v>37</v>
      </c>
      <c r="B15">
        <v>5</v>
      </c>
      <c r="C15" t="s">
        <v>9</v>
      </c>
      <c r="D15">
        <v>0</v>
      </c>
      <c r="E15">
        <v>647</v>
      </c>
      <c r="F15" t="s">
        <v>138</v>
      </c>
      <c r="G15">
        <v>53.9325969219</v>
      </c>
      <c r="H15">
        <f t="shared" si="0"/>
        <v>3.1149992692412241</v>
      </c>
      <c r="I15" s="2">
        <v>6</v>
      </c>
      <c r="J15" s="2" t="s">
        <v>51</v>
      </c>
      <c r="K15" s="4" t="s">
        <v>72</v>
      </c>
      <c r="L15" s="5">
        <v>7</v>
      </c>
      <c r="M15" s="5">
        <v>10</v>
      </c>
      <c r="N15" s="5">
        <v>9</v>
      </c>
      <c r="O15" s="6">
        <f t="shared" si="1"/>
        <v>0.86666666666666659</v>
      </c>
      <c r="P15" s="6">
        <v>8.6956521739099998E-2</v>
      </c>
      <c r="Q15" s="6">
        <v>1</v>
      </c>
      <c r="R15" s="6">
        <f t="shared" si="2"/>
        <v>0.65120772946858885</v>
      </c>
      <c r="S15" s="2">
        <v>7</v>
      </c>
      <c r="T15" s="2">
        <v>9</v>
      </c>
      <c r="V15">
        <v>8</v>
      </c>
      <c r="W15">
        <v>0</v>
      </c>
      <c r="X15">
        <v>0</v>
      </c>
      <c r="Y15">
        <v>1</v>
      </c>
      <c r="Z15" t="s">
        <v>20</v>
      </c>
      <c r="AA15">
        <v>0</v>
      </c>
      <c r="AB15">
        <v>25</v>
      </c>
      <c r="AC15" t="s">
        <v>21</v>
      </c>
      <c r="AD15" t="s">
        <v>34</v>
      </c>
      <c r="AE15" t="s">
        <v>23</v>
      </c>
      <c r="AF15" t="s">
        <v>24</v>
      </c>
      <c r="AG15" t="s">
        <v>24</v>
      </c>
      <c r="AH15" t="s">
        <v>24</v>
      </c>
      <c r="AI15" t="s">
        <v>24</v>
      </c>
    </row>
    <row r="16" spans="1:35" ht="48">
      <c r="A16" t="s">
        <v>37</v>
      </c>
      <c r="B16">
        <v>6</v>
      </c>
      <c r="C16" t="s">
        <v>9</v>
      </c>
      <c r="D16">
        <v>0</v>
      </c>
      <c r="E16">
        <v>384</v>
      </c>
      <c r="F16" t="s">
        <v>137</v>
      </c>
      <c r="G16">
        <v>53.9325969219</v>
      </c>
      <c r="H16">
        <f t="shared" si="0"/>
        <v>3.1149992692412241</v>
      </c>
      <c r="I16" s="2">
        <v>2</v>
      </c>
      <c r="J16" s="2" t="s">
        <v>50</v>
      </c>
      <c r="K16" s="4" t="s">
        <v>73</v>
      </c>
      <c r="L16" s="5">
        <v>7</v>
      </c>
      <c r="M16" s="5">
        <v>5</v>
      </c>
      <c r="N16" s="5">
        <v>7</v>
      </c>
      <c r="O16" s="6">
        <f t="shared" si="1"/>
        <v>0.6333333333333333</v>
      </c>
      <c r="P16" s="6">
        <v>8.6956521739099998E-2</v>
      </c>
      <c r="Q16" s="6">
        <v>0.66666666666700003</v>
      </c>
      <c r="R16" s="6">
        <f t="shared" si="2"/>
        <v>0.4623188405798111</v>
      </c>
      <c r="S16" s="2">
        <v>-1</v>
      </c>
      <c r="T16" s="2">
        <v>4</v>
      </c>
      <c r="V16">
        <v>8</v>
      </c>
      <c r="W16">
        <v>0</v>
      </c>
      <c r="X16">
        <v>0</v>
      </c>
      <c r="Y16">
        <v>3</v>
      </c>
      <c r="Z16" t="s">
        <v>20</v>
      </c>
      <c r="AA16">
        <v>0</v>
      </c>
      <c r="AB16">
        <v>25</v>
      </c>
      <c r="AC16" t="s">
        <v>21</v>
      </c>
      <c r="AD16" t="s">
        <v>34</v>
      </c>
      <c r="AE16" t="s">
        <v>23</v>
      </c>
      <c r="AF16" t="s">
        <v>24</v>
      </c>
      <c r="AG16" t="s">
        <v>24</v>
      </c>
      <c r="AH16" t="s">
        <v>24</v>
      </c>
      <c r="AI16" t="s">
        <v>24</v>
      </c>
    </row>
    <row r="17" spans="1:35" ht="32">
      <c r="A17" s="2" t="s">
        <v>37</v>
      </c>
      <c r="B17">
        <v>7</v>
      </c>
      <c r="C17" t="s">
        <v>11</v>
      </c>
      <c r="D17">
        <v>-1</v>
      </c>
      <c r="E17">
        <v>446</v>
      </c>
      <c r="F17" t="s">
        <v>141</v>
      </c>
      <c r="G17">
        <v>53.9325969219</v>
      </c>
      <c r="H17">
        <f t="shared" si="0"/>
        <v>3.1149992692412241</v>
      </c>
      <c r="I17" s="2">
        <v>1</v>
      </c>
      <c r="J17" s="2" t="s">
        <v>52</v>
      </c>
      <c r="K17" s="4" t="s">
        <v>74</v>
      </c>
      <c r="L17" s="5">
        <v>2</v>
      </c>
      <c r="M17" s="5">
        <v>2</v>
      </c>
      <c r="N17" s="5">
        <v>4</v>
      </c>
      <c r="O17" s="6">
        <f t="shared" si="1"/>
        <v>0.26666666666666666</v>
      </c>
      <c r="P17" s="6">
        <v>0.181818181818</v>
      </c>
      <c r="Q17" s="6">
        <v>0.6</v>
      </c>
      <c r="R17" s="6">
        <f t="shared" si="2"/>
        <v>0.34949494949488891</v>
      </c>
      <c r="S17" s="2">
        <v>5</v>
      </c>
      <c r="T17" s="2">
        <v>3</v>
      </c>
      <c r="U17" s="7">
        <v>3.1041776579999998</v>
      </c>
      <c r="V17">
        <v>9.4957357820699997</v>
      </c>
      <c r="W17">
        <v>0.75472179596</v>
      </c>
      <c r="X17">
        <v>3.1041776577900002</v>
      </c>
      <c r="Y17">
        <v>4</v>
      </c>
      <c r="Z17" t="s">
        <v>20</v>
      </c>
      <c r="AA17">
        <v>0</v>
      </c>
      <c r="AB17">
        <v>25</v>
      </c>
      <c r="AC17" t="s">
        <v>21</v>
      </c>
      <c r="AD17" t="s">
        <v>34</v>
      </c>
      <c r="AE17" t="s">
        <v>23</v>
      </c>
      <c r="AF17" t="s">
        <v>24</v>
      </c>
      <c r="AG17" t="s">
        <v>24</v>
      </c>
      <c r="AH17" t="s">
        <v>24</v>
      </c>
      <c r="AI17" t="s">
        <v>24</v>
      </c>
    </row>
    <row r="18" spans="1:35" ht="96">
      <c r="A18" s="2" t="s">
        <v>37</v>
      </c>
      <c r="B18">
        <v>8</v>
      </c>
      <c r="C18" t="s">
        <v>10</v>
      </c>
      <c r="D18">
        <v>1</v>
      </c>
      <c r="E18">
        <v>534</v>
      </c>
      <c r="F18" t="s">
        <v>140</v>
      </c>
      <c r="G18">
        <v>53.9325969219</v>
      </c>
      <c r="H18">
        <f t="shared" si="0"/>
        <v>3.1149992692412241</v>
      </c>
      <c r="I18" s="2">
        <v>2</v>
      </c>
      <c r="J18" s="2" t="s">
        <v>53</v>
      </c>
      <c r="K18" s="4" t="s">
        <v>75</v>
      </c>
      <c r="L18" s="5">
        <v>5</v>
      </c>
      <c r="M18" s="5">
        <v>10</v>
      </c>
      <c r="N18" s="5">
        <v>10</v>
      </c>
      <c r="O18" s="6">
        <f t="shared" si="1"/>
        <v>0.83333333333333337</v>
      </c>
      <c r="P18" s="6">
        <v>0.178571428571</v>
      </c>
      <c r="Q18" s="6">
        <v>0.5</v>
      </c>
      <c r="R18" s="6">
        <f t="shared" si="2"/>
        <v>0.50396825396811107</v>
      </c>
      <c r="S18" s="2">
        <v>7</v>
      </c>
      <c r="T18" s="2">
        <v>6</v>
      </c>
      <c r="U18" s="7">
        <v>1.188794262</v>
      </c>
      <c r="V18">
        <v>7.74326491375</v>
      </c>
      <c r="W18">
        <v>7.6099728394899993E-2</v>
      </c>
      <c r="X18">
        <v>1.1887942622400001</v>
      </c>
      <c r="Y18">
        <v>2</v>
      </c>
      <c r="Z18" t="s">
        <v>20</v>
      </c>
      <c r="AA18">
        <v>0</v>
      </c>
      <c r="AB18">
        <v>25</v>
      </c>
      <c r="AC18" t="s">
        <v>21</v>
      </c>
      <c r="AD18" t="s">
        <v>34</v>
      </c>
      <c r="AE18" t="s">
        <v>23</v>
      </c>
      <c r="AF18" t="s">
        <v>24</v>
      </c>
      <c r="AG18" t="s">
        <v>24</v>
      </c>
      <c r="AH18" t="s">
        <v>24</v>
      </c>
      <c r="AI18" t="s">
        <v>24</v>
      </c>
    </row>
    <row r="19" spans="1:35" ht="64">
      <c r="A19" t="s">
        <v>16</v>
      </c>
      <c r="B19">
        <v>5</v>
      </c>
      <c r="C19" t="s">
        <v>9</v>
      </c>
      <c r="D19">
        <v>0</v>
      </c>
      <c r="E19">
        <v>647</v>
      </c>
      <c r="F19" t="s">
        <v>138</v>
      </c>
      <c r="G19">
        <v>71.574269056299997</v>
      </c>
      <c r="H19">
        <f t="shared" si="0"/>
        <v>2.347212234439334</v>
      </c>
      <c r="I19" s="2">
        <v>7</v>
      </c>
      <c r="J19" s="2" t="s">
        <v>51</v>
      </c>
      <c r="K19" s="4" t="s">
        <v>76</v>
      </c>
      <c r="L19" s="5">
        <v>5</v>
      </c>
      <c r="M19" s="5">
        <v>6</v>
      </c>
      <c r="N19" s="5">
        <v>4</v>
      </c>
      <c r="O19" s="6">
        <f t="shared" si="1"/>
        <v>0.5</v>
      </c>
      <c r="P19" s="6">
        <v>0.17391304347799999</v>
      </c>
      <c r="Q19" s="6">
        <v>1</v>
      </c>
      <c r="R19" s="6">
        <f t="shared" si="2"/>
        <v>0.55797101449266673</v>
      </c>
      <c r="S19" s="2">
        <v>-1</v>
      </c>
      <c r="T19" s="2">
        <v>-1</v>
      </c>
      <c r="V19">
        <v>8</v>
      </c>
      <c r="W19">
        <v>0</v>
      </c>
      <c r="X19">
        <v>0</v>
      </c>
    </row>
    <row r="20" spans="1:35" ht="64">
      <c r="A20" s="2" t="s">
        <v>16</v>
      </c>
      <c r="B20">
        <v>6</v>
      </c>
      <c r="C20" t="s">
        <v>11</v>
      </c>
      <c r="D20">
        <v>-1</v>
      </c>
      <c r="E20">
        <v>534</v>
      </c>
      <c r="F20" t="s">
        <v>140</v>
      </c>
      <c r="G20">
        <v>71.574269056299997</v>
      </c>
      <c r="H20">
        <f t="shared" si="0"/>
        <v>2.347212234439334</v>
      </c>
      <c r="I20" s="2">
        <v>8</v>
      </c>
      <c r="J20" s="2" t="s">
        <v>53</v>
      </c>
      <c r="K20" s="4" t="s">
        <v>77</v>
      </c>
      <c r="L20" s="5">
        <v>6</v>
      </c>
      <c r="M20" s="5">
        <v>9</v>
      </c>
      <c r="N20" s="5">
        <v>4</v>
      </c>
      <c r="O20" s="6">
        <f t="shared" si="1"/>
        <v>0.6333333333333333</v>
      </c>
      <c r="P20" s="6">
        <v>0.321428571429</v>
      </c>
      <c r="Q20" s="6">
        <v>1</v>
      </c>
      <c r="R20" s="6">
        <f t="shared" si="2"/>
        <v>0.65158730158744438</v>
      </c>
      <c r="S20" s="2">
        <v>-1</v>
      </c>
      <c r="T20" s="2">
        <v>-1</v>
      </c>
      <c r="U20" s="7">
        <v>3.7505888889999999</v>
      </c>
      <c r="V20">
        <v>9.9315154293500001</v>
      </c>
      <c r="W20">
        <v>1.5046934912500001</v>
      </c>
      <c r="X20">
        <v>3.7505888892999999</v>
      </c>
    </row>
    <row r="21" spans="1:35" ht="128">
      <c r="A21" s="2" t="s">
        <v>16</v>
      </c>
      <c r="B21">
        <v>7</v>
      </c>
      <c r="C21" t="s">
        <v>10</v>
      </c>
      <c r="D21">
        <v>1</v>
      </c>
      <c r="E21">
        <v>562</v>
      </c>
      <c r="F21" t="s">
        <v>136</v>
      </c>
      <c r="G21">
        <v>71.574269056299997</v>
      </c>
      <c r="H21">
        <f t="shared" si="0"/>
        <v>2.347212234439334</v>
      </c>
      <c r="I21" s="2">
        <v>5</v>
      </c>
      <c r="J21" s="2" t="s">
        <v>49</v>
      </c>
      <c r="K21" s="4" t="s">
        <v>78</v>
      </c>
      <c r="L21" s="5">
        <v>9</v>
      </c>
      <c r="M21" s="5">
        <v>9</v>
      </c>
      <c r="N21" s="5">
        <v>10</v>
      </c>
      <c r="O21" s="6">
        <f t="shared" si="1"/>
        <v>0.93333333333333335</v>
      </c>
      <c r="P21" s="6">
        <v>0.5</v>
      </c>
      <c r="Q21" s="6">
        <v>0.75</v>
      </c>
      <c r="R21" s="6">
        <f t="shared" si="2"/>
        <v>0.72777777777777786</v>
      </c>
      <c r="S21" s="2">
        <v>-1</v>
      </c>
      <c r="T21" s="2">
        <v>-1</v>
      </c>
      <c r="U21" s="7">
        <v>5</v>
      </c>
      <c r="V21">
        <v>6.4020519377999996</v>
      </c>
      <c r="W21">
        <v>0.60722836333600005</v>
      </c>
      <c r="X21">
        <v>5</v>
      </c>
    </row>
    <row r="22" spans="1:35" ht="64">
      <c r="A22" t="s">
        <v>36</v>
      </c>
      <c r="B22">
        <v>5</v>
      </c>
      <c r="C22" t="s">
        <v>9</v>
      </c>
      <c r="D22">
        <v>0</v>
      </c>
      <c r="E22">
        <v>647</v>
      </c>
      <c r="F22" t="s">
        <v>138</v>
      </c>
      <c r="G22">
        <v>66.337048053700002</v>
      </c>
      <c r="H22">
        <f t="shared" si="0"/>
        <v>2.5325214933290909</v>
      </c>
      <c r="I22" s="2">
        <v>5</v>
      </c>
      <c r="J22" s="2" t="s">
        <v>51</v>
      </c>
      <c r="K22" s="4" t="s">
        <v>79</v>
      </c>
      <c r="L22" s="5">
        <v>6</v>
      </c>
      <c r="M22" s="5">
        <v>7</v>
      </c>
      <c r="N22" s="5">
        <v>9</v>
      </c>
      <c r="O22" s="6">
        <f t="shared" si="1"/>
        <v>0.73333333333333328</v>
      </c>
      <c r="P22" s="6">
        <v>0.13043478260899999</v>
      </c>
      <c r="Q22" s="6">
        <v>1</v>
      </c>
      <c r="R22" s="6">
        <f t="shared" si="2"/>
        <v>0.6212560386474445</v>
      </c>
      <c r="S22" s="2">
        <v>5</v>
      </c>
      <c r="T22" s="2">
        <v>6</v>
      </c>
      <c r="V22">
        <v>8</v>
      </c>
      <c r="W22">
        <v>0</v>
      </c>
      <c r="X22">
        <v>0</v>
      </c>
      <c r="Y22">
        <v>2</v>
      </c>
      <c r="Z22" t="s">
        <v>20</v>
      </c>
      <c r="AA22">
        <v>0</v>
      </c>
      <c r="AB22">
        <v>25</v>
      </c>
      <c r="AC22" t="s">
        <v>21</v>
      </c>
      <c r="AD22" t="s">
        <v>34</v>
      </c>
      <c r="AE22" t="s">
        <v>23</v>
      </c>
      <c r="AF22" t="s">
        <v>24</v>
      </c>
      <c r="AG22" t="s">
        <v>24</v>
      </c>
      <c r="AH22" t="s">
        <v>24</v>
      </c>
      <c r="AI22" t="s">
        <v>24</v>
      </c>
    </row>
    <row r="23" spans="1:35" ht="48">
      <c r="A23" s="2" t="s">
        <v>36</v>
      </c>
      <c r="B23">
        <v>6</v>
      </c>
      <c r="C23" t="s">
        <v>10</v>
      </c>
      <c r="D23">
        <v>1</v>
      </c>
      <c r="E23">
        <v>988</v>
      </c>
      <c r="F23" t="s">
        <v>139</v>
      </c>
      <c r="G23">
        <v>66.337048053700002</v>
      </c>
      <c r="H23">
        <f t="shared" si="0"/>
        <v>2.5325214933290909</v>
      </c>
      <c r="I23" s="2">
        <v>0</v>
      </c>
      <c r="J23" s="2" t="s">
        <v>54</v>
      </c>
      <c r="K23" s="4" t="s">
        <v>80</v>
      </c>
      <c r="L23" s="5">
        <v>7</v>
      </c>
      <c r="M23" s="5">
        <v>9</v>
      </c>
      <c r="N23" s="5">
        <v>10</v>
      </c>
      <c r="O23" s="6">
        <f t="shared" si="1"/>
        <v>0.86666666666666659</v>
      </c>
      <c r="P23" s="6">
        <v>0.15384615384600001</v>
      </c>
      <c r="Q23" s="6">
        <v>0.8</v>
      </c>
      <c r="R23" s="6">
        <f t="shared" si="2"/>
        <v>0.6068376068375555</v>
      </c>
      <c r="S23" s="2">
        <v>4</v>
      </c>
      <c r="T23" s="2">
        <v>4</v>
      </c>
      <c r="U23" s="7">
        <v>5</v>
      </c>
      <c r="V23">
        <v>7.4231180353199999</v>
      </c>
      <c r="W23">
        <v>0.44420218017800001</v>
      </c>
      <c r="X23">
        <v>5</v>
      </c>
      <c r="Y23">
        <v>3</v>
      </c>
      <c r="Z23" t="s">
        <v>20</v>
      </c>
      <c r="AA23">
        <v>0</v>
      </c>
      <c r="AB23">
        <v>25</v>
      </c>
      <c r="AC23" t="s">
        <v>21</v>
      </c>
      <c r="AD23" t="s">
        <v>34</v>
      </c>
      <c r="AE23" t="s">
        <v>23</v>
      </c>
      <c r="AF23" t="s">
        <v>24</v>
      </c>
      <c r="AG23" t="s">
        <v>24</v>
      </c>
      <c r="AH23" t="s">
        <v>24</v>
      </c>
      <c r="AI23" t="s">
        <v>24</v>
      </c>
    </row>
    <row r="24" spans="1:35" ht="32">
      <c r="A24" s="2" t="s">
        <v>36</v>
      </c>
      <c r="B24">
        <v>7</v>
      </c>
      <c r="C24" t="s">
        <v>11</v>
      </c>
      <c r="D24">
        <v>-1</v>
      </c>
      <c r="E24">
        <v>562</v>
      </c>
      <c r="F24" t="s">
        <v>136</v>
      </c>
      <c r="G24">
        <v>66.337048053700002</v>
      </c>
      <c r="H24">
        <f t="shared" si="0"/>
        <v>2.5325214933290909</v>
      </c>
      <c r="I24" s="2">
        <v>0</v>
      </c>
      <c r="J24" s="2" t="s">
        <v>49</v>
      </c>
      <c r="K24" s="4" t="s">
        <v>81</v>
      </c>
      <c r="L24" s="5">
        <v>6</v>
      </c>
      <c r="M24" s="5">
        <v>5</v>
      </c>
      <c r="N24" s="5">
        <v>7</v>
      </c>
      <c r="O24" s="6">
        <f t="shared" si="1"/>
        <v>0.6</v>
      </c>
      <c r="P24" s="6">
        <v>0.6</v>
      </c>
      <c r="Q24" s="6">
        <v>1</v>
      </c>
      <c r="R24" s="6">
        <f t="shared" si="2"/>
        <v>0.73333333333333339</v>
      </c>
      <c r="S24" s="2">
        <v>1</v>
      </c>
      <c r="T24" s="2">
        <v>3</v>
      </c>
      <c r="U24" s="7">
        <v>5</v>
      </c>
      <c r="V24">
        <v>6.1603785493499998</v>
      </c>
      <c r="W24">
        <v>0.29069213912800002</v>
      </c>
      <c r="X24">
        <v>5</v>
      </c>
      <c r="Y24">
        <v>4</v>
      </c>
      <c r="Z24" t="s">
        <v>20</v>
      </c>
      <c r="AA24">
        <v>0</v>
      </c>
      <c r="AB24">
        <v>25</v>
      </c>
      <c r="AC24" t="s">
        <v>21</v>
      </c>
      <c r="AD24" t="s">
        <v>34</v>
      </c>
      <c r="AE24" t="s">
        <v>23</v>
      </c>
      <c r="AF24" t="s">
        <v>24</v>
      </c>
      <c r="AG24" t="s">
        <v>24</v>
      </c>
      <c r="AH24" t="s">
        <v>24</v>
      </c>
      <c r="AI24" t="s">
        <v>24</v>
      </c>
    </row>
    <row r="25" spans="1:35" ht="48">
      <c r="A25" t="s">
        <v>36</v>
      </c>
      <c r="B25">
        <v>8</v>
      </c>
      <c r="C25" t="s">
        <v>9</v>
      </c>
      <c r="D25">
        <v>0</v>
      </c>
      <c r="E25">
        <v>384</v>
      </c>
      <c r="F25" t="s">
        <v>137</v>
      </c>
      <c r="G25">
        <v>66.337048053700002</v>
      </c>
      <c r="H25">
        <f t="shared" si="0"/>
        <v>2.5325214933290909</v>
      </c>
      <c r="I25" s="2">
        <v>2</v>
      </c>
      <c r="J25" s="2" t="s">
        <v>50</v>
      </c>
      <c r="K25" s="4" t="s">
        <v>82</v>
      </c>
      <c r="L25" s="5">
        <v>6</v>
      </c>
      <c r="M25" s="5">
        <v>3</v>
      </c>
      <c r="N25" s="5">
        <v>7</v>
      </c>
      <c r="O25" s="6">
        <f t="shared" si="1"/>
        <v>0.53333333333333333</v>
      </c>
      <c r="P25" s="6">
        <v>0.17391304347799999</v>
      </c>
      <c r="Q25" s="6">
        <v>1</v>
      </c>
      <c r="R25" s="6">
        <f t="shared" si="2"/>
        <v>0.5690821256037778</v>
      </c>
      <c r="S25" s="2">
        <v>8</v>
      </c>
      <c r="T25" s="2">
        <v>10</v>
      </c>
      <c r="V25">
        <v>8</v>
      </c>
      <c r="W25">
        <v>0</v>
      </c>
      <c r="X25">
        <v>0</v>
      </c>
      <c r="Y25">
        <v>1</v>
      </c>
      <c r="Z25" t="s">
        <v>20</v>
      </c>
      <c r="AA25">
        <v>0</v>
      </c>
      <c r="AB25">
        <v>25</v>
      </c>
      <c r="AC25" t="s">
        <v>21</v>
      </c>
      <c r="AD25" t="s">
        <v>34</v>
      </c>
      <c r="AE25" t="s">
        <v>23</v>
      </c>
      <c r="AF25" t="s">
        <v>24</v>
      </c>
      <c r="AG25" t="s">
        <v>24</v>
      </c>
      <c r="AH25" t="s">
        <v>24</v>
      </c>
      <c r="AI25" t="s">
        <v>24</v>
      </c>
    </row>
    <row r="26" spans="1:35">
      <c r="A26" t="s">
        <v>29</v>
      </c>
      <c r="B26">
        <v>5</v>
      </c>
      <c r="C26" t="s">
        <v>9</v>
      </c>
      <c r="D26">
        <v>0</v>
      </c>
      <c r="E26">
        <v>384</v>
      </c>
      <c r="F26" t="s">
        <v>137</v>
      </c>
      <c r="G26">
        <v>27.578877925899999</v>
      </c>
      <c r="H26">
        <f t="shared" si="0"/>
        <v>6.0916183918500577</v>
      </c>
      <c r="I26" s="2">
        <v>7</v>
      </c>
      <c r="J26" s="2" t="s">
        <v>50</v>
      </c>
      <c r="K26" s="4" t="s">
        <v>83</v>
      </c>
      <c r="L26" s="5">
        <v>5</v>
      </c>
      <c r="M26" s="5">
        <v>3</v>
      </c>
      <c r="N26" s="5">
        <v>3</v>
      </c>
      <c r="O26" s="6">
        <f t="shared" si="1"/>
        <v>0.36666666666666664</v>
      </c>
      <c r="P26" s="6">
        <v>0.13043478260899999</v>
      </c>
      <c r="Q26" s="6">
        <v>1</v>
      </c>
      <c r="R26" s="6">
        <f t="shared" si="2"/>
        <v>0.49903381642522221</v>
      </c>
      <c r="S26" s="2">
        <v>6</v>
      </c>
      <c r="T26" s="2">
        <v>7</v>
      </c>
      <c r="V26">
        <v>8</v>
      </c>
      <c r="W26">
        <v>0</v>
      </c>
      <c r="X26">
        <v>0</v>
      </c>
      <c r="Y26">
        <v>3</v>
      </c>
      <c r="Z26" t="s">
        <v>20</v>
      </c>
      <c r="AA26">
        <v>0</v>
      </c>
      <c r="AB26">
        <v>35</v>
      </c>
      <c r="AC26" t="s">
        <v>26</v>
      </c>
      <c r="AD26" t="s">
        <v>22</v>
      </c>
      <c r="AE26" t="s">
        <v>23</v>
      </c>
      <c r="AF26" t="s">
        <v>24</v>
      </c>
      <c r="AG26" t="s">
        <v>28</v>
      </c>
      <c r="AH26" t="s">
        <v>24</v>
      </c>
      <c r="AI26" t="s">
        <v>30</v>
      </c>
    </row>
    <row r="27" spans="1:35">
      <c r="A27" s="2" t="s">
        <v>29</v>
      </c>
      <c r="B27">
        <v>6</v>
      </c>
      <c r="C27" t="s">
        <v>10</v>
      </c>
      <c r="D27">
        <v>1</v>
      </c>
      <c r="E27">
        <v>446</v>
      </c>
      <c r="F27" t="s">
        <v>141</v>
      </c>
      <c r="G27">
        <v>27.578877925899999</v>
      </c>
      <c r="H27">
        <f t="shared" si="0"/>
        <v>6.0916183918500577</v>
      </c>
      <c r="I27" s="2">
        <v>3</v>
      </c>
      <c r="J27" s="2" t="s">
        <v>52</v>
      </c>
      <c r="K27" s="4" t="s">
        <v>84</v>
      </c>
      <c r="L27" s="5">
        <v>1</v>
      </c>
      <c r="M27" s="5">
        <v>2</v>
      </c>
      <c r="O27" s="6">
        <f t="shared" si="1"/>
        <v>0.15</v>
      </c>
      <c r="P27" s="6">
        <v>9.0909090909100002E-2</v>
      </c>
      <c r="Q27" s="6">
        <v>0.5</v>
      </c>
      <c r="R27" s="6">
        <f t="shared" si="2"/>
        <v>0.24696969696970003</v>
      </c>
      <c r="S27" s="2">
        <v>3</v>
      </c>
      <c r="T27" s="2">
        <v>8</v>
      </c>
      <c r="U27" s="7">
        <v>3.5401153650000001</v>
      </c>
      <c r="V27">
        <v>9.4635860235399996</v>
      </c>
      <c r="W27">
        <v>1.0534669220699999</v>
      </c>
      <c r="X27">
        <v>3.5401153650800001</v>
      </c>
      <c r="Y27">
        <v>4</v>
      </c>
      <c r="Z27" t="s">
        <v>20</v>
      </c>
      <c r="AA27">
        <v>0</v>
      </c>
      <c r="AB27">
        <v>35</v>
      </c>
      <c r="AC27" t="s">
        <v>26</v>
      </c>
      <c r="AD27" t="s">
        <v>22</v>
      </c>
      <c r="AE27" t="s">
        <v>23</v>
      </c>
      <c r="AF27" t="s">
        <v>24</v>
      </c>
      <c r="AG27" t="s">
        <v>28</v>
      </c>
      <c r="AH27" t="s">
        <v>24</v>
      </c>
      <c r="AI27" t="s">
        <v>30</v>
      </c>
    </row>
    <row r="28" spans="1:35">
      <c r="A28" s="2" t="s">
        <v>29</v>
      </c>
      <c r="B28">
        <v>7</v>
      </c>
      <c r="C28" t="s">
        <v>11</v>
      </c>
      <c r="D28">
        <v>-1</v>
      </c>
      <c r="E28">
        <v>988</v>
      </c>
      <c r="F28" t="s">
        <v>139</v>
      </c>
      <c r="G28">
        <v>27.578877925899999</v>
      </c>
      <c r="H28">
        <f t="shared" si="0"/>
        <v>6.0916183918500577</v>
      </c>
      <c r="I28" s="2">
        <v>5</v>
      </c>
      <c r="J28" s="2" t="s">
        <v>54</v>
      </c>
      <c r="K28" s="4" t="s">
        <v>85</v>
      </c>
      <c r="L28" s="5">
        <v>4</v>
      </c>
      <c r="M28" s="5">
        <v>3</v>
      </c>
      <c r="N28" s="5">
        <v>1</v>
      </c>
      <c r="O28" s="6">
        <f t="shared" si="1"/>
        <v>0.26666666666666666</v>
      </c>
      <c r="P28" s="6">
        <v>7.6923076923100006E-2</v>
      </c>
      <c r="Q28" s="6">
        <v>1</v>
      </c>
      <c r="R28" s="6">
        <f t="shared" si="2"/>
        <v>0.4478632478632556</v>
      </c>
      <c r="S28" s="2">
        <v>6</v>
      </c>
      <c r="T28" s="2">
        <v>6</v>
      </c>
      <c r="U28" s="7">
        <v>1.6995491949999999</v>
      </c>
      <c r="V28">
        <v>8.4597437735300005</v>
      </c>
      <c r="W28">
        <v>0.30755882095699999</v>
      </c>
      <c r="X28">
        <v>1.6995491953499999</v>
      </c>
      <c r="Y28">
        <v>1</v>
      </c>
      <c r="Z28" t="s">
        <v>20</v>
      </c>
      <c r="AA28">
        <v>0</v>
      </c>
      <c r="AB28">
        <v>35</v>
      </c>
      <c r="AC28" t="s">
        <v>26</v>
      </c>
      <c r="AD28" t="s">
        <v>22</v>
      </c>
      <c r="AE28" t="s">
        <v>23</v>
      </c>
      <c r="AF28" t="s">
        <v>24</v>
      </c>
      <c r="AG28" t="s">
        <v>28</v>
      </c>
      <c r="AH28" t="s">
        <v>24</v>
      </c>
      <c r="AI28" t="s">
        <v>30</v>
      </c>
    </row>
    <row r="29" spans="1:35">
      <c r="A29" t="s">
        <v>29</v>
      </c>
      <c r="B29">
        <v>8</v>
      </c>
      <c r="C29" t="s">
        <v>9</v>
      </c>
      <c r="D29">
        <v>0</v>
      </c>
      <c r="E29">
        <v>647</v>
      </c>
      <c r="F29" t="s">
        <v>138</v>
      </c>
      <c r="G29">
        <v>27.578877925899999</v>
      </c>
      <c r="H29">
        <f t="shared" si="0"/>
        <v>6.0916183918500577</v>
      </c>
      <c r="I29" s="2">
        <v>5</v>
      </c>
      <c r="J29" s="2" t="s">
        <v>51</v>
      </c>
      <c r="K29" s="4" t="s">
        <v>86</v>
      </c>
      <c r="L29" s="5">
        <v>3</v>
      </c>
      <c r="M29" s="5">
        <v>2</v>
      </c>
      <c r="N29" s="5">
        <v>1</v>
      </c>
      <c r="O29" s="6">
        <f t="shared" si="1"/>
        <v>0.2</v>
      </c>
      <c r="P29" s="6">
        <v>0.13043478260899999</v>
      </c>
      <c r="Q29" s="6">
        <v>0.5</v>
      </c>
      <c r="R29" s="6">
        <f t="shared" si="2"/>
        <v>0.276811594203</v>
      </c>
      <c r="S29" s="2">
        <v>6</v>
      </c>
      <c r="T29" s="2">
        <v>6</v>
      </c>
      <c r="V29">
        <v>8</v>
      </c>
      <c r="W29">
        <v>0</v>
      </c>
      <c r="X29">
        <v>0</v>
      </c>
      <c r="Y29">
        <v>2</v>
      </c>
      <c r="Z29" t="s">
        <v>20</v>
      </c>
      <c r="AA29">
        <v>0</v>
      </c>
      <c r="AB29">
        <v>35</v>
      </c>
      <c r="AC29" t="s">
        <v>26</v>
      </c>
      <c r="AD29" t="s">
        <v>22</v>
      </c>
      <c r="AE29" t="s">
        <v>23</v>
      </c>
      <c r="AF29" t="s">
        <v>24</v>
      </c>
      <c r="AG29" t="s">
        <v>28</v>
      </c>
      <c r="AH29" t="s">
        <v>24</v>
      </c>
      <c r="AI29" t="s">
        <v>30</v>
      </c>
    </row>
    <row r="30" spans="1:35" ht="48">
      <c r="A30" t="s">
        <v>33</v>
      </c>
      <c r="B30">
        <v>5</v>
      </c>
      <c r="C30" t="s">
        <v>9</v>
      </c>
      <c r="D30">
        <v>0</v>
      </c>
      <c r="E30">
        <v>534</v>
      </c>
      <c r="F30" t="s">
        <v>140</v>
      </c>
      <c r="G30">
        <v>51.596388101599999</v>
      </c>
      <c r="H30">
        <f t="shared" si="0"/>
        <v>3.2560418700081515</v>
      </c>
      <c r="I30" s="2">
        <v>0</v>
      </c>
      <c r="J30" s="2" t="s">
        <v>53</v>
      </c>
      <c r="K30" s="4" t="s">
        <v>87</v>
      </c>
      <c r="L30" s="5">
        <v>5</v>
      </c>
      <c r="M30" s="5">
        <v>5</v>
      </c>
      <c r="N30" s="5">
        <v>3</v>
      </c>
      <c r="O30" s="6">
        <f t="shared" si="1"/>
        <v>0.43333333333333329</v>
      </c>
      <c r="P30" s="6">
        <v>0.10714285714299999</v>
      </c>
      <c r="Q30" s="6">
        <v>1</v>
      </c>
      <c r="R30" s="6">
        <f t="shared" si="2"/>
        <v>0.51349206349211107</v>
      </c>
      <c r="S30" s="2">
        <v>1</v>
      </c>
      <c r="T30" s="2">
        <v>2</v>
      </c>
      <c r="V30">
        <v>8</v>
      </c>
      <c r="W30">
        <v>0</v>
      </c>
      <c r="X30">
        <v>0</v>
      </c>
      <c r="Y30">
        <v>4</v>
      </c>
      <c r="Z30" t="s">
        <v>20</v>
      </c>
      <c r="AA30">
        <v>0</v>
      </c>
      <c r="AB30">
        <v>26</v>
      </c>
      <c r="AC30" t="s">
        <v>26</v>
      </c>
      <c r="AD30" t="s">
        <v>34</v>
      </c>
      <c r="AE30" t="s">
        <v>23</v>
      </c>
      <c r="AF30" t="s">
        <v>24</v>
      </c>
      <c r="AG30" t="s">
        <v>24</v>
      </c>
      <c r="AH30" t="s">
        <v>24</v>
      </c>
      <c r="AI30" t="s">
        <v>24</v>
      </c>
    </row>
    <row r="31" spans="1:35" ht="48">
      <c r="A31" t="s">
        <v>33</v>
      </c>
      <c r="B31">
        <v>6</v>
      </c>
      <c r="C31" t="s">
        <v>9</v>
      </c>
      <c r="D31">
        <v>0</v>
      </c>
      <c r="E31">
        <v>988</v>
      </c>
      <c r="F31" t="s">
        <v>139</v>
      </c>
      <c r="G31">
        <v>51.596388101599999</v>
      </c>
      <c r="H31">
        <f t="shared" si="0"/>
        <v>3.2560418700081515</v>
      </c>
      <c r="I31" s="2">
        <v>1</v>
      </c>
      <c r="J31" s="2" t="s">
        <v>54</v>
      </c>
      <c r="K31" s="4" t="s">
        <v>88</v>
      </c>
      <c r="L31" s="5">
        <v>4</v>
      </c>
      <c r="M31" s="5">
        <v>5</v>
      </c>
      <c r="N31" s="5">
        <v>3</v>
      </c>
      <c r="O31" s="6">
        <f t="shared" si="1"/>
        <v>0.4</v>
      </c>
      <c r="P31" s="6">
        <v>0.23076923076899999</v>
      </c>
      <c r="Q31" s="6">
        <v>0.83333333333299997</v>
      </c>
      <c r="R31" s="6">
        <f t="shared" si="2"/>
        <v>0.488034188034</v>
      </c>
      <c r="S31" s="2">
        <v>1</v>
      </c>
      <c r="T31" s="2">
        <v>3</v>
      </c>
      <c r="V31">
        <v>8</v>
      </c>
      <c r="W31">
        <v>0</v>
      </c>
      <c r="X31">
        <v>0</v>
      </c>
      <c r="Y31">
        <v>2</v>
      </c>
      <c r="Z31" t="s">
        <v>20</v>
      </c>
      <c r="AA31">
        <v>0</v>
      </c>
      <c r="AB31">
        <v>26</v>
      </c>
      <c r="AC31" t="s">
        <v>26</v>
      </c>
      <c r="AD31" t="s">
        <v>34</v>
      </c>
      <c r="AE31" t="s">
        <v>23</v>
      </c>
      <c r="AF31" t="s">
        <v>24</v>
      </c>
      <c r="AG31" t="s">
        <v>24</v>
      </c>
      <c r="AH31" t="s">
        <v>24</v>
      </c>
      <c r="AI31" t="s">
        <v>24</v>
      </c>
    </row>
    <row r="32" spans="1:35">
      <c r="A32" s="2" t="s">
        <v>33</v>
      </c>
      <c r="B32">
        <v>7</v>
      </c>
      <c r="C32" t="s">
        <v>11</v>
      </c>
      <c r="D32">
        <v>-1</v>
      </c>
      <c r="E32">
        <v>562</v>
      </c>
      <c r="F32" t="s">
        <v>136</v>
      </c>
      <c r="G32">
        <v>51.596388101599999</v>
      </c>
      <c r="H32">
        <f t="shared" si="0"/>
        <v>3.2560418700081515</v>
      </c>
      <c r="I32" s="2">
        <v>3</v>
      </c>
      <c r="J32" s="2" t="s">
        <v>49</v>
      </c>
      <c r="K32" s="4" t="s">
        <v>89</v>
      </c>
      <c r="L32" s="5">
        <v>4</v>
      </c>
      <c r="M32" s="5">
        <v>2</v>
      </c>
      <c r="N32" s="5">
        <v>3</v>
      </c>
      <c r="O32" s="6">
        <f t="shared" si="1"/>
        <v>0.3</v>
      </c>
      <c r="P32" s="6">
        <v>0.4</v>
      </c>
      <c r="Q32" s="6">
        <v>0.83333333333299997</v>
      </c>
      <c r="R32" s="6">
        <f t="shared" si="2"/>
        <v>0.51111111111099994</v>
      </c>
      <c r="S32" s="2">
        <v>6</v>
      </c>
      <c r="T32" s="2">
        <v>5</v>
      </c>
      <c r="U32" s="7">
        <v>1.625202413</v>
      </c>
      <c r="V32">
        <v>6.8026416521600002</v>
      </c>
      <c r="W32">
        <v>0.369525231776</v>
      </c>
      <c r="X32">
        <v>1.62520241289</v>
      </c>
      <c r="Y32">
        <v>1</v>
      </c>
      <c r="Z32" t="s">
        <v>20</v>
      </c>
      <c r="AA32">
        <v>0</v>
      </c>
      <c r="AB32">
        <v>26</v>
      </c>
      <c r="AC32" t="s">
        <v>26</v>
      </c>
      <c r="AD32" t="s">
        <v>34</v>
      </c>
      <c r="AE32" t="s">
        <v>23</v>
      </c>
      <c r="AF32" t="s">
        <v>24</v>
      </c>
      <c r="AG32" t="s">
        <v>24</v>
      </c>
      <c r="AH32" t="s">
        <v>24</v>
      </c>
      <c r="AI32" t="s">
        <v>24</v>
      </c>
    </row>
    <row r="33" spans="1:35">
      <c r="A33" s="2" t="s">
        <v>33</v>
      </c>
      <c r="B33">
        <v>8</v>
      </c>
      <c r="C33" t="s">
        <v>10</v>
      </c>
      <c r="D33">
        <v>1</v>
      </c>
      <c r="E33">
        <v>384</v>
      </c>
      <c r="F33" t="s">
        <v>137</v>
      </c>
      <c r="G33">
        <v>51.596388101599999</v>
      </c>
      <c r="H33">
        <f t="shared" si="0"/>
        <v>3.2560418700081515</v>
      </c>
      <c r="I33" s="2">
        <v>1</v>
      </c>
      <c r="J33" s="2" t="s">
        <v>50</v>
      </c>
      <c r="K33" s="4" t="s">
        <v>90</v>
      </c>
      <c r="L33" s="5">
        <v>5</v>
      </c>
      <c r="M33" s="5">
        <v>3</v>
      </c>
      <c r="N33" s="5">
        <v>3</v>
      </c>
      <c r="O33" s="6">
        <f t="shared" si="1"/>
        <v>0.36666666666666664</v>
      </c>
      <c r="P33" s="6">
        <v>0.17391304347799999</v>
      </c>
      <c r="Q33" s="6">
        <v>1</v>
      </c>
      <c r="R33" s="6">
        <f t="shared" si="2"/>
        <v>0.51352657004822222</v>
      </c>
      <c r="S33" s="2">
        <v>1</v>
      </c>
      <c r="T33" s="2">
        <v>4</v>
      </c>
      <c r="U33" s="7">
        <v>0.89813825051700003</v>
      </c>
      <c r="V33">
        <v>8.2767807728200005</v>
      </c>
      <c r="W33">
        <v>0.21747599281300001</v>
      </c>
      <c r="X33">
        <v>0.89813825051700003</v>
      </c>
      <c r="Y33">
        <v>3</v>
      </c>
      <c r="Z33" t="s">
        <v>20</v>
      </c>
      <c r="AA33">
        <v>0</v>
      </c>
      <c r="AB33">
        <v>26</v>
      </c>
      <c r="AC33" t="s">
        <v>26</v>
      </c>
      <c r="AD33" t="s">
        <v>34</v>
      </c>
      <c r="AE33" t="s">
        <v>23</v>
      </c>
      <c r="AF33" t="s">
        <v>24</v>
      </c>
      <c r="AG33" t="s">
        <v>24</v>
      </c>
      <c r="AH33" t="s">
        <v>24</v>
      </c>
      <c r="AI33" t="s">
        <v>24</v>
      </c>
    </row>
    <row r="34" spans="1:35" ht="64">
      <c r="A34" t="s">
        <v>38</v>
      </c>
      <c r="B34">
        <v>5</v>
      </c>
      <c r="C34" t="s">
        <v>9</v>
      </c>
      <c r="D34">
        <v>0</v>
      </c>
      <c r="E34">
        <v>534</v>
      </c>
      <c r="F34" t="s">
        <v>140</v>
      </c>
      <c r="G34">
        <v>45.798899888999998</v>
      </c>
      <c r="H34">
        <f t="shared" si="0"/>
        <v>3.6682103807552444</v>
      </c>
      <c r="I34" s="2">
        <v>1</v>
      </c>
      <c r="J34" s="2" t="s">
        <v>53</v>
      </c>
      <c r="K34" s="4" t="s">
        <v>91</v>
      </c>
      <c r="L34" s="5">
        <v>7</v>
      </c>
      <c r="M34" s="5">
        <v>9</v>
      </c>
      <c r="N34" s="5">
        <v>10</v>
      </c>
      <c r="O34" s="6">
        <f t="shared" si="1"/>
        <v>0.86666666666666659</v>
      </c>
      <c r="P34" s="6">
        <v>0.178571428571</v>
      </c>
      <c r="Q34" s="6">
        <v>1</v>
      </c>
      <c r="R34" s="6">
        <f t="shared" si="2"/>
        <v>0.68174603174588888</v>
      </c>
      <c r="S34" s="2">
        <v>6</v>
      </c>
      <c r="T34" s="2">
        <v>6</v>
      </c>
      <c r="V34">
        <v>8</v>
      </c>
      <c r="W34">
        <v>0</v>
      </c>
      <c r="X34">
        <v>0</v>
      </c>
      <c r="Y34">
        <v>4</v>
      </c>
      <c r="Z34" t="s">
        <v>20</v>
      </c>
      <c r="AA34">
        <v>0</v>
      </c>
      <c r="AB34">
        <v>30</v>
      </c>
      <c r="AC34" t="s">
        <v>21</v>
      </c>
      <c r="AD34" t="s">
        <v>22</v>
      </c>
      <c r="AE34" t="s">
        <v>23</v>
      </c>
      <c r="AF34" t="s">
        <v>24</v>
      </c>
      <c r="AG34" t="s">
        <v>24</v>
      </c>
      <c r="AH34" t="s">
        <v>24</v>
      </c>
      <c r="AI34" t="s">
        <v>24</v>
      </c>
    </row>
    <row r="35" spans="1:35" ht="32">
      <c r="A35" s="2" t="s">
        <v>38</v>
      </c>
      <c r="B35">
        <v>6</v>
      </c>
      <c r="C35" t="s">
        <v>10</v>
      </c>
      <c r="D35">
        <v>1</v>
      </c>
      <c r="E35">
        <v>384</v>
      </c>
      <c r="F35" t="s">
        <v>137</v>
      </c>
      <c r="G35">
        <v>45.798899888999998</v>
      </c>
      <c r="H35">
        <f t="shared" si="0"/>
        <v>3.6682103807552444</v>
      </c>
      <c r="I35" s="2">
        <v>4</v>
      </c>
      <c r="J35" s="2" t="s">
        <v>50</v>
      </c>
      <c r="K35" s="4" t="s">
        <v>92</v>
      </c>
      <c r="L35" s="5">
        <v>8</v>
      </c>
      <c r="M35" s="5">
        <v>2</v>
      </c>
      <c r="N35" s="5">
        <v>2</v>
      </c>
      <c r="O35" s="6">
        <f t="shared" si="1"/>
        <v>0.4</v>
      </c>
      <c r="P35" s="6">
        <v>0.217391304348</v>
      </c>
      <c r="Q35" s="6">
        <v>1</v>
      </c>
      <c r="R35" s="6">
        <f t="shared" si="2"/>
        <v>0.53913043478266676</v>
      </c>
      <c r="S35" s="2">
        <v>8</v>
      </c>
      <c r="T35" s="2">
        <v>8</v>
      </c>
      <c r="U35" s="7">
        <v>0.63739737600000002</v>
      </c>
      <c r="V35">
        <v>8.0817407356400004</v>
      </c>
      <c r="W35">
        <v>0.10837657379899999</v>
      </c>
      <c r="X35">
        <v>0.63739737622399995</v>
      </c>
      <c r="Y35">
        <v>2</v>
      </c>
      <c r="Z35" t="s">
        <v>20</v>
      </c>
      <c r="AA35">
        <v>0</v>
      </c>
      <c r="AB35">
        <v>30</v>
      </c>
      <c r="AC35" t="s">
        <v>21</v>
      </c>
      <c r="AD35" t="s">
        <v>22</v>
      </c>
      <c r="AE35" t="s">
        <v>23</v>
      </c>
      <c r="AF35" t="s">
        <v>24</v>
      </c>
      <c r="AG35" t="s">
        <v>24</v>
      </c>
      <c r="AH35" t="s">
        <v>24</v>
      </c>
      <c r="AI35" t="s">
        <v>24</v>
      </c>
    </row>
    <row r="36" spans="1:35" ht="64">
      <c r="A36" t="s">
        <v>38</v>
      </c>
      <c r="B36">
        <v>7</v>
      </c>
      <c r="C36" t="s">
        <v>9</v>
      </c>
      <c r="D36">
        <v>0</v>
      </c>
      <c r="E36">
        <v>988</v>
      </c>
      <c r="F36" t="s">
        <v>139</v>
      </c>
      <c r="G36">
        <v>45.798899888999998</v>
      </c>
      <c r="H36">
        <f t="shared" si="0"/>
        <v>3.6682103807552444</v>
      </c>
      <c r="I36" s="2">
        <v>3</v>
      </c>
      <c r="J36" s="2" t="s">
        <v>54</v>
      </c>
      <c r="K36" s="4" t="s">
        <v>93</v>
      </c>
      <c r="L36" s="5">
        <v>7</v>
      </c>
      <c r="M36" s="5">
        <v>9</v>
      </c>
      <c r="N36" s="5">
        <v>9</v>
      </c>
      <c r="O36" s="6">
        <f t="shared" ref="O36:O67" si="3">AVERAGE(L36:N36)/10</f>
        <v>0.83333333333333337</v>
      </c>
      <c r="P36" s="6">
        <v>0.15384615384600001</v>
      </c>
      <c r="Q36" s="6">
        <v>0.66666666666700003</v>
      </c>
      <c r="R36" s="6">
        <f t="shared" ref="R36:R67" si="4">AVERAGE(O36:Q36)</f>
        <v>0.55128205128211116</v>
      </c>
      <c r="S36" s="2">
        <v>9</v>
      </c>
      <c r="T36" s="2">
        <v>9</v>
      </c>
      <c r="V36">
        <v>8</v>
      </c>
      <c r="W36">
        <v>0</v>
      </c>
      <c r="X36">
        <v>0</v>
      </c>
      <c r="Y36">
        <v>1</v>
      </c>
      <c r="Z36" t="s">
        <v>20</v>
      </c>
      <c r="AA36">
        <v>0</v>
      </c>
      <c r="AB36">
        <v>30</v>
      </c>
      <c r="AC36" t="s">
        <v>21</v>
      </c>
      <c r="AD36" t="s">
        <v>22</v>
      </c>
      <c r="AE36" t="s">
        <v>23</v>
      </c>
      <c r="AF36" t="s">
        <v>24</v>
      </c>
      <c r="AG36" t="s">
        <v>24</v>
      </c>
      <c r="AH36" t="s">
        <v>24</v>
      </c>
      <c r="AI36" t="s">
        <v>24</v>
      </c>
    </row>
    <row r="37" spans="1:35" ht="64">
      <c r="A37" s="2" t="s">
        <v>38</v>
      </c>
      <c r="B37">
        <v>8</v>
      </c>
      <c r="C37" t="s">
        <v>11</v>
      </c>
      <c r="D37">
        <v>-1</v>
      </c>
      <c r="E37">
        <v>446</v>
      </c>
      <c r="F37" t="s">
        <v>141</v>
      </c>
      <c r="G37">
        <v>45.798899888999998</v>
      </c>
      <c r="H37">
        <f t="shared" si="0"/>
        <v>3.6682103807552444</v>
      </c>
      <c r="I37" s="2">
        <v>6</v>
      </c>
      <c r="J37" s="2" t="s">
        <v>52</v>
      </c>
      <c r="K37" s="4" t="s">
        <v>94</v>
      </c>
      <c r="L37" s="5">
        <v>2</v>
      </c>
      <c r="M37" s="5">
        <v>4</v>
      </c>
      <c r="N37" s="5">
        <v>8</v>
      </c>
      <c r="O37" s="6">
        <f t="shared" si="3"/>
        <v>0.46666666666666667</v>
      </c>
      <c r="P37" s="6">
        <v>0.22727272727299999</v>
      </c>
      <c r="Q37" s="6">
        <v>0.75</v>
      </c>
      <c r="R37" s="6">
        <f t="shared" si="4"/>
        <v>0.48131313131322218</v>
      </c>
      <c r="S37" s="2">
        <v>8</v>
      </c>
      <c r="T37" s="2">
        <v>6</v>
      </c>
      <c r="U37" s="7">
        <v>1.4828678909999999</v>
      </c>
      <c r="V37">
        <v>8.6562340869300005</v>
      </c>
      <c r="W37">
        <v>0.12779670242400001</v>
      </c>
      <c r="X37">
        <v>1.4828678908299999</v>
      </c>
      <c r="Y37">
        <v>3</v>
      </c>
      <c r="Z37" t="s">
        <v>20</v>
      </c>
      <c r="AA37">
        <v>0</v>
      </c>
      <c r="AB37">
        <v>30</v>
      </c>
      <c r="AC37" t="s">
        <v>21</v>
      </c>
      <c r="AD37" t="s">
        <v>22</v>
      </c>
      <c r="AE37" t="s">
        <v>23</v>
      </c>
      <c r="AF37" t="s">
        <v>24</v>
      </c>
      <c r="AG37" t="s">
        <v>24</v>
      </c>
      <c r="AH37" t="s">
        <v>24</v>
      </c>
      <c r="AI37" t="s">
        <v>24</v>
      </c>
    </row>
    <row r="38" spans="1:35" ht="32">
      <c r="A38" t="s">
        <v>18</v>
      </c>
      <c r="B38">
        <v>5</v>
      </c>
      <c r="C38" t="s">
        <v>9</v>
      </c>
      <c r="D38">
        <v>0</v>
      </c>
      <c r="E38">
        <v>446</v>
      </c>
      <c r="F38" t="s">
        <v>141</v>
      </c>
      <c r="G38">
        <v>31.055454969399999</v>
      </c>
      <c r="H38">
        <f t="shared" si="0"/>
        <v>5.4096776287945589</v>
      </c>
      <c r="I38" s="2">
        <v>10</v>
      </c>
      <c r="J38" s="2" t="s">
        <v>52</v>
      </c>
      <c r="K38" s="4" t="s">
        <v>95</v>
      </c>
      <c r="L38" s="5">
        <v>3</v>
      </c>
      <c r="M38" s="5">
        <v>5</v>
      </c>
      <c r="O38" s="6">
        <f t="shared" si="3"/>
        <v>0.4</v>
      </c>
      <c r="P38" s="6">
        <v>6.8181818181799997E-2</v>
      </c>
      <c r="Q38" s="6">
        <v>1</v>
      </c>
      <c r="R38" s="6">
        <f t="shared" si="4"/>
        <v>0.48939393939393333</v>
      </c>
      <c r="S38" s="2">
        <v>-1</v>
      </c>
      <c r="T38" s="2">
        <v>-1</v>
      </c>
      <c r="V38">
        <v>8</v>
      </c>
      <c r="W38">
        <v>0</v>
      </c>
      <c r="X38">
        <v>0</v>
      </c>
    </row>
    <row r="39" spans="1:35" ht="64">
      <c r="A39" t="s">
        <v>18</v>
      </c>
      <c r="B39">
        <v>6</v>
      </c>
      <c r="C39" t="s">
        <v>9</v>
      </c>
      <c r="D39">
        <v>0</v>
      </c>
      <c r="E39">
        <v>988</v>
      </c>
      <c r="F39" t="s">
        <v>139</v>
      </c>
      <c r="G39">
        <v>31.055454969399999</v>
      </c>
      <c r="H39">
        <f t="shared" si="0"/>
        <v>5.4096776287945589</v>
      </c>
      <c r="I39" s="2">
        <v>10</v>
      </c>
      <c r="J39" s="2" t="s">
        <v>54</v>
      </c>
      <c r="K39" s="4" t="s">
        <v>96</v>
      </c>
      <c r="L39" s="5">
        <v>5</v>
      </c>
      <c r="M39" s="5">
        <v>6</v>
      </c>
      <c r="N39" s="5">
        <v>3</v>
      </c>
      <c r="O39" s="6">
        <f t="shared" si="3"/>
        <v>0.46666666666666667</v>
      </c>
      <c r="P39" s="6">
        <v>0.46153846153799999</v>
      </c>
      <c r="Q39" s="6">
        <v>1</v>
      </c>
      <c r="R39" s="6">
        <f t="shared" si="4"/>
        <v>0.64273504273488891</v>
      </c>
      <c r="S39" s="2">
        <v>-1</v>
      </c>
      <c r="T39" s="2">
        <v>-1</v>
      </c>
      <c r="V39">
        <v>8</v>
      </c>
      <c r="W39">
        <v>0</v>
      </c>
      <c r="X39">
        <v>0</v>
      </c>
    </row>
    <row r="40" spans="1:35">
      <c r="A40" s="2" t="s">
        <v>18</v>
      </c>
      <c r="B40">
        <v>7</v>
      </c>
      <c r="C40" t="s">
        <v>11</v>
      </c>
      <c r="D40">
        <v>-1</v>
      </c>
      <c r="E40">
        <v>647</v>
      </c>
      <c r="F40" t="s">
        <v>138</v>
      </c>
      <c r="G40">
        <v>31.055454969399999</v>
      </c>
      <c r="H40">
        <f t="shared" si="0"/>
        <v>5.4096776287945589</v>
      </c>
      <c r="I40" s="2">
        <v>10</v>
      </c>
      <c r="J40" s="2" t="s">
        <v>51</v>
      </c>
      <c r="K40" s="4" t="s">
        <v>97</v>
      </c>
      <c r="L40" s="5">
        <v>5</v>
      </c>
      <c r="M40" s="5">
        <v>2</v>
      </c>
      <c r="N40" s="5">
        <v>2</v>
      </c>
      <c r="O40" s="6">
        <f t="shared" si="3"/>
        <v>0.3</v>
      </c>
      <c r="P40" s="6">
        <v>0.13043478260899999</v>
      </c>
      <c r="Q40" s="6">
        <v>0.75</v>
      </c>
      <c r="R40" s="6">
        <f t="shared" si="4"/>
        <v>0.3934782608696667</v>
      </c>
      <c r="S40" s="2">
        <v>-1</v>
      </c>
      <c r="T40" s="2">
        <v>-1</v>
      </c>
      <c r="U40" s="7">
        <v>0.46427049100000001</v>
      </c>
      <c r="V40">
        <v>8.2292216832400005</v>
      </c>
      <c r="W40">
        <v>0.18113444904000001</v>
      </c>
      <c r="X40">
        <v>0.46427049097299999</v>
      </c>
    </row>
    <row r="41" spans="1:35" ht="32">
      <c r="A41" s="2" t="s">
        <v>12</v>
      </c>
      <c r="B41">
        <v>5</v>
      </c>
      <c r="C41" t="s">
        <v>11</v>
      </c>
      <c r="D41">
        <v>-1</v>
      </c>
      <c r="E41">
        <v>562</v>
      </c>
      <c r="F41" t="s">
        <v>136</v>
      </c>
      <c r="G41">
        <v>45.539777994200001</v>
      </c>
      <c r="H41">
        <f t="shared" si="0"/>
        <v>3.6890825427694591</v>
      </c>
      <c r="I41" s="2">
        <v>7</v>
      </c>
      <c r="J41" s="2" t="s">
        <v>49</v>
      </c>
      <c r="K41" s="4" t="s">
        <v>98</v>
      </c>
      <c r="L41" s="5">
        <v>7</v>
      </c>
      <c r="M41" s="5">
        <v>4</v>
      </c>
      <c r="N41" s="5">
        <v>5</v>
      </c>
      <c r="O41" s="6">
        <f t="shared" si="3"/>
        <v>0.53333333333333333</v>
      </c>
      <c r="P41" s="6">
        <v>0.7</v>
      </c>
      <c r="Q41" s="6">
        <v>0.8</v>
      </c>
      <c r="R41" s="6">
        <f t="shared" si="4"/>
        <v>0.6777777777777777</v>
      </c>
      <c r="S41" s="2">
        <v>-1</v>
      </c>
      <c r="T41" s="2">
        <v>-1</v>
      </c>
      <c r="U41" s="7">
        <v>0.62685193699999997</v>
      </c>
      <c r="V41">
        <v>6.8405089952999996</v>
      </c>
      <c r="W41">
        <v>0.622153567568</v>
      </c>
      <c r="X41">
        <v>0.62685193736900002</v>
      </c>
    </row>
    <row r="42" spans="1:35" ht="48">
      <c r="A42" s="2" t="s">
        <v>12</v>
      </c>
      <c r="B42">
        <v>6</v>
      </c>
      <c r="C42" t="s">
        <v>11</v>
      </c>
      <c r="D42">
        <v>-1</v>
      </c>
      <c r="E42">
        <v>647</v>
      </c>
      <c r="F42" t="s">
        <v>138</v>
      </c>
      <c r="G42">
        <v>45.539777994200001</v>
      </c>
      <c r="H42">
        <f t="shared" si="0"/>
        <v>3.6890825427694591</v>
      </c>
      <c r="I42" s="2">
        <v>7</v>
      </c>
      <c r="J42" s="2" t="s">
        <v>51</v>
      </c>
      <c r="K42" s="4" t="s">
        <v>99</v>
      </c>
      <c r="L42" s="5">
        <v>5</v>
      </c>
      <c r="M42" s="5">
        <v>5</v>
      </c>
      <c r="N42" s="5">
        <v>5</v>
      </c>
      <c r="O42" s="6">
        <f t="shared" si="3"/>
        <v>0.5</v>
      </c>
      <c r="P42" s="6">
        <v>0.34782608695700001</v>
      </c>
      <c r="Q42" s="6">
        <v>0.8</v>
      </c>
      <c r="R42" s="6">
        <f t="shared" si="4"/>
        <v>0.54927536231899998</v>
      </c>
      <c r="S42" s="2">
        <v>-1</v>
      </c>
      <c r="T42" s="2">
        <v>-1</v>
      </c>
      <c r="U42" s="7">
        <v>0.34936720300000002</v>
      </c>
      <c r="V42">
        <v>8.0118532823699997</v>
      </c>
      <c r="W42">
        <v>8.0686775406799999E-2</v>
      </c>
      <c r="X42">
        <v>0.34936720324100001</v>
      </c>
    </row>
    <row r="43" spans="1:35" ht="32">
      <c r="A43" t="s">
        <v>12</v>
      </c>
      <c r="B43">
        <v>7</v>
      </c>
      <c r="C43" t="s">
        <v>9</v>
      </c>
      <c r="D43">
        <v>0</v>
      </c>
      <c r="E43">
        <v>446</v>
      </c>
      <c r="F43" t="s">
        <v>141</v>
      </c>
      <c r="G43">
        <v>45.539777994200001</v>
      </c>
      <c r="H43">
        <f t="shared" si="0"/>
        <v>3.6890825427694591</v>
      </c>
      <c r="I43" s="2">
        <v>9</v>
      </c>
      <c r="J43" s="2" t="s">
        <v>52</v>
      </c>
      <c r="K43" s="4" t="s">
        <v>100</v>
      </c>
      <c r="L43" s="5">
        <v>7</v>
      </c>
      <c r="M43" s="5">
        <v>4</v>
      </c>
      <c r="N43" s="5">
        <v>5</v>
      </c>
      <c r="O43" s="6">
        <f t="shared" si="3"/>
        <v>0.53333333333333333</v>
      </c>
      <c r="P43" s="6">
        <v>9.0909090909100002E-2</v>
      </c>
      <c r="Q43" s="6">
        <v>1</v>
      </c>
      <c r="R43" s="6">
        <f t="shared" si="4"/>
        <v>0.54141414141414446</v>
      </c>
      <c r="S43" s="2">
        <v>-1</v>
      </c>
      <c r="T43" s="2">
        <v>-1</v>
      </c>
      <c r="V43">
        <v>8</v>
      </c>
      <c r="W43">
        <v>0</v>
      </c>
      <c r="X43">
        <v>0</v>
      </c>
    </row>
    <row r="44" spans="1:35" ht="32">
      <c r="A44" s="2" t="s">
        <v>12</v>
      </c>
      <c r="B44">
        <v>8</v>
      </c>
      <c r="C44" t="s">
        <v>10</v>
      </c>
      <c r="D44">
        <v>1</v>
      </c>
      <c r="E44">
        <v>534</v>
      </c>
      <c r="F44" t="s">
        <v>140</v>
      </c>
      <c r="G44">
        <v>45.539777994200001</v>
      </c>
      <c r="H44">
        <f t="shared" si="0"/>
        <v>3.6890825427694591</v>
      </c>
      <c r="I44" s="2">
        <v>9</v>
      </c>
      <c r="J44" s="2" t="s">
        <v>53</v>
      </c>
      <c r="K44" s="4" t="s">
        <v>101</v>
      </c>
      <c r="L44" s="5">
        <v>4</v>
      </c>
      <c r="M44" s="5">
        <v>5</v>
      </c>
      <c r="N44" s="5">
        <v>2</v>
      </c>
      <c r="O44" s="6">
        <f t="shared" si="3"/>
        <v>0.36666666666666664</v>
      </c>
      <c r="P44" s="6">
        <v>0.14285714285699999</v>
      </c>
      <c r="Q44" s="6">
        <v>0.5</v>
      </c>
      <c r="R44" s="6">
        <f t="shared" si="4"/>
        <v>0.33650793650788885</v>
      </c>
      <c r="S44" s="2">
        <v>-1</v>
      </c>
      <c r="T44" s="2">
        <v>-1</v>
      </c>
      <c r="U44" s="7">
        <v>0.370978476</v>
      </c>
      <c r="V44">
        <v>8.2163544892099996</v>
      </c>
      <c r="W44">
        <v>0.117226428461</v>
      </c>
      <c r="X44">
        <v>0.370978476251</v>
      </c>
    </row>
    <row r="45" spans="1:35" ht="80">
      <c r="A45" t="s">
        <v>17</v>
      </c>
      <c r="B45">
        <v>5</v>
      </c>
      <c r="C45" t="s">
        <v>9</v>
      </c>
      <c r="D45">
        <v>0</v>
      </c>
      <c r="E45">
        <v>446</v>
      </c>
      <c r="F45" t="s">
        <v>141</v>
      </c>
      <c r="G45">
        <v>29.864689111699999</v>
      </c>
      <c r="H45">
        <f t="shared" si="0"/>
        <v>5.6253724715380731</v>
      </c>
      <c r="I45" s="2">
        <v>6</v>
      </c>
      <c r="J45" s="2" t="s">
        <v>52</v>
      </c>
      <c r="K45" s="4" t="s">
        <v>102</v>
      </c>
      <c r="L45" s="5">
        <v>3</v>
      </c>
      <c r="M45" s="5">
        <v>8</v>
      </c>
      <c r="N45" s="5">
        <v>10</v>
      </c>
      <c r="O45" s="6">
        <f t="shared" si="3"/>
        <v>0.7</v>
      </c>
      <c r="P45" s="6">
        <v>0.11363636363600001</v>
      </c>
      <c r="Q45" s="6">
        <v>0.6</v>
      </c>
      <c r="R45" s="6">
        <f t="shared" si="4"/>
        <v>0.47121212121199996</v>
      </c>
      <c r="S45" s="2">
        <v>-1</v>
      </c>
      <c r="T45" s="2">
        <v>-1</v>
      </c>
      <c r="V45">
        <v>8</v>
      </c>
      <c r="W45">
        <v>0</v>
      </c>
      <c r="X45">
        <v>0</v>
      </c>
    </row>
    <row r="46" spans="1:35" ht="48">
      <c r="A46" s="2" t="s">
        <v>17</v>
      </c>
      <c r="B46">
        <v>6</v>
      </c>
      <c r="C46" t="s">
        <v>10</v>
      </c>
      <c r="D46">
        <v>1</v>
      </c>
      <c r="E46">
        <v>384</v>
      </c>
      <c r="F46" t="s">
        <v>137</v>
      </c>
      <c r="G46">
        <v>29.864689111699999</v>
      </c>
      <c r="H46">
        <f t="shared" si="0"/>
        <v>5.6253724715380731</v>
      </c>
      <c r="I46" s="2">
        <v>9</v>
      </c>
      <c r="J46" s="2" t="s">
        <v>50</v>
      </c>
      <c r="K46" s="4" t="s">
        <v>103</v>
      </c>
      <c r="L46" s="5">
        <v>4</v>
      </c>
      <c r="M46" s="5">
        <v>2</v>
      </c>
      <c r="N46" s="5">
        <v>5</v>
      </c>
      <c r="O46" s="6">
        <f t="shared" si="3"/>
        <v>0.36666666666666664</v>
      </c>
      <c r="P46" s="6">
        <v>0.13043478260899999</v>
      </c>
      <c r="Q46" s="6">
        <v>1</v>
      </c>
      <c r="R46" s="6">
        <f t="shared" si="4"/>
        <v>0.49903381642522221</v>
      </c>
      <c r="S46" s="2">
        <v>-1</v>
      </c>
      <c r="T46" s="2">
        <v>-1</v>
      </c>
      <c r="U46" s="7">
        <v>0.80607298100000002</v>
      </c>
      <c r="V46">
        <v>8.2316667922499995</v>
      </c>
      <c r="W46">
        <v>0.10722806467</v>
      </c>
      <c r="X46">
        <v>0.80607298141700001</v>
      </c>
    </row>
    <row r="47" spans="1:35" ht="80">
      <c r="A47" t="s">
        <v>17</v>
      </c>
      <c r="B47">
        <v>7</v>
      </c>
      <c r="C47" t="s">
        <v>9</v>
      </c>
      <c r="D47">
        <v>0</v>
      </c>
      <c r="E47">
        <v>647</v>
      </c>
      <c r="F47" t="s">
        <v>138</v>
      </c>
      <c r="G47">
        <v>29.864689111699999</v>
      </c>
      <c r="H47">
        <f t="shared" si="0"/>
        <v>5.6253724715380731</v>
      </c>
      <c r="I47" s="2">
        <v>8</v>
      </c>
      <c r="J47" s="2" t="s">
        <v>51</v>
      </c>
      <c r="K47" s="4" t="s">
        <v>104</v>
      </c>
      <c r="L47" s="5">
        <v>5</v>
      </c>
      <c r="M47" s="5">
        <v>7</v>
      </c>
      <c r="N47" s="5">
        <v>8</v>
      </c>
      <c r="O47" s="6">
        <f t="shared" si="3"/>
        <v>0.66666666666666674</v>
      </c>
      <c r="P47" s="6">
        <v>8.6956521739099998E-2</v>
      </c>
      <c r="Q47" s="6">
        <v>0.6</v>
      </c>
      <c r="R47" s="6">
        <f t="shared" si="4"/>
        <v>0.45120772946858895</v>
      </c>
      <c r="S47" s="2">
        <v>-1</v>
      </c>
      <c r="T47" s="2">
        <v>-1</v>
      </c>
      <c r="V47">
        <v>8</v>
      </c>
      <c r="W47">
        <v>0</v>
      </c>
      <c r="X47">
        <v>0</v>
      </c>
    </row>
    <row r="48" spans="1:35" ht="48">
      <c r="A48" t="s">
        <v>8</v>
      </c>
      <c r="B48">
        <v>5</v>
      </c>
      <c r="C48" t="s">
        <v>9</v>
      </c>
      <c r="D48">
        <v>0</v>
      </c>
      <c r="E48">
        <v>562</v>
      </c>
      <c r="F48" t="s">
        <v>136</v>
      </c>
      <c r="G48">
        <v>36.884721994400003</v>
      </c>
      <c r="H48">
        <f t="shared" si="0"/>
        <v>4.5547313607380984</v>
      </c>
      <c r="I48" s="2">
        <v>6</v>
      </c>
      <c r="J48" s="2" t="s">
        <v>49</v>
      </c>
      <c r="K48" s="4" t="s">
        <v>105</v>
      </c>
      <c r="L48" s="5">
        <v>5</v>
      </c>
      <c r="M48" s="5">
        <v>4</v>
      </c>
      <c r="N48" s="5">
        <v>6</v>
      </c>
      <c r="O48" s="6">
        <f t="shared" si="3"/>
        <v>0.5</v>
      </c>
      <c r="P48" s="6">
        <v>0.5</v>
      </c>
      <c r="Q48" s="6">
        <v>0.75</v>
      </c>
      <c r="R48" s="6">
        <f t="shared" si="4"/>
        <v>0.58333333333333337</v>
      </c>
      <c r="S48" s="2">
        <v>-1</v>
      </c>
      <c r="T48" s="2">
        <v>-1</v>
      </c>
      <c r="V48">
        <v>8</v>
      </c>
      <c r="W48">
        <v>0</v>
      </c>
      <c r="X48">
        <v>0</v>
      </c>
    </row>
    <row r="49" spans="1:35">
      <c r="A49" s="2" t="s">
        <v>8</v>
      </c>
      <c r="B49">
        <v>6</v>
      </c>
      <c r="C49" t="s">
        <v>10</v>
      </c>
      <c r="D49">
        <v>1</v>
      </c>
      <c r="E49">
        <v>384</v>
      </c>
      <c r="F49" t="s">
        <v>137</v>
      </c>
      <c r="G49">
        <v>36.884721994400003</v>
      </c>
      <c r="H49">
        <f t="shared" si="0"/>
        <v>4.5547313607380984</v>
      </c>
      <c r="I49" s="2">
        <v>5</v>
      </c>
      <c r="J49" s="2" t="s">
        <v>50</v>
      </c>
      <c r="K49" s="4" t="s">
        <v>106</v>
      </c>
      <c r="L49" s="5">
        <v>5</v>
      </c>
      <c r="M49" s="5">
        <v>2</v>
      </c>
      <c r="N49" s="5">
        <v>3</v>
      </c>
      <c r="O49" s="6">
        <f t="shared" si="3"/>
        <v>0.33333333333333337</v>
      </c>
      <c r="P49" s="6">
        <v>0.34782608695700001</v>
      </c>
      <c r="Q49" s="6">
        <v>1</v>
      </c>
      <c r="R49" s="6">
        <f t="shared" si="4"/>
        <v>0.56038647343011105</v>
      </c>
      <c r="S49" s="2">
        <v>-1</v>
      </c>
      <c r="T49" s="2">
        <v>-1</v>
      </c>
      <c r="U49">
        <v>1.98387116954</v>
      </c>
      <c r="V49">
        <v>7.4142770844700001</v>
      </c>
      <c r="W49">
        <v>0.30318076880400002</v>
      </c>
      <c r="X49">
        <v>1.98387116954</v>
      </c>
    </row>
    <row r="50" spans="1:35" ht="80">
      <c r="A50" s="2" t="s">
        <v>8</v>
      </c>
      <c r="B50">
        <v>7</v>
      </c>
      <c r="C50" t="s">
        <v>11</v>
      </c>
      <c r="D50">
        <v>-1</v>
      </c>
      <c r="E50">
        <v>647</v>
      </c>
      <c r="F50" t="s">
        <v>138</v>
      </c>
      <c r="G50">
        <v>36.884721994400003</v>
      </c>
      <c r="H50">
        <f t="shared" si="0"/>
        <v>4.5547313607380984</v>
      </c>
      <c r="I50" s="2">
        <v>8</v>
      </c>
      <c r="J50" s="2" t="s">
        <v>51</v>
      </c>
      <c r="K50" s="4" t="s">
        <v>107</v>
      </c>
      <c r="L50" s="5">
        <v>8</v>
      </c>
      <c r="M50" s="5">
        <v>9</v>
      </c>
      <c r="N50" s="5">
        <v>7</v>
      </c>
      <c r="O50" s="6">
        <f t="shared" si="3"/>
        <v>0.8</v>
      </c>
      <c r="P50" s="6">
        <v>0.34782608695700001</v>
      </c>
      <c r="Q50" s="6">
        <v>1</v>
      </c>
      <c r="R50" s="6">
        <f t="shared" si="4"/>
        <v>0.71594202898566672</v>
      </c>
      <c r="S50" s="2">
        <v>-1</v>
      </c>
      <c r="T50" s="2">
        <v>-1</v>
      </c>
      <c r="U50">
        <v>0.42727922549199998</v>
      </c>
      <c r="V50">
        <v>7.8041843128700004</v>
      </c>
      <c r="W50">
        <v>8.1289460222799995E-2</v>
      </c>
      <c r="X50">
        <v>0.42727922549199998</v>
      </c>
    </row>
    <row r="51" spans="1:35" ht="64">
      <c r="A51" t="s">
        <v>8</v>
      </c>
      <c r="B51">
        <v>8</v>
      </c>
      <c r="C51" t="s">
        <v>9</v>
      </c>
      <c r="D51">
        <v>0</v>
      </c>
      <c r="E51">
        <v>988</v>
      </c>
      <c r="F51" t="s">
        <v>139</v>
      </c>
      <c r="G51">
        <v>36.884721994400003</v>
      </c>
      <c r="H51">
        <f t="shared" si="0"/>
        <v>4.5547313607380984</v>
      </c>
      <c r="I51" s="2">
        <v>5</v>
      </c>
      <c r="J51" s="2" t="s">
        <v>54</v>
      </c>
      <c r="K51" s="4" t="s">
        <v>108</v>
      </c>
      <c r="L51" s="5">
        <v>9</v>
      </c>
      <c r="M51" s="5">
        <v>9</v>
      </c>
      <c r="N51" s="5">
        <v>10</v>
      </c>
      <c r="O51" s="6">
        <f t="shared" si="3"/>
        <v>0.93333333333333335</v>
      </c>
      <c r="P51" s="6">
        <v>0.15384615384600001</v>
      </c>
      <c r="Q51" s="6">
        <v>1</v>
      </c>
      <c r="R51" s="6">
        <f t="shared" si="4"/>
        <v>0.6957264957264444</v>
      </c>
      <c r="S51" s="2">
        <v>-1</v>
      </c>
      <c r="T51" s="2">
        <v>-1</v>
      </c>
      <c r="V51">
        <v>8</v>
      </c>
      <c r="W51">
        <v>0</v>
      </c>
      <c r="X51">
        <v>0</v>
      </c>
    </row>
    <row r="52" spans="1:35" ht="96">
      <c r="A52" s="2" t="s">
        <v>8</v>
      </c>
      <c r="B52">
        <v>9</v>
      </c>
      <c r="C52" t="s">
        <v>10</v>
      </c>
      <c r="D52">
        <v>1</v>
      </c>
      <c r="E52">
        <v>534</v>
      </c>
      <c r="F52" t="s">
        <v>140</v>
      </c>
      <c r="G52">
        <v>36.884721994400003</v>
      </c>
      <c r="H52">
        <f t="shared" si="0"/>
        <v>4.5547313607380984</v>
      </c>
      <c r="I52" s="2">
        <v>7</v>
      </c>
      <c r="J52" s="2" t="s">
        <v>53</v>
      </c>
      <c r="K52" s="4" t="s">
        <v>109</v>
      </c>
      <c r="L52" s="5">
        <v>9</v>
      </c>
      <c r="M52" s="5">
        <v>10</v>
      </c>
      <c r="N52" s="5">
        <v>7</v>
      </c>
      <c r="O52" s="6">
        <f t="shared" si="3"/>
        <v>0.86666666666666659</v>
      </c>
      <c r="P52" s="6">
        <v>0.321428571429</v>
      </c>
      <c r="Q52" s="6">
        <v>0.66666666666700003</v>
      </c>
      <c r="R52" s="6">
        <f t="shared" si="4"/>
        <v>0.61825396825422219</v>
      </c>
      <c r="S52" s="2">
        <v>-1</v>
      </c>
      <c r="T52" s="2">
        <v>-1</v>
      </c>
      <c r="U52" s="7">
        <v>0.77328698100000004</v>
      </c>
      <c r="V52">
        <v>8.7123722597600004</v>
      </c>
      <c r="W52">
        <v>0.475061991643</v>
      </c>
      <c r="X52">
        <v>0.77328698126200002</v>
      </c>
    </row>
    <row r="53" spans="1:35" ht="80">
      <c r="A53" s="2" t="s">
        <v>8</v>
      </c>
      <c r="B53">
        <v>10</v>
      </c>
      <c r="C53" t="s">
        <v>11</v>
      </c>
      <c r="D53">
        <v>-1</v>
      </c>
      <c r="E53">
        <v>446</v>
      </c>
      <c r="F53" t="s">
        <v>141</v>
      </c>
      <c r="G53">
        <v>36.884721994400003</v>
      </c>
      <c r="H53">
        <f t="shared" si="0"/>
        <v>4.5547313607380984</v>
      </c>
      <c r="I53" s="2">
        <v>6</v>
      </c>
      <c r="J53" s="2" t="s">
        <v>52</v>
      </c>
      <c r="K53" s="4" t="s">
        <v>110</v>
      </c>
      <c r="L53" s="5">
        <v>8</v>
      </c>
      <c r="M53" s="5">
        <v>4</v>
      </c>
      <c r="N53" s="5">
        <v>9</v>
      </c>
      <c r="O53" s="6">
        <f t="shared" si="3"/>
        <v>0.7</v>
      </c>
      <c r="P53" s="6">
        <v>0.181818181818</v>
      </c>
      <c r="Q53" s="6">
        <v>1</v>
      </c>
      <c r="R53" s="6">
        <f t="shared" si="4"/>
        <v>0.6272727272726667</v>
      </c>
      <c r="S53" s="2">
        <v>-1</v>
      </c>
      <c r="T53" s="2">
        <v>-1</v>
      </c>
      <c r="U53" s="7">
        <v>1.3065218810000001</v>
      </c>
      <c r="V53">
        <v>8.5868190577799997</v>
      </c>
      <c r="W53">
        <v>0.14551963312499999</v>
      </c>
      <c r="X53">
        <v>1.3065218814499999</v>
      </c>
    </row>
    <row r="54" spans="1:35" ht="32">
      <c r="A54" t="s">
        <v>25</v>
      </c>
      <c r="B54">
        <v>5</v>
      </c>
      <c r="C54" t="s">
        <v>9</v>
      </c>
      <c r="D54">
        <v>0</v>
      </c>
      <c r="E54">
        <v>647</v>
      </c>
      <c r="F54" t="s">
        <v>138</v>
      </c>
      <c r="G54">
        <v>53.028758048999997</v>
      </c>
      <c r="H54">
        <f t="shared" si="0"/>
        <v>3.1680922989892295</v>
      </c>
      <c r="I54" s="2">
        <v>1</v>
      </c>
      <c r="J54" s="2" t="s">
        <v>51</v>
      </c>
      <c r="K54" s="4" t="s">
        <v>111</v>
      </c>
      <c r="L54" s="5">
        <v>4</v>
      </c>
      <c r="M54" s="5">
        <v>4</v>
      </c>
      <c r="N54" s="5">
        <v>4</v>
      </c>
      <c r="O54" s="6">
        <f t="shared" si="3"/>
        <v>0.4</v>
      </c>
      <c r="P54" s="6">
        <v>0.17391304347799999</v>
      </c>
      <c r="Q54" s="6">
        <v>0.5</v>
      </c>
      <c r="R54" s="6">
        <f t="shared" si="4"/>
        <v>0.35797101449266666</v>
      </c>
      <c r="S54" s="2">
        <v>5</v>
      </c>
      <c r="T54" s="2">
        <v>9</v>
      </c>
      <c r="V54">
        <v>8</v>
      </c>
      <c r="W54">
        <v>0</v>
      </c>
      <c r="X54">
        <v>0</v>
      </c>
      <c r="Y54">
        <v>2</v>
      </c>
      <c r="Z54" t="s">
        <v>20</v>
      </c>
      <c r="AA54">
        <v>0</v>
      </c>
      <c r="AB54">
        <v>35</v>
      </c>
      <c r="AC54" t="s">
        <v>26</v>
      </c>
      <c r="AD54" t="s">
        <v>22</v>
      </c>
      <c r="AE54" t="s">
        <v>27</v>
      </c>
      <c r="AF54" t="s">
        <v>24</v>
      </c>
      <c r="AG54" t="s">
        <v>24</v>
      </c>
      <c r="AH54" t="s">
        <v>24</v>
      </c>
      <c r="AI54" t="s">
        <v>24</v>
      </c>
    </row>
    <row r="55" spans="1:35" ht="32">
      <c r="A55" s="2" t="s">
        <v>25</v>
      </c>
      <c r="B55">
        <v>6</v>
      </c>
      <c r="C55" t="s">
        <v>11</v>
      </c>
      <c r="D55">
        <v>-1</v>
      </c>
      <c r="E55">
        <v>988</v>
      </c>
      <c r="F55" t="s">
        <v>139</v>
      </c>
      <c r="G55">
        <v>53.028758048999997</v>
      </c>
      <c r="H55">
        <f t="shared" si="0"/>
        <v>3.1680922989892295</v>
      </c>
      <c r="I55" s="2">
        <v>1</v>
      </c>
      <c r="J55" s="2" t="s">
        <v>54</v>
      </c>
      <c r="K55" s="4" t="s">
        <v>112</v>
      </c>
      <c r="L55" s="5">
        <v>5</v>
      </c>
      <c r="M55" s="5">
        <v>4</v>
      </c>
      <c r="N55" s="5">
        <v>3</v>
      </c>
      <c r="O55" s="6">
        <f t="shared" si="3"/>
        <v>0.4</v>
      </c>
      <c r="P55" s="6">
        <v>0.30769230769200001</v>
      </c>
      <c r="Q55" s="6">
        <v>0.5</v>
      </c>
      <c r="R55" s="6">
        <f t="shared" si="4"/>
        <v>0.40256410256400005</v>
      </c>
      <c r="S55" s="2">
        <v>2</v>
      </c>
      <c r="T55" s="2">
        <v>10</v>
      </c>
      <c r="U55" s="7">
        <v>2.019116591</v>
      </c>
      <c r="V55">
        <v>9.6381104173099992</v>
      </c>
      <c r="W55">
        <v>0.29650595443400002</v>
      </c>
      <c r="X55">
        <v>2.01911659116</v>
      </c>
      <c r="Y55">
        <v>3</v>
      </c>
      <c r="Z55" t="s">
        <v>20</v>
      </c>
      <c r="AA55">
        <v>0</v>
      </c>
      <c r="AB55">
        <v>35</v>
      </c>
      <c r="AC55" t="s">
        <v>26</v>
      </c>
      <c r="AD55" t="s">
        <v>22</v>
      </c>
      <c r="AE55" t="s">
        <v>27</v>
      </c>
      <c r="AF55" t="s">
        <v>24</v>
      </c>
      <c r="AG55" t="s">
        <v>24</v>
      </c>
      <c r="AH55" t="s">
        <v>24</v>
      </c>
      <c r="AI55" t="s">
        <v>24</v>
      </c>
    </row>
    <row r="56" spans="1:35" ht="32">
      <c r="A56" t="s">
        <v>25</v>
      </c>
      <c r="B56">
        <v>7</v>
      </c>
      <c r="C56" t="s">
        <v>9</v>
      </c>
      <c r="D56">
        <v>0</v>
      </c>
      <c r="E56">
        <v>384</v>
      </c>
      <c r="F56" t="s">
        <v>137</v>
      </c>
      <c r="G56">
        <v>53.028758048999997</v>
      </c>
      <c r="H56">
        <f t="shared" si="0"/>
        <v>3.1680922989892295</v>
      </c>
      <c r="I56" s="2">
        <v>7</v>
      </c>
      <c r="J56" s="2" t="s">
        <v>50</v>
      </c>
      <c r="K56" s="4" t="s">
        <v>113</v>
      </c>
      <c r="L56" s="5">
        <v>3</v>
      </c>
      <c r="M56" s="5">
        <v>2</v>
      </c>
      <c r="N56" s="5">
        <v>2</v>
      </c>
      <c r="O56" s="6">
        <f t="shared" si="3"/>
        <v>0.23333333333333334</v>
      </c>
      <c r="P56" s="6">
        <v>0.17391304347799999</v>
      </c>
      <c r="Q56" s="6">
        <v>0.4</v>
      </c>
      <c r="R56" s="6">
        <f t="shared" si="4"/>
        <v>0.26908212560377781</v>
      </c>
      <c r="S56" s="2">
        <v>9</v>
      </c>
      <c r="T56" s="2">
        <v>9</v>
      </c>
      <c r="V56">
        <v>8</v>
      </c>
      <c r="W56">
        <v>0</v>
      </c>
      <c r="X56">
        <v>0</v>
      </c>
      <c r="Y56">
        <v>4</v>
      </c>
      <c r="Z56" t="s">
        <v>20</v>
      </c>
      <c r="AA56">
        <v>0</v>
      </c>
      <c r="AB56">
        <v>35</v>
      </c>
      <c r="AC56" t="s">
        <v>26</v>
      </c>
      <c r="AD56" t="s">
        <v>22</v>
      </c>
      <c r="AE56" t="s">
        <v>27</v>
      </c>
      <c r="AF56" t="s">
        <v>24</v>
      </c>
      <c r="AG56" t="s">
        <v>24</v>
      </c>
      <c r="AH56" t="s">
        <v>24</v>
      </c>
      <c r="AI56" t="s">
        <v>24</v>
      </c>
    </row>
    <row r="57" spans="1:35" ht="48">
      <c r="A57" s="2" t="s">
        <v>25</v>
      </c>
      <c r="B57">
        <v>8</v>
      </c>
      <c r="C57" t="s">
        <v>10</v>
      </c>
      <c r="D57">
        <v>1</v>
      </c>
      <c r="E57">
        <v>562</v>
      </c>
      <c r="F57" t="s">
        <v>136</v>
      </c>
      <c r="G57">
        <v>53.028758048999997</v>
      </c>
      <c r="H57">
        <f t="shared" si="0"/>
        <v>3.1680922989892295</v>
      </c>
      <c r="I57" s="2">
        <v>4</v>
      </c>
      <c r="J57" s="2" t="s">
        <v>49</v>
      </c>
      <c r="K57" s="4" t="s">
        <v>114</v>
      </c>
      <c r="L57" s="5">
        <v>4</v>
      </c>
      <c r="M57" s="5">
        <v>3</v>
      </c>
      <c r="N57" s="5">
        <v>4</v>
      </c>
      <c r="O57" s="6">
        <f t="shared" si="3"/>
        <v>0.36666666666666664</v>
      </c>
      <c r="P57" s="6">
        <v>0.3</v>
      </c>
      <c r="Q57" s="6">
        <v>0.33333333333300003</v>
      </c>
      <c r="R57" s="6">
        <f t="shared" si="4"/>
        <v>0.33333333333322224</v>
      </c>
      <c r="S57" s="2">
        <v>4</v>
      </c>
      <c r="T57" s="2">
        <v>8</v>
      </c>
      <c r="U57" s="7">
        <v>0.562622972</v>
      </c>
      <c r="V57">
        <v>7.6672207318899996</v>
      </c>
      <c r="W57">
        <v>0.25732116800600002</v>
      </c>
      <c r="X57">
        <v>0.56262297221099999</v>
      </c>
      <c r="Y57">
        <v>1</v>
      </c>
      <c r="Z57" t="s">
        <v>20</v>
      </c>
      <c r="AA57">
        <v>0</v>
      </c>
      <c r="AB57">
        <v>35</v>
      </c>
      <c r="AC57" t="s">
        <v>26</v>
      </c>
      <c r="AD57" t="s">
        <v>22</v>
      </c>
      <c r="AE57" t="s">
        <v>27</v>
      </c>
      <c r="AF57" t="s">
        <v>24</v>
      </c>
      <c r="AG57" t="s">
        <v>24</v>
      </c>
      <c r="AH57" t="s">
        <v>24</v>
      </c>
      <c r="AI57" t="s">
        <v>24</v>
      </c>
    </row>
    <row r="58" spans="1:35" ht="32">
      <c r="A58" t="s">
        <v>13</v>
      </c>
      <c r="B58">
        <v>5</v>
      </c>
      <c r="C58" t="s">
        <v>9</v>
      </c>
      <c r="D58">
        <v>0</v>
      </c>
      <c r="E58">
        <v>562</v>
      </c>
      <c r="F58" t="s">
        <v>136</v>
      </c>
      <c r="G58">
        <v>43.458125829700002</v>
      </c>
      <c r="H58">
        <f t="shared" si="0"/>
        <v>3.8657902703476923</v>
      </c>
      <c r="I58" s="2">
        <v>7</v>
      </c>
      <c r="J58" s="2" t="s">
        <v>49</v>
      </c>
      <c r="K58" s="4" t="s">
        <v>115</v>
      </c>
      <c r="L58" s="5">
        <v>6</v>
      </c>
      <c r="M58" s="5">
        <v>2</v>
      </c>
      <c r="N58" s="5">
        <v>5</v>
      </c>
      <c r="O58" s="6">
        <f t="shared" si="3"/>
        <v>0.43333333333333329</v>
      </c>
      <c r="P58" s="6">
        <v>0.4</v>
      </c>
      <c r="Q58" s="6">
        <v>0.66666666666700003</v>
      </c>
      <c r="R58" s="6">
        <f t="shared" si="4"/>
        <v>0.50000000000011113</v>
      </c>
      <c r="S58" s="2">
        <v>-1</v>
      </c>
      <c r="T58" s="2">
        <v>-1</v>
      </c>
      <c r="V58">
        <v>8</v>
      </c>
      <c r="W58">
        <v>0</v>
      </c>
      <c r="X58">
        <v>0</v>
      </c>
    </row>
    <row r="59" spans="1:35" ht="32">
      <c r="A59" s="2" t="s">
        <v>13</v>
      </c>
      <c r="B59">
        <v>6</v>
      </c>
      <c r="C59" t="s">
        <v>10</v>
      </c>
      <c r="D59">
        <v>1</v>
      </c>
      <c r="E59">
        <v>384</v>
      </c>
      <c r="F59" t="s">
        <v>137</v>
      </c>
      <c r="G59">
        <v>43.458125829700002</v>
      </c>
      <c r="H59">
        <f t="shared" si="0"/>
        <v>3.8657902703476923</v>
      </c>
      <c r="I59" s="2">
        <v>8</v>
      </c>
      <c r="J59" s="2" t="s">
        <v>50</v>
      </c>
      <c r="K59" s="4" t="s">
        <v>116</v>
      </c>
      <c r="L59" s="5">
        <v>7</v>
      </c>
      <c r="M59" s="5">
        <v>3</v>
      </c>
      <c r="N59" s="5">
        <v>5</v>
      </c>
      <c r="O59" s="6">
        <f t="shared" si="3"/>
        <v>0.5</v>
      </c>
      <c r="P59" s="6">
        <v>4.3478260869600001E-2</v>
      </c>
      <c r="Q59" s="6">
        <v>0.66666666666700003</v>
      </c>
      <c r="R59" s="6">
        <f t="shared" si="4"/>
        <v>0.40338164251220004</v>
      </c>
      <c r="S59" s="2">
        <v>-1</v>
      </c>
      <c r="T59" s="2">
        <v>-1</v>
      </c>
      <c r="U59" s="7">
        <v>2.389311985</v>
      </c>
      <c r="V59">
        <v>9.6075928037199994</v>
      </c>
      <c r="W59">
        <v>0.29255659451799998</v>
      </c>
      <c r="X59">
        <v>2.38931198491</v>
      </c>
    </row>
    <row r="60" spans="1:35" ht="48">
      <c r="A60" s="2" t="s">
        <v>13</v>
      </c>
      <c r="B60">
        <v>7</v>
      </c>
      <c r="C60" t="s">
        <v>11</v>
      </c>
      <c r="D60">
        <v>-1</v>
      </c>
      <c r="E60">
        <v>647</v>
      </c>
      <c r="F60" t="s">
        <v>138</v>
      </c>
      <c r="G60">
        <v>43.458125829700002</v>
      </c>
      <c r="H60">
        <f t="shared" si="0"/>
        <v>3.8657902703476923</v>
      </c>
      <c r="I60" s="2">
        <v>4</v>
      </c>
      <c r="J60" s="2" t="s">
        <v>51</v>
      </c>
      <c r="K60" s="4" t="s">
        <v>117</v>
      </c>
      <c r="L60" s="5">
        <v>6</v>
      </c>
      <c r="M60" s="5">
        <v>7</v>
      </c>
      <c r="N60" s="5">
        <v>10</v>
      </c>
      <c r="O60" s="6">
        <f t="shared" si="3"/>
        <v>0.76666666666666672</v>
      </c>
      <c r="P60" s="6">
        <v>0.17391304347799999</v>
      </c>
      <c r="Q60" s="6">
        <v>1</v>
      </c>
      <c r="R60" s="6">
        <f t="shared" si="4"/>
        <v>0.64685990338155552</v>
      </c>
      <c r="S60" s="2">
        <v>-1</v>
      </c>
      <c r="T60" s="2">
        <v>-1</v>
      </c>
      <c r="U60" s="7">
        <v>2.181391064</v>
      </c>
      <c r="V60">
        <v>7.2594510383499999</v>
      </c>
      <c r="W60">
        <v>0.261488493564</v>
      </c>
      <c r="X60">
        <v>2.18139106403</v>
      </c>
    </row>
    <row r="61" spans="1:35">
      <c r="A61" t="s">
        <v>31</v>
      </c>
      <c r="B61">
        <v>5</v>
      </c>
      <c r="C61" t="s">
        <v>9</v>
      </c>
      <c r="D61">
        <v>0</v>
      </c>
      <c r="E61">
        <v>647</v>
      </c>
      <c r="F61" t="s">
        <v>138</v>
      </c>
      <c r="G61">
        <v>44.756837844800003</v>
      </c>
      <c r="H61">
        <f t="shared" si="0"/>
        <v>3.7536163877922131</v>
      </c>
      <c r="I61" s="2">
        <v>4</v>
      </c>
      <c r="J61" s="2" t="s">
        <v>51</v>
      </c>
      <c r="K61" s="4" t="s">
        <v>118</v>
      </c>
      <c r="L61" s="5">
        <v>4</v>
      </c>
      <c r="M61" s="5">
        <v>3</v>
      </c>
      <c r="N61" s="5">
        <v>2</v>
      </c>
      <c r="O61" s="6">
        <f t="shared" si="3"/>
        <v>0.3</v>
      </c>
      <c r="P61" s="6">
        <v>0</v>
      </c>
      <c r="Q61" s="6">
        <v>1</v>
      </c>
      <c r="R61" s="6">
        <f t="shared" si="4"/>
        <v>0.43333333333333335</v>
      </c>
      <c r="S61" s="2">
        <v>-1</v>
      </c>
      <c r="T61" s="2">
        <v>6</v>
      </c>
      <c r="V61">
        <v>8</v>
      </c>
      <c r="W61">
        <v>0</v>
      </c>
      <c r="X61">
        <v>0</v>
      </c>
      <c r="Y61">
        <v>2</v>
      </c>
      <c r="Z61" t="s">
        <v>32</v>
      </c>
      <c r="AA61">
        <v>1</v>
      </c>
      <c r="AB61">
        <v>50</v>
      </c>
      <c r="AC61" t="s">
        <v>21</v>
      </c>
      <c r="AD61" t="s">
        <v>22</v>
      </c>
      <c r="AE61" t="s">
        <v>23</v>
      </c>
      <c r="AF61" t="s">
        <v>24</v>
      </c>
      <c r="AG61" t="s">
        <v>24</v>
      </c>
      <c r="AH61" t="s">
        <v>24</v>
      </c>
      <c r="AI61" t="s">
        <v>24</v>
      </c>
    </row>
    <row r="62" spans="1:35" ht="48">
      <c r="A62" t="s">
        <v>31</v>
      </c>
      <c r="B62">
        <v>6</v>
      </c>
      <c r="C62" t="s">
        <v>9</v>
      </c>
      <c r="D62">
        <v>0</v>
      </c>
      <c r="E62">
        <v>988</v>
      </c>
      <c r="F62" t="s">
        <v>139</v>
      </c>
      <c r="G62">
        <v>44.756837844800003</v>
      </c>
      <c r="H62">
        <f t="shared" si="0"/>
        <v>3.7536163877922131</v>
      </c>
      <c r="I62" s="2">
        <v>4</v>
      </c>
      <c r="J62" s="2" t="s">
        <v>54</v>
      </c>
      <c r="K62" s="4" t="s">
        <v>119</v>
      </c>
      <c r="L62" s="5">
        <v>3</v>
      </c>
      <c r="M62" s="5">
        <v>4</v>
      </c>
      <c r="N62" s="5">
        <v>3</v>
      </c>
      <c r="O62" s="6">
        <f t="shared" si="3"/>
        <v>0.33333333333333337</v>
      </c>
      <c r="P62" s="6">
        <v>0</v>
      </c>
      <c r="Q62" s="6">
        <v>0.33333333333300003</v>
      </c>
      <c r="R62" s="6">
        <f t="shared" si="4"/>
        <v>0.22222222222211116</v>
      </c>
      <c r="S62" s="2">
        <v>5</v>
      </c>
      <c r="T62" s="2">
        <v>5</v>
      </c>
      <c r="V62">
        <v>8</v>
      </c>
      <c r="W62">
        <v>0</v>
      </c>
      <c r="X62">
        <v>0</v>
      </c>
      <c r="Y62">
        <v>1</v>
      </c>
      <c r="Z62" t="s">
        <v>32</v>
      </c>
      <c r="AA62">
        <v>1</v>
      </c>
      <c r="AB62">
        <v>50</v>
      </c>
      <c r="AC62" t="s">
        <v>21</v>
      </c>
      <c r="AD62" t="s">
        <v>22</v>
      </c>
      <c r="AE62" t="s">
        <v>23</v>
      </c>
      <c r="AF62" t="s">
        <v>24</v>
      </c>
      <c r="AG62" t="s">
        <v>24</v>
      </c>
      <c r="AH62" t="s">
        <v>24</v>
      </c>
      <c r="AI62" t="s">
        <v>24</v>
      </c>
    </row>
    <row r="63" spans="1:35" ht="48">
      <c r="A63" s="2" t="s">
        <v>31</v>
      </c>
      <c r="B63">
        <v>7</v>
      </c>
      <c r="C63" t="s">
        <v>10</v>
      </c>
      <c r="D63">
        <v>1</v>
      </c>
      <c r="E63">
        <v>384</v>
      </c>
      <c r="F63" t="s">
        <v>137</v>
      </c>
      <c r="G63">
        <v>44.756837844800003</v>
      </c>
      <c r="H63">
        <f t="shared" si="0"/>
        <v>3.7536163877922131</v>
      </c>
      <c r="I63" s="2">
        <v>2</v>
      </c>
      <c r="J63" s="2" t="s">
        <v>50</v>
      </c>
      <c r="K63" s="4" t="s">
        <v>120</v>
      </c>
      <c r="L63" s="5">
        <v>4</v>
      </c>
      <c r="M63" s="5">
        <v>2</v>
      </c>
      <c r="N63" s="5">
        <v>5</v>
      </c>
      <c r="O63" s="6">
        <f t="shared" si="3"/>
        <v>0.36666666666666664</v>
      </c>
      <c r="P63" s="6">
        <v>0</v>
      </c>
      <c r="Q63" s="6">
        <v>0.2</v>
      </c>
      <c r="R63" s="6">
        <f t="shared" si="4"/>
        <v>0.18888888888888888</v>
      </c>
      <c r="S63" s="2">
        <v>5</v>
      </c>
      <c r="T63" s="2">
        <v>5</v>
      </c>
      <c r="U63" s="7">
        <v>1.5723459449999999</v>
      </c>
      <c r="V63">
        <v>8.5171139885099993</v>
      </c>
      <c r="W63">
        <v>0.18290964959600001</v>
      </c>
      <c r="X63">
        <v>1.5723459446700001</v>
      </c>
      <c r="Y63">
        <v>3</v>
      </c>
      <c r="Z63" t="s">
        <v>32</v>
      </c>
      <c r="AA63">
        <v>1</v>
      </c>
      <c r="AB63">
        <v>50</v>
      </c>
      <c r="AC63" t="s">
        <v>21</v>
      </c>
      <c r="AD63" t="s">
        <v>22</v>
      </c>
      <c r="AE63" t="s">
        <v>23</v>
      </c>
      <c r="AF63" t="s">
        <v>24</v>
      </c>
      <c r="AG63" t="s">
        <v>24</v>
      </c>
      <c r="AH63" t="s">
        <v>24</v>
      </c>
      <c r="AI63" t="s">
        <v>24</v>
      </c>
    </row>
    <row r="64" spans="1:35">
      <c r="A64" s="2" t="s">
        <v>31</v>
      </c>
      <c r="B64">
        <v>8</v>
      </c>
      <c r="C64" t="s">
        <v>11</v>
      </c>
      <c r="D64">
        <v>-1</v>
      </c>
      <c r="E64">
        <v>446</v>
      </c>
      <c r="F64" t="s">
        <v>141</v>
      </c>
      <c r="G64">
        <v>44.756837844800003</v>
      </c>
      <c r="H64">
        <f t="shared" si="0"/>
        <v>3.7536163877922131</v>
      </c>
      <c r="I64" s="2">
        <v>4</v>
      </c>
      <c r="J64" s="2" t="s">
        <v>52</v>
      </c>
      <c r="K64" s="4" t="s">
        <v>121</v>
      </c>
      <c r="L64" s="5">
        <v>2</v>
      </c>
      <c r="M64" s="5">
        <v>3</v>
      </c>
      <c r="N64" s="5">
        <v>2</v>
      </c>
      <c r="O64" s="6">
        <f t="shared" si="3"/>
        <v>0.23333333333333334</v>
      </c>
      <c r="P64" s="6">
        <v>2.2727272727300001E-2</v>
      </c>
      <c r="Q64" s="6">
        <v>0.33333333333300003</v>
      </c>
      <c r="R64" s="6">
        <f t="shared" si="4"/>
        <v>0.19646464646454445</v>
      </c>
      <c r="S64" s="2">
        <v>4</v>
      </c>
      <c r="T64" s="2">
        <v>6</v>
      </c>
      <c r="U64" s="7">
        <v>1.844133523</v>
      </c>
      <c r="V64">
        <v>7.3688525924199997</v>
      </c>
      <c r="W64">
        <v>0.52017999784299995</v>
      </c>
      <c r="X64">
        <v>1.8441335227</v>
      </c>
      <c r="Y64">
        <v>4</v>
      </c>
      <c r="Z64" t="s">
        <v>32</v>
      </c>
      <c r="AA64">
        <v>1</v>
      </c>
      <c r="AB64">
        <v>50</v>
      </c>
      <c r="AC64" t="s">
        <v>21</v>
      </c>
      <c r="AD64" t="s">
        <v>22</v>
      </c>
      <c r="AE64" t="s">
        <v>23</v>
      </c>
      <c r="AF64" t="s">
        <v>24</v>
      </c>
      <c r="AG64" t="s">
        <v>24</v>
      </c>
      <c r="AH64" t="s">
        <v>24</v>
      </c>
      <c r="AI64" t="s">
        <v>24</v>
      </c>
    </row>
    <row r="65" spans="1:35" ht="32">
      <c r="A65" t="s">
        <v>19</v>
      </c>
      <c r="B65">
        <v>5</v>
      </c>
      <c r="C65" t="s">
        <v>9</v>
      </c>
      <c r="D65">
        <v>0</v>
      </c>
      <c r="E65">
        <v>446</v>
      </c>
      <c r="F65" t="s">
        <v>141</v>
      </c>
      <c r="G65">
        <v>25.243417024599999</v>
      </c>
      <c r="H65">
        <f t="shared" si="0"/>
        <v>6.6552004364655577</v>
      </c>
      <c r="I65" s="2">
        <v>7</v>
      </c>
      <c r="J65" s="2" t="s">
        <v>52</v>
      </c>
      <c r="K65" s="4" t="s">
        <v>122</v>
      </c>
      <c r="L65" s="5">
        <v>2</v>
      </c>
      <c r="M65" s="5">
        <v>3</v>
      </c>
      <c r="N65" s="5">
        <v>4</v>
      </c>
      <c r="O65" s="6">
        <f t="shared" si="3"/>
        <v>0.3</v>
      </c>
      <c r="P65" s="6">
        <v>0.15909090909099999</v>
      </c>
      <c r="Q65" s="6">
        <v>0.25</v>
      </c>
      <c r="R65" s="6">
        <f t="shared" si="4"/>
        <v>0.23636363636366667</v>
      </c>
      <c r="S65" s="2">
        <v>3</v>
      </c>
      <c r="T65" s="2">
        <v>7</v>
      </c>
      <c r="V65">
        <v>8</v>
      </c>
      <c r="W65">
        <v>0</v>
      </c>
      <c r="X65">
        <v>0</v>
      </c>
      <c r="Y65">
        <v>4</v>
      </c>
      <c r="Z65" t="s">
        <v>20</v>
      </c>
      <c r="AA65">
        <v>0</v>
      </c>
      <c r="AB65">
        <v>26</v>
      </c>
      <c r="AC65" t="s">
        <v>21</v>
      </c>
      <c r="AD65" t="s">
        <v>22</v>
      </c>
      <c r="AE65" t="s">
        <v>23</v>
      </c>
      <c r="AF65" t="s">
        <v>24</v>
      </c>
      <c r="AG65" t="s">
        <v>24</v>
      </c>
      <c r="AH65" t="s">
        <v>24</v>
      </c>
      <c r="AI65" t="s">
        <v>24</v>
      </c>
    </row>
    <row r="66" spans="1:35" ht="32">
      <c r="A66" t="s">
        <v>19</v>
      </c>
      <c r="B66">
        <v>6</v>
      </c>
      <c r="C66" t="s">
        <v>9</v>
      </c>
      <c r="D66">
        <v>0</v>
      </c>
      <c r="E66">
        <v>988</v>
      </c>
      <c r="F66" t="s">
        <v>139</v>
      </c>
      <c r="G66">
        <v>25.243417024599999</v>
      </c>
      <c r="H66">
        <f t="shared" si="0"/>
        <v>6.6552004364655577</v>
      </c>
      <c r="I66" s="2">
        <v>9</v>
      </c>
      <c r="J66" s="2" t="s">
        <v>54</v>
      </c>
      <c r="K66" s="4" t="s">
        <v>123</v>
      </c>
      <c r="L66" s="5">
        <v>7</v>
      </c>
      <c r="M66" s="5">
        <v>9</v>
      </c>
      <c r="N66" s="5">
        <v>5</v>
      </c>
      <c r="O66" s="6">
        <f t="shared" si="3"/>
        <v>0.7</v>
      </c>
      <c r="P66" s="6">
        <v>7.6923076923100006E-2</v>
      </c>
      <c r="Q66" s="6">
        <v>0.75</v>
      </c>
      <c r="R66" s="6">
        <f t="shared" si="4"/>
        <v>0.5089743589743666</v>
      </c>
      <c r="S66" s="2">
        <v>8</v>
      </c>
      <c r="T66" s="2">
        <v>7</v>
      </c>
      <c r="V66">
        <v>8</v>
      </c>
      <c r="W66">
        <v>0</v>
      </c>
      <c r="X66">
        <v>0</v>
      </c>
      <c r="Y66">
        <v>1</v>
      </c>
      <c r="Z66" t="s">
        <v>20</v>
      </c>
      <c r="AA66">
        <v>0</v>
      </c>
      <c r="AB66">
        <v>26</v>
      </c>
      <c r="AC66" t="s">
        <v>21</v>
      </c>
      <c r="AD66" t="s">
        <v>22</v>
      </c>
      <c r="AE66" t="s">
        <v>23</v>
      </c>
      <c r="AF66" t="s">
        <v>24</v>
      </c>
      <c r="AG66" t="s">
        <v>24</v>
      </c>
      <c r="AH66" t="s">
        <v>24</v>
      </c>
      <c r="AI66" t="s">
        <v>24</v>
      </c>
    </row>
    <row r="67" spans="1:35" ht="48">
      <c r="A67" s="2" t="s">
        <v>19</v>
      </c>
      <c r="B67">
        <v>7</v>
      </c>
      <c r="C67" t="s">
        <v>11</v>
      </c>
      <c r="D67">
        <v>-1</v>
      </c>
      <c r="E67">
        <v>384</v>
      </c>
      <c r="F67" t="s">
        <v>137</v>
      </c>
      <c r="G67">
        <v>25.243417024599999</v>
      </c>
      <c r="H67">
        <f t="shared" ref="H67:H78" si="5">168/G67</f>
        <v>6.6552004364655577</v>
      </c>
      <c r="I67" s="2">
        <v>8</v>
      </c>
      <c r="J67" s="2" t="s">
        <v>50</v>
      </c>
      <c r="K67" s="4" t="s">
        <v>124</v>
      </c>
      <c r="L67" s="5">
        <v>8</v>
      </c>
      <c r="M67" s="5">
        <v>5</v>
      </c>
      <c r="N67" s="5">
        <v>7</v>
      </c>
      <c r="O67" s="6">
        <f t="shared" si="3"/>
        <v>0.66666666666666674</v>
      </c>
      <c r="P67" s="6">
        <v>0.13043478260899999</v>
      </c>
      <c r="Q67" s="6">
        <v>1</v>
      </c>
      <c r="R67" s="6">
        <f t="shared" si="4"/>
        <v>0.59903381642522224</v>
      </c>
      <c r="S67" s="2">
        <v>8</v>
      </c>
      <c r="T67" s="2">
        <v>7</v>
      </c>
      <c r="U67" s="7">
        <v>0.66329725699999997</v>
      </c>
      <c r="V67">
        <v>8.8098390611799999</v>
      </c>
      <c r="W67">
        <v>0.11408421373700001</v>
      </c>
      <c r="X67">
        <v>0.66329725704599996</v>
      </c>
      <c r="Y67">
        <v>2</v>
      </c>
      <c r="Z67" t="s">
        <v>20</v>
      </c>
      <c r="AA67">
        <v>0</v>
      </c>
      <c r="AB67">
        <v>26</v>
      </c>
      <c r="AC67" t="s">
        <v>21</v>
      </c>
      <c r="AD67" t="s">
        <v>22</v>
      </c>
      <c r="AE67" t="s">
        <v>23</v>
      </c>
      <c r="AF67" t="s">
        <v>24</v>
      </c>
      <c r="AG67" t="s">
        <v>24</v>
      </c>
      <c r="AH67" t="s">
        <v>24</v>
      </c>
      <c r="AI67" t="s">
        <v>24</v>
      </c>
    </row>
    <row r="68" spans="1:35" ht="48">
      <c r="A68" s="2" t="s">
        <v>19</v>
      </c>
      <c r="B68">
        <v>8</v>
      </c>
      <c r="C68" t="s">
        <v>10</v>
      </c>
      <c r="D68">
        <v>1</v>
      </c>
      <c r="E68">
        <v>647</v>
      </c>
      <c r="F68" t="s">
        <v>138</v>
      </c>
      <c r="G68">
        <v>25.243417024599999</v>
      </c>
      <c r="H68">
        <f t="shared" si="5"/>
        <v>6.6552004364655577</v>
      </c>
      <c r="I68" s="2">
        <v>8</v>
      </c>
      <c r="J68" s="2" t="s">
        <v>51</v>
      </c>
      <c r="K68" s="4" t="s">
        <v>125</v>
      </c>
      <c r="L68" s="5">
        <v>2</v>
      </c>
      <c r="M68" s="5">
        <v>3</v>
      </c>
      <c r="N68" s="5">
        <v>4</v>
      </c>
      <c r="O68" s="6">
        <f t="shared" ref="O68:O73" si="6">AVERAGE(L68:N68)/10</f>
        <v>0.3</v>
      </c>
      <c r="P68" s="6">
        <v>0.260869565217</v>
      </c>
      <c r="Q68" s="6">
        <v>1</v>
      </c>
      <c r="R68" s="6">
        <f t="shared" ref="R68:R73" si="7">AVERAGE(O68:Q68)</f>
        <v>0.52028985507233327</v>
      </c>
      <c r="S68" s="2">
        <v>7</v>
      </c>
      <c r="T68" s="2">
        <v>7</v>
      </c>
      <c r="U68" s="7">
        <v>0.98872858299999999</v>
      </c>
      <c r="V68">
        <v>7.8274825228099996</v>
      </c>
      <c r="W68">
        <v>0.13152104050899999</v>
      </c>
      <c r="X68">
        <v>0.98872858268499997</v>
      </c>
      <c r="Y68">
        <v>3</v>
      </c>
      <c r="Z68" t="s">
        <v>20</v>
      </c>
      <c r="AA68">
        <v>0</v>
      </c>
      <c r="AB68">
        <v>26</v>
      </c>
      <c r="AC68" t="s">
        <v>21</v>
      </c>
      <c r="AD68" t="s">
        <v>22</v>
      </c>
      <c r="AE68" t="s">
        <v>23</v>
      </c>
      <c r="AF68" t="s">
        <v>24</v>
      </c>
      <c r="AG68" t="s">
        <v>24</v>
      </c>
      <c r="AH68" t="s">
        <v>24</v>
      </c>
      <c r="AI68" t="s">
        <v>24</v>
      </c>
    </row>
    <row r="69" spans="1:35" ht="80">
      <c r="A69" t="s">
        <v>35</v>
      </c>
      <c r="B69">
        <v>5</v>
      </c>
      <c r="C69" t="s">
        <v>9</v>
      </c>
      <c r="D69">
        <v>0</v>
      </c>
      <c r="E69">
        <v>534</v>
      </c>
      <c r="F69" t="s">
        <v>140</v>
      </c>
      <c r="G69">
        <v>36.523827076000003</v>
      </c>
      <c r="H69">
        <f t="shared" si="5"/>
        <v>4.5997370333185508</v>
      </c>
      <c r="I69" s="2">
        <v>0</v>
      </c>
      <c r="J69" s="2" t="s">
        <v>53</v>
      </c>
      <c r="K69" s="4" t="s">
        <v>126</v>
      </c>
      <c r="L69" s="5">
        <v>5</v>
      </c>
      <c r="M69" s="5">
        <v>2</v>
      </c>
      <c r="N69" s="5">
        <v>5</v>
      </c>
      <c r="O69" s="6">
        <f t="shared" si="6"/>
        <v>0.4</v>
      </c>
      <c r="P69" s="6">
        <v>3.5714285714299999E-2</v>
      </c>
      <c r="Q69" s="6">
        <v>0.8</v>
      </c>
      <c r="R69" s="6">
        <f t="shared" si="7"/>
        <v>0.41190476190476666</v>
      </c>
      <c r="S69" s="2">
        <v>2</v>
      </c>
      <c r="T69" s="2">
        <v>6</v>
      </c>
      <c r="V69">
        <v>8</v>
      </c>
      <c r="W69">
        <v>0</v>
      </c>
      <c r="X69">
        <v>0</v>
      </c>
      <c r="Y69">
        <v>2</v>
      </c>
      <c r="Z69" t="s">
        <v>32</v>
      </c>
      <c r="AA69">
        <v>1</v>
      </c>
      <c r="AB69">
        <v>27</v>
      </c>
      <c r="AC69" t="s">
        <v>21</v>
      </c>
      <c r="AD69" t="s">
        <v>34</v>
      </c>
      <c r="AE69" t="s">
        <v>23</v>
      </c>
      <c r="AF69" t="s">
        <v>24</v>
      </c>
      <c r="AG69" t="s">
        <v>24</v>
      </c>
      <c r="AH69" t="s">
        <v>24</v>
      </c>
      <c r="AI69" t="s">
        <v>24</v>
      </c>
    </row>
    <row r="70" spans="1:35" ht="64">
      <c r="A70" s="2" t="s">
        <v>35</v>
      </c>
      <c r="B70">
        <v>6</v>
      </c>
      <c r="C70" t="s">
        <v>10</v>
      </c>
      <c r="D70">
        <v>1</v>
      </c>
      <c r="E70">
        <v>647</v>
      </c>
      <c r="F70" t="s">
        <v>138</v>
      </c>
      <c r="G70">
        <v>36.523827076000003</v>
      </c>
      <c r="H70">
        <f t="shared" si="5"/>
        <v>4.5997370333185508</v>
      </c>
      <c r="I70" s="2">
        <v>0</v>
      </c>
      <c r="J70" s="2" t="s">
        <v>51</v>
      </c>
      <c r="K70" s="4" t="s">
        <v>127</v>
      </c>
      <c r="L70" s="5">
        <v>5</v>
      </c>
      <c r="M70" s="5">
        <v>5</v>
      </c>
      <c r="N70" s="5">
        <v>6</v>
      </c>
      <c r="O70" s="6">
        <f t="shared" si="6"/>
        <v>0.53333333333333333</v>
      </c>
      <c r="P70" s="6">
        <v>0.17391304347799999</v>
      </c>
      <c r="Q70" s="6">
        <v>1</v>
      </c>
      <c r="R70" s="6">
        <f t="shared" si="7"/>
        <v>0.5690821256037778</v>
      </c>
      <c r="S70" s="2">
        <v>2</v>
      </c>
      <c r="T70" s="2">
        <v>6</v>
      </c>
      <c r="U70" s="7">
        <v>0.38886046499999999</v>
      </c>
      <c r="V70">
        <v>8.5580698365999996</v>
      </c>
      <c r="W70">
        <v>9.7772404186799999E-2</v>
      </c>
      <c r="X70">
        <v>0.38886046461899998</v>
      </c>
      <c r="Y70">
        <v>4</v>
      </c>
      <c r="Z70" t="s">
        <v>32</v>
      </c>
      <c r="AA70">
        <v>1</v>
      </c>
      <c r="AB70">
        <v>27</v>
      </c>
      <c r="AC70" t="s">
        <v>21</v>
      </c>
      <c r="AD70" t="s">
        <v>34</v>
      </c>
      <c r="AE70" t="s">
        <v>23</v>
      </c>
      <c r="AF70" t="s">
        <v>24</v>
      </c>
      <c r="AG70" t="s">
        <v>24</v>
      </c>
      <c r="AH70" t="s">
        <v>24</v>
      </c>
      <c r="AI70" t="s">
        <v>24</v>
      </c>
    </row>
    <row r="71" spans="1:35" ht="64">
      <c r="A71" s="2" t="s">
        <v>35</v>
      </c>
      <c r="B71">
        <v>7</v>
      </c>
      <c r="C71" t="s">
        <v>11</v>
      </c>
      <c r="D71">
        <v>-1</v>
      </c>
      <c r="E71">
        <v>562</v>
      </c>
      <c r="F71" t="s">
        <v>136</v>
      </c>
      <c r="G71">
        <v>36.523827076000003</v>
      </c>
      <c r="H71">
        <f t="shared" si="5"/>
        <v>4.5997370333185508</v>
      </c>
      <c r="I71" s="2">
        <v>0</v>
      </c>
      <c r="J71" s="2" t="s">
        <v>49</v>
      </c>
      <c r="K71" s="4" t="s">
        <v>128</v>
      </c>
      <c r="L71" s="5">
        <v>7</v>
      </c>
      <c r="M71" s="5">
        <v>8</v>
      </c>
      <c r="N71" s="5">
        <v>8</v>
      </c>
      <c r="O71" s="6">
        <f t="shared" si="6"/>
        <v>0.76666666666666672</v>
      </c>
      <c r="P71" s="6">
        <v>0.3</v>
      </c>
      <c r="Q71" s="6">
        <v>1</v>
      </c>
      <c r="R71" s="6">
        <f t="shared" si="7"/>
        <v>0.68888888888888877</v>
      </c>
      <c r="S71" s="2">
        <v>2</v>
      </c>
      <c r="T71" s="2">
        <v>6</v>
      </c>
      <c r="U71" s="7">
        <v>0.74533553600000002</v>
      </c>
      <c r="V71">
        <v>7.6415524503999999</v>
      </c>
      <c r="W71">
        <v>7.7528557733999998E-2</v>
      </c>
      <c r="X71">
        <v>0.74533553597299995</v>
      </c>
      <c r="Y71">
        <v>3</v>
      </c>
      <c r="Z71" t="s">
        <v>32</v>
      </c>
      <c r="AA71">
        <v>1</v>
      </c>
      <c r="AB71">
        <v>27</v>
      </c>
      <c r="AC71" t="s">
        <v>21</v>
      </c>
      <c r="AD71" t="s">
        <v>34</v>
      </c>
      <c r="AE71" t="s">
        <v>23</v>
      </c>
      <c r="AF71" t="s">
        <v>24</v>
      </c>
      <c r="AG71" t="s">
        <v>24</v>
      </c>
      <c r="AH71" t="s">
        <v>24</v>
      </c>
      <c r="AI71" t="s">
        <v>24</v>
      </c>
    </row>
    <row r="72" spans="1:35" ht="144">
      <c r="A72" t="s">
        <v>35</v>
      </c>
      <c r="B72">
        <v>8</v>
      </c>
      <c r="C72" t="s">
        <v>9</v>
      </c>
      <c r="D72">
        <v>0</v>
      </c>
      <c r="E72">
        <v>988</v>
      </c>
      <c r="F72" t="s">
        <v>139</v>
      </c>
      <c r="G72">
        <v>36.523827076000003</v>
      </c>
      <c r="H72">
        <f t="shared" si="5"/>
        <v>4.5997370333185508</v>
      </c>
      <c r="I72" s="2">
        <v>0</v>
      </c>
      <c r="J72" s="2" t="s">
        <v>54</v>
      </c>
      <c r="K72" s="4" t="s">
        <v>129</v>
      </c>
      <c r="L72" s="5">
        <v>6</v>
      </c>
      <c r="M72" s="5">
        <v>9</v>
      </c>
      <c r="N72" s="5">
        <v>10</v>
      </c>
      <c r="O72" s="6">
        <f t="shared" si="6"/>
        <v>0.83333333333333337</v>
      </c>
      <c r="P72" s="6">
        <v>0</v>
      </c>
      <c r="Q72" s="6">
        <v>0.8</v>
      </c>
      <c r="R72" s="6">
        <f t="shared" si="7"/>
        <v>0.5444444444444444</v>
      </c>
      <c r="S72" s="2">
        <v>4</v>
      </c>
      <c r="T72" s="2">
        <v>7</v>
      </c>
      <c r="U72" s="7"/>
      <c r="V72">
        <v>8</v>
      </c>
      <c r="W72">
        <v>0</v>
      </c>
      <c r="X72">
        <v>0</v>
      </c>
      <c r="Y72">
        <v>1</v>
      </c>
      <c r="Z72" t="s">
        <v>32</v>
      </c>
      <c r="AA72">
        <v>1</v>
      </c>
      <c r="AB72">
        <v>27</v>
      </c>
      <c r="AC72" t="s">
        <v>21</v>
      </c>
      <c r="AD72" t="s">
        <v>34</v>
      </c>
      <c r="AE72" t="s">
        <v>23</v>
      </c>
      <c r="AF72" t="s">
        <v>24</v>
      </c>
      <c r="AG72" t="s">
        <v>24</v>
      </c>
      <c r="AH72" t="s">
        <v>24</v>
      </c>
      <c r="AI72" t="s">
        <v>24</v>
      </c>
    </row>
    <row r="73" spans="1:35" ht="80">
      <c r="A73" t="s">
        <v>15</v>
      </c>
      <c r="B73">
        <v>5</v>
      </c>
      <c r="C73" t="s">
        <v>9</v>
      </c>
      <c r="D73">
        <v>0</v>
      </c>
      <c r="E73">
        <v>446</v>
      </c>
      <c r="F73" t="s">
        <v>141</v>
      </c>
      <c r="G73">
        <v>35.008877038999998</v>
      </c>
      <c r="H73">
        <f t="shared" si="5"/>
        <v>4.7987828862047612</v>
      </c>
      <c r="I73" s="2">
        <v>2</v>
      </c>
      <c r="J73" s="2" t="s">
        <v>52</v>
      </c>
      <c r="K73" s="4" t="s">
        <v>130</v>
      </c>
      <c r="L73" s="5">
        <v>1</v>
      </c>
      <c r="M73" s="5">
        <v>1</v>
      </c>
      <c r="N73" s="5">
        <v>3</v>
      </c>
      <c r="O73" s="6">
        <f t="shared" si="6"/>
        <v>0.16666666666666669</v>
      </c>
      <c r="P73" s="6">
        <v>9.0909090909100002E-2</v>
      </c>
      <c r="Q73" s="6">
        <v>0.33333333333300003</v>
      </c>
      <c r="R73" s="6">
        <f t="shared" si="7"/>
        <v>0.19696969696958888</v>
      </c>
      <c r="S73" s="2">
        <v>-1</v>
      </c>
      <c r="T73" s="2">
        <v>-1</v>
      </c>
      <c r="V73">
        <v>8</v>
      </c>
      <c r="W73">
        <v>0</v>
      </c>
      <c r="X73">
        <v>0</v>
      </c>
    </row>
    <row r="74" spans="1:35">
      <c r="A74" s="2" t="s">
        <v>15</v>
      </c>
      <c r="B74">
        <v>6</v>
      </c>
      <c r="C74" t="s">
        <v>11</v>
      </c>
      <c r="D74">
        <v>-1</v>
      </c>
      <c r="E74">
        <v>384</v>
      </c>
      <c r="F74" t="s">
        <v>137</v>
      </c>
      <c r="G74">
        <v>35.008877038999998</v>
      </c>
      <c r="H74">
        <f t="shared" si="5"/>
        <v>4.7987828862047612</v>
      </c>
      <c r="J74" s="2" t="s">
        <v>50</v>
      </c>
      <c r="O74" s="6"/>
      <c r="P74" s="6"/>
      <c r="Q74" s="6"/>
      <c r="R74" s="6"/>
      <c r="U74" s="7">
        <v>0.49811105256400001</v>
      </c>
      <c r="V74">
        <v>8.0398266505499993</v>
      </c>
      <c r="W74">
        <v>7.8356792425500005E-2</v>
      </c>
      <c r="X74">
        <v>0.49811105256400001</v>
      </c>
    </row>
    <row r="75" spans="1:35" ht="48">
      <c r="A75" t="s">
        <v>15</v>
      </c>
      <c r="B75">
        <v>7</v>
      </c>
      <c r="C75" t="s">
        <v>9</v>
      </c>
      <c r="D75">
        <v>0</v>
      </c>
      <c r="E75">
        <v>647</v>
      </c>
      <c r="F75" t="s">
        <v>138</v>
      </c>
      <c r="G75">
        <v>35.008877038999998</v>
      </c>
      <c r="H75">
        <f t="shared" si="5"/>
        <v>4.7987828862047612</v>
      </c>
      <c r="I75" s="2">
        <v>7</v>
      </c>
      <c r="J75" s="2" t="s">
        <v>51</v>
      </c>
      <c r="K75" s="4" t="s">
        <v>131</v>
      </c>
      <c r="L75" s="5">
        <v>4</v>
      </c>
      <c r="M75" s="5">
        <v>3</v>
      </c>
      <c r="N75" s="5">
        <v>3</v>
      </c>
      <c r="O75" s="6">
        <f>AVERAGE(L75:N75)/10</f>
        <v>0.33333333333333337</v>
      </c>
      <c r="P75" s="6">
        <v>0.217391304348</v>
      </c>
      <c r="Q75" s="6">
        <v>0.5</v>
      </c>
      <c r="R75" s="6">
        <f>AVERAGE(O75:Q75)</f>
        <v>0.35024154589377776</v>
      </c>
      <c r="S75" s="2">
        <v>-1</v>
      </c>
      <c r="T75" s="2">
        <v>-1</v>
      </c>
      <c r="V75">
        <v>8</v>
      </c>
      <c r="W75">
        <v>0</v>
      </c>
      <c r="X75">
        <v>0</v>
      </c>
    </row>
    <row r="76" spans="1:35" ht="80">
      <c r="A76" t="s">
        <v>14</v>
      </c>
      <c r="B76">
        <v>5</v>
      </c>
      <c r="C76" t="s">
        <v>9</v>
      </c>
      <c r="D76">
        <v>0</v>
      </c>
      <c r="E76">
        <v>562</v>
      </c>
      <c r="F76" t="s">
        <v>136</v>
      </c>
      <c r="G76">
        <v>46.111725807200003</v>
      </c>
      <c r="H76">
        <f t="shared" si="5"/>
        <v>3.6433249256909845</v>
      </c>
      <c r="I76" s="2">
        <v>10</v>
      </c>
      <c r="J76" s="2" t="s">
        <v>49</v>
      </c>
      <c r="K76" s="4" t="s">
        <v>132</v>
      </c>
      <c r="L76" s="5">
        <v>8</v>
      </c>
      <c r="M76" s="5">
        <v>6</v>
      </c>
      <c r="N76" s="5">
        <v>7</v>
      </c>
      <c r="O76" s="6">
        <f>AVERAGE(L76:N76)/10</f>
        <v>0.7</v>
      </c>
      <c r="P76" s="6">
        <v>0.2</v>
      </c>
      <c r="Q76" s="6">
        <v>0.33333333333300003</v>
      </c>
      <c r="R76" s="6">
        <f>AVERAGE(O76:Q76)</f>
        <v>0.41111111111099996</v>
      </c>
      <c r="S76" s="2">
        <v>-1</v>
      </c>
      <c r="T76" s="2">
        <v>-1</v>
      </c>
      <c r="V76">
        <v>8</v>
      </c>
      <c r="W76">
        <v>0</v>
      </c>
      <c r="X76">
        <v>0</v>
      </c>
    </row>
    <row r="77" spans="1:35" ht="64">
      <c r="A77" s="2" t="s">
        <v>14</v>
      </c>
      <c r="B77">
        <v>6</v>
      </c>
      <c r="C77" t="s">
        <v>11</v>
      </c>
      <c r="D77">
        <v>-1</v>
      </c>
      <c r="E77">
        <v>446</v>
      </c>
      <c r="F77" t="s">
        <v>141</v>
      </c>
      <c r="G77">
        <v>46.111725807200003</v>
      </c>
      <c r="H77">
        <f t="shared" si="5"/>
        <v>3.6433249256909845</v>
      </c>
      <c r="I77" s="2">
        <v>9</v>
      </c>
      <c r="J77" s="2" t="s">
        <v>52</v>
      </c>
      <c r="K77" s="4" t="s">
        <v>133</v>
      </c>
      <c r="L77" s="5">
        <v>6</v>
      </c>
      <c r="M77" s="5">
        <v>8</v>
      </c>
      <c r="N77" s="5">
        <v>7</v>
      </c>
      <c r="O77" s="6">
        <f>AVERAGE(L77:N77)/10</f>
        <v>0.7</v>
      </c>
      <c r="P77" s="6">
        <v>0.11363636363600001</v>
      </c>
      <c r="Q77" s="6">
        <v>0.5</v>
      </c>
      <c r="R77" s="6">
        <f>AVERAGE(O77:Q77)</f>
        <v>0.43787878787866669</v>
      </c>
      <c r="S77" s="2">
        <v>-1</v>
      </c>
      <c r="T77" s="2">
        <v>-1</v>
      </c>
      <c r="U77" s="7">
        <v>0.56924287699999998</v>
      </c>
      <c r="V77">
        <v>7.4764263772600001</v>
      </c>
      <c r="W77">
        <v>0.14493607290400001</v>
      </c>
      <c r="X77">
        <v>0.569242876673</v>
      </c>
    </row>
    <row r="78" spans="1:35" ht="32">
      <c r="A78" s="2" t="s">
        <v>14</v>
      </c>
      <c r="B78">
        <v>7</v>
      </c>
      <c r="C78" t="s">
        <v>11</v>
      </c>
      <c r="D78">
        <v>-1</v>
      </c>
      <c r="E78">
        <v>384</v>
      </c>
      <c r="F78" t="s">
        <v>137</v>
      </c>
      <c r="G78">
        <v>46.111725807200003</v>
      </c>
      <c r="H78">
        <f t="shared" si="5"/>
        <v>3.6433249256909845</v>
      </c>
      <c r="I78" s="2">
        <v>10</v>
      </c>
      <c r="J78" s="2" t="s">
        <v>50</v>
      </c>
      <c r="K78" s="4" t="s">
        <v>134</v>
      </c>
      <c r="L78" s="5">
        <v>6</v>
      </c>
      <c r="M78" s="5">
        <v>5</v>
      </c>
      <c r="N78" s="5">
        <v>5</v>
      </c>
      <c r="O78" s="6">
        <f>AVERAGE(L78:N78)/10</f>
        <v>0.53333333333333333</v>
      </c>
      <c r="P78" s="6">
        <v>0.217391304348</v>
      </c>
      <c r="Q78" s="6">
        <v>1</v>
      </c>
      <c r="R78" s="6">
        <f>AVERAGE(O78:Q78)</f>
        <v>0.58357487922711115</v>
      </c>
      <c r="S78" s="2">
        <v>-1</v>
      </c>
      <c r="T78" s="2">
        <v>-1</v>
      </c>
      <c r="U78" s="7">
        <v>1.272033736</v>
      </c>
      <c r="V78">
        <v>7.7532373896799998</v>
      </c>
      <c r="W78">
        <v>0.13337995017000001</v>
      </c>
      <c r="X78">
        <v>1.272033736</v>
      </c>
    </row>
    <row r="87" spans="27:28">
      <c r="AA87">
        <f>COUNTIF(AA2:AA86,0)</f>
        <v>32</v>
      </c>
      <c r="AB87">
        <f>STDEV(AB2:AB76)</f>
        <v>7.7763612873756651</v>
      </c>
    </row>
    <row r="88" spans="27:28">
      <c r="AA88">
        <f>COUNTIF(AA3:AA87,1)</f>
        <v>8</v>
      </c>
      <c r="AB88">
        <f>AVERAGE(AB3:AB77)</f>
        <v>31.8</v>
      </c>
    </row>
  </sheetData>
  <autoFilter ref="A1:AI78"/>
  <sortState ref="A2:R78">
    <sortCondition ref="A2:A78"/>
    <sortCondition ref="B2:B78"/>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data_export.csv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Maillart</dc:creator>
  <cp:lastModifiedBy>Thomas Maillart</cp:lastModifiedBy>
  <dcterms:created xsi:type="dcterms:W3CDTF">2016-07-26T10:18:25Z</dcterms:created>
  <dcterms:modified xsi:type="dcterms:W3CDTF">2016-10-03T12:43:37Z</dcterms:modified>
</cp:coreProperties>
</file>