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400" tabRatio="742" activeTab="2"/>
  </bookViews>
  <sheets>
    <sheet name="Tamanho - COSMIC" sheetId="1" r:id="rId1"/>
    <sheet name="Taxa de Entrega e Produtividade" sheetId="2" r:id="rId2"/>
    <sheet name="Esforço" sheetId="3" r:id="rId3"/>
  </sheets>
  <calcPr calcId="144525"/>
</workbook>
</file>

<file path=xl/sharedStrings.xml><?xml version="1.0" encoding="utf-8"?>
<sst xmlns="http://schemas.openxmlformats.org/spreadsheetml/2006/main" count="72">
  <si>
    <t>Nome da Camada Aplicação (*para fins didáticos, considerada uma na contagem)</t>
  </si>
  <si>
    <t>Grupo de Dados</t>
  </si>
  <si>
    <t>Nro de Movimentos</t>
  </si>
  <si>
    <t>Cliente</t>
  </si>
  <si>
    <t>Fornecedor</t>
  </si>
  <si>
    <t>Produto</t>
  </si>
  <si>
    <t>Item Produto</t>
  </si>
  <si>
    <t>Venda</t>
  </si>
  <si>
    <t>Mensagem/Erro</t>
  </si>
  <si>
    <t>Entrada</t>
  </si>
  <si>
    <t>Saída</t>
  </si>
  <si>
    <t>Leitura</t>
  </si>
  <si>
    <t>Gravação</t>
  </si>
  <si>
    <t>Total</t>
  </si>
  <si>
    <t>Processos Funcionais</t>
  </si>
  <si>
    <t>UC01:Consultar perfil</t>
  </si>
  <si>
    <t>Consultar perfil</t>
  </si>
  <si>
    <t>L</t>
  </si>
  <si>
    <t>UC02:Editar perfil</t>
  </si>
  <si>
    <t>Alterar perfil</t>
  </si>
  <si>
    <t>E,L,G</t>
  </si>
  <si>
    <t>S</t>
  </si>
  <si>
    <t>UC03:Realizar cadastro de perfil</t>
  </si>
  <si>
    <t>Incluir perfil</t>
  </si>
  <si>
    <t>UC04:Alterar produto cadastrado</t>
  </si>
  <si>
    <t>Alterar produto</t>
  </si>
  <si>
    <t>UC05:Cadastrar novo produto</t>
  </si>
  <si>
    <t>Incluir produto</t>
  </si>
  <si>
    <t>UC06:Consultar produto cadastrado</t>
  </si>
  <si>
    <t>Consultar produto</t>
  </si>
  <si>
    <t>UC07:Remover produto</t>
  </si>
  <si>
    <t>Excluir produto</t>
  </si>
  <si>
    <t>L,G</t>
  </si>
  <si>
    <t>UC08:Alterar fornecedor cadastrado</t>
  </si>
  <si>
    <t>Alterar fornecedor</t>
  </si>
  <si>
    <t>UC09:Cadastrar novo fornecedor</t>
  </si>
  <si>
    <t>Incluir fornecedor</t>
  </si>
  <si>
    <t>UC10:Consultar fornecedor cadastrado</t>
  </si>
  <si>
    <t>Consultar fornecedor</t>
  </si>
  <si>
    <t>UC11:Excluir fornecedor</t>
  </si>
  <si>
    <t>Excluir fornecedor</t>
  </si>
  <si>
    <t>UC12:Cadastrar nova compra</t>
  </si>
  <si>
    <t>Incluir compra</t>
  </si>
  <si>
    <t>UC13:Consultar compra cadastrada</t>
  </si>
  <si>
    <t>Consultar compra</t>
  </si>
  <si>
    <t>UC14:Consultar produtos da compra</t>
  </si>
  <si>
    <t>Consultar produtos da compra</t>
  </si>
  <si>
    <t>UC15:Editar produtos da compra</t>
  </si>
  <si>
    <t>Alterar produtos da compra</t>
  </si>
  <si>
    <t>UC16:Incluir produtos na compra</t>
  </si>
  <si>
    <t>Incluir produtos na compra</t>
  </si>
  <si>
    <t>UC17:Selecionar forma de pagamento para compra</t>
  </si>
  <si>
    <t>Incluir forma de pagamento</t>
  </si>
  <si>
    <t>Linguagem/Tecnologia Principal</t>
  </si>
  <si>
    <t>Taxa de Entrega (Horas/PF)</t>
  </si>
  <si>
    <t>Produtividade (PF/Horas)</t>
  </si>
  <si>
    <t>Java EE</t>
  </si>
  <si>
    <t>FASE DE CONCEPÇÃO</t>
  </si>
  <si>
    <t>Esforço Realizado</t>
  </si>
  <si>
    <t>Modelagem de Negócio</t>
  </si>
  <si>
    <t>Requisitos e Análise (identificação)</t>
  </si>
  <si>
    <t>Gerenciamento</t>
  </si>
  <si>
    <t>FASE DE ELABORAÇÃO, CONSTRUÇÃO E TRANSIÇÃO</t>
  </si>
  <si>
    <t>Esforço Desenvolvimento Funcional (PF)</t>
  </si>
  <si>
    <t>Requisitos e Análise</t>
  </si>
  <si>
    <t>Implementação</t>
  </si>
  <si>
    <t>Teste</t>
  </si>
  <si>
    <t>Homologação e Implantação</t>
  </si>
  <si>
    <t>Esforço Extra Funcional (adicionado ao funcional)</t>
  </si>
  <si>
    <t>Arquitetura</t>
  </si>
  <si>
    <t>ESFORÇO TOTAL</t>
  </si>
  <si>
    <t>Importante: utilizado como convenção de que pontos de função concentram-se somente no desenvolvimento das funcionalidades, excluíndo a gestão e outros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</si>
</sst>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5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sz val="11"/>
      <name val="Calibri"/>
      <charset val="134"/>
    </font>
    <font>
      <sz val="11"/>
      <color indexed="10"/>
      <name val="Calibri"/>
      <charset val="134"/>
    </font>
    <font>
      <sz val="10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28">
    <xf numFmtId="0" fontId="0" fillId="0" borderId="0" xfId="0" applyAlignment="1"/>
    <xf numFmtId="0" fontId="1" fillId="2" borderId="0" xfId="0" applyFont="1" applyFill="1" applyAlignment="1"/>
    <xf numFmtId="0" fontId="1" fillId="3" borderId="0" xfId="0" applyFont="1" applyFill="1" applyAlignment="1"/>
    <xf numFmtId="9" fontId="1" fillId="3" borderId="0" xfId="0" applyNumberFormat="1" applyFont="1" applyFill="1" applyAlignment="1"/>
    <xf numFmtId="0" fontId="0" fillId="0" borderId="0" xfId="0" applyFont="1" applyFill="1" applyAlignment="1"/>
    <xf numFmtId="9" fontId="1" fillId="0" borderId="0" xfId="0" applyNumberFormat="1" applyFont="1" applyFill="1" applyAlignment="1"/>
    <xf numFmtId="1" fontId="1" fillId="3" borderId="1" xfId="0" applyNumberFormat="1" applyFont="1" applyFill="1" applyBorder="1" applyAlignment="1"/>
    <xf numFmtId="9" fontId="0" fillId="0" borderId="0" xfId="0" applyNumberFormat="1" applyAlignment="1"/>
    <xf numFmtId="1" fontId="0" fillId="0" borderId="0" xfId="0" applyNumberFormat="1" applyAlignment="1"/>
    <xf numFmtId="1" fontId="2" fillId="4" borderId="0" xfId="0" applyNumberFormat="1" applyFont="1" applyFill="1" applyAlignment="1"/>
    <xf numFmtId="1" fontId="1" fillId="3" borderId="0" xfId="0" applyNumberFormat="1" applyFont="1" applyFill="1" applyAlignment="1"/>
    <xf numFmtId="0" fontId="1" fillId="0" borderId="2" xfId="0" applyFont="1" applyBorder="1" applyAlignment="1"/>
    <xf numFmtId="0" fontId="0" fillId="0" borderId="2" xfId="0" applyFont="1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3" borderId="4" xfId="0" applyFill="1" applyBorder="1" applyAlignment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textRotation="90"/>
    </xf>
    <xf numFmtId="0" fontId="3" fillId="0" borderId="2" xfId="0" applyFont="1" applyBorder="1" applyAlignment="1">
      <alignment textRotation="90"/>
    </xf>
    <xf numFmtId="0" fontId="0" fillId="4" borderId="2" xfId="0" applyFill="1" applyBorder="1" applyAlignment="1">
      <alignment textRotation="90"/>
    </xf>
    <xf numFmtId="0" fontId="1" fillId="3" borderId="2" xfId="0" applyFont="1" applyFill="1" applyBorder="1" applyAlignment="1"/>
    <xf numFmtId="0" fontId="0" fillId="4" borderId="2" xfId="0" applyFill="1" applyBorder="1" applyAlignment="1"/>
    <xf numFmtId="0" fontId="0" fillId="0" borderId="2" xfId="0" applyBorder="1" applyAlignment="1">
      <alignment horizontal="left" indent="1"/>
    </xf>
    <xf numFmtId="0" fontId="1" fillId="4" borderId="2" xfId="0" applyFont="1" applyFill="1" applyBorder="1" applyAlignment="1">
      <alignment textRotation="90"/>
    </xf>
  </cellXfs>
  <cellStyles count="6">
    <cellStyle name="Normal" xfId="0" builtinId="0"/>
    <cellStyle name="Comma" xfId="1" builtinId="3"/>
    <cellStyle name="Moeda" xfId="2" builtinId="4"/>
    <cellStyle name="Comma [0]" xfId="3" builtinId="6"/>
    <cellStyle name="Porcentagem" xfId="4" builtinId="5"/>
    <cellStyle name="Moeda 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55"/>
  <sheetViews>
    <sheetView showGridLines="0" zoomScale="85" zoomScaleNormal="85" topLeftCell="A17" workbookViewId="0">
      <selection activeCell="G51" sqref="G51"/>
    </sheetView>
  </sheetViews>
  <sheetFormatPr defaultColWidth="9" defaultRowHeight="15"/>
  <cols>
    <col min="1" max="1" width="52.8571428571429" customWidth="1"/>
    <col min="2" max="7" width="5.71428571428571" customWidth="1"/>
    <col min="8" max="12" width="3.71428571428571" customWidth="1"/>
  </cols>
  <sheetData>
    <row r="1" spans="1:1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>
      <c r="A2" s="15"/>
      <c r="B2" s="16" t="s">
        <v>1</v>
      </c>
      <c r="C2" s="17"/>
      <c r="D2" s="17"/>
      <c r="E2" s="17"/>
      <c r="F2" s="17"/>
      <c r="G2" s="18"/>
      <c r="H2" s="19" t="s">
        <v>2</v>
      </c>
      <c r="I2" s="19"/>
      <c r="J2" s="19"/>
      <c r="K2" s="19"/>
      <c r="L2" s="19"/>
    </row>
    <row r="3" ht="94.15" customHeight="1" spans="1:12">
      <c r="A3" s="20"/>
      <c r="B3" s="21" t="s">
        <v>3</v>
      </c>
      <c r="C3" s="21" t="s">
        <v>4</v>
      </c>
      <c r="D3" s="21" t="s">
        <v>5</v>
      </c>
      <c r="E3" s="21" t="s">
        <v>6</v>
      </c>
      <c r="F3" s="21" t="s">
        <v>7</v>
      </c>
      <c r="G3" s="22" t="s">
        <v>8</v>
      </c>
      <c r="H3" s="23" t="s">
        <v>9</v>
      </c>
      <c r="I3" s="23" t="s">
        <v>10</v>
      </c>
      <c r="J3" s="23" t="s">
        <v>11</v>
      </c>
      <c r="K3" s="23" t="s">
        <v>12</v>
      </c>
      <c r="L3" s="27" t="s">
        <v>13</v>
      </c>
    </row>
    <row r="4" spans="1:12">
      <c r="A4" s="24" t="s">
        <v>14</v>
      </c>
      <c r="B4" s="24"/>
      <c r="C4" s="24"/>
      <c r="D4" s="24"/>
      <c r="E4" s="24"/>
      <c r="F4" s="24"/>
      <c r="G4" s="24"/>
      <c r="H4" s="25">
        <f t="shared" ref="H4:L4" si="0">SUM(H5:H18)</f>
        <v>4</v>
      </c>
      <c r="I4" s="25">
        <f>SUM(I5:I18)</f>
        <v>4</v>
      </c>
      <c r="J4" s="25">
        <f>SUM(J5:J18)</f>
        <v>7</v>
      </c>
      <c r="K4" s="25">
        <f>SUM(K5:K18)</f>
        <v>4</v>
      </c>
      <c r="L4" s="25">
        <f>SUM(L5:L18)</f>
        <v>19</v>
      </c>
    </row>
    <row r="5" ht="14.45" customHeight="1" spans="1:12">
      <c r="A5" s="11" t="s">
        <v>15</v>
      </c>
      <c r="B5" s="13"/>
      <c r="C5" s="13"/>
      <c r="D5" s="13"/>
      <c r="E5" s="13"/>
      <c r="F5" s="13"/>
      <c r="G5" s="13"/>
      <c r="H5" s="25"/>
      <c r="I5" s="25"/>
      <c r="J5" s="25"/>
      <c r="K5" s="25"/>
      <c r="L5" s="25"/>
    </row>
    <row r="6" spans="1:12">
      <c r="A6" s="26" t="s">
        <v>16</v>
      </c>
      <c r="B6" s="13" t="s">
        <v>17</v>
      </c>
      <c r="C6" s="13"/>
      <c r="D6" s="13"/>
      <c r="E6" s="13"/>
      <c r="F6" s="13"/>
      <c r="G6" s="13"/>
      <c r="H6" s="25">
        <f t="shared" ref="H6" si="1">COUNTIF($B6:$G6,"*E*")</f>
        <v>0</v>
      </c>
      <c r="I6" s="25">
        <f t="shared" ref="I6" si="2">COUNTIF($B6:$G6,"*S*")</f>
        <v>0</v>
      </c>
      <c r="J6" s="25">
        <f t="shared" ref="J6" si="3">COUNTIF($B6:$G6,"*L*")</f>
        <v>1</v>
      </c>
      <c r="K6" s="25">
        <f t="shared" ref="K6" si="4">COUNTIF($B6:$G6,"*G*")</f>
        <v>0</v>
      </c>
      <c r="L6" s="25">
        <f t="shared" ref="L6" si="5">SUM(H6:K6)</f>
        <v>1</v>
      </c>
    </row>
    <row r="7" spans="1:12">
      <c r="A7" s="13"/>
      <c r="B7" s="13"/>
      <c r="C7" s="13"/>
      <c r="D7" s="13"/>
      <c r="E7" s="13"/>
      <c r="F7" s="13"/>
      <c r="G7" s="13"/>
      <c r="H7" s="25"/>
      <c r="I7" s="25"/>
      <c r="J7" s="25"/>
      <c r="K7" s="25"/>
      <c r="L7" s="25"/>
    </row>
    <row r="8" spans="1:12">
      <c r="A8" s="11" t="s">
        <v>18</v>
      </c>
      <c r="B8" s="13"/>
      <c r="C8" s="13"/>
      <c r="D8" s="13"/>
      <c r="E8" s="13"/>
      <c r="F8" s="13"/>
      <c r="G8" s="13"/>
      <c r="H8" s="25"/>
      <c r="I8" s="25"/>
      <c r="J8" s="25"/>
      <c r="K8" s="25"/>
      <c r="L8" s="25"/>
    </row>
    <row r="9" spans="1:12">
      <c r="A9" s="26" t="s">
        <v>19</v>
      </c>
      <c r="B9" s="13" t="s">
        <v>20</v>
      </c>
      <c r="C9" s="13"/>
      <c r="D9" s="13"/>
      <c r="E9" s="13"/>
      <c r="F9" s="13"/>
      <c r="G9" s="13" t="s">
        <v>21</v>
      </c>
      <c r="H9" s="25">
        <f t="shared" ref="H9" si="6">COUNTIF($B9:$G9,"*E*")</f>
        <v>1</v>
      </c>
      <c r="I9" s="25">
        <f t="shared" ref="I9" si="7">COUNTIF($B9:$G9,"*S*")</f>
        <v>1</v>
      </c>
      <c r="J9" s="25">
        <f t="shared" ref="J9" si="8">COUNTIF($B9:$G9,"*L*")</f>
        <v>1</v>
      </c>
      <c r="K9" s="25">
        <f t="shared" ref="K9" si="9">COUNTIF($B9:$G9,"*G*")</f>
        <v>1</v>
      </c>
      <c r="L9" s="25">
        <f t="shared" ref="L9" si="10">SUM(H9:K9)</f>
        <v>4</v>
      </c>
    </row>
    <row r="10" spans="1:12">
      <c r="A10" s="13"/>
      <c r="B10" s="13"/>
      <c r="C10" s="13"/>
      <c r="D10" s="13"/>
      <c r="E10" s="13"/>
      <c r="F10" s="13"/>
      <c r="G10" s="13"/>
      <c r="H10" s="25"/>
      <c r="I10" s="25"/>
      <c r="J10" s="25"/>
      <c r="K10" s="25"/>
      <c r="L10" s="25"/>
    </row>
    <row r="11" ht="14.45" customHeight="1" spans="1:12">
      <c r="A11" s="11" t="s">
        <v>22</v>
      </c>
      <c r="B11" s="13"/>
      <c r="C11" s="13"/>
      <c r="D11" s="13"/>
      <c r="E11" s="13"/>
      <c r="F11" s="13"/>
      <c r="G11" s="13"/>
      <c r="H11" s="25"/>
      <c r="I11" s="25"/>
      <c r="J11" s="25"/>
      <c r="K11" s="25"/>
      <c r="L11" s="25"/>
    </row>
    <row r="12" spans="1:12">
      <c r="A12" s="26" t="s">
        <v>23</v>
      </c>
      <c r="B12" s="13" t="s">
        <v>20</v>
      </c>
      <c r="C12" s="13"/>
      <c r="D12" s="13"/>
      <c r="E12" s="13"/>
      <c r="F12" s="13"/>
      <c r="G12" s="13" t="s">
        <v>21</v>
      </c>
      <c r="H12" s="25">
        <f t="shared" ref="H12" si="11">COUNTIF($B12:$G12,"*E*")</f>
        <v>1</v>
      </c>
      <c r="I12" s="25">
        <f t="shared" ref="I12" si="12">COUNTIF($B12:$G12,"*S*")</f>
        <v>1</v>
      </c>
      <c r="J12" s="25">
        <f t="shared" ref="J12" si="13">COUNTIF($B12:$G12,"*L*")</f>
        <v>1</v>
      </c>
      <c r="K12" s="25">
        <f t="shared" ref="K12" si="14">COUNTIF($B12:$G12,"*G*")</f>
        <v>1</v>
      </c>
      <c r="L12" s="25">
        <f t="shared" ref="L12" si="15">SUM(H12:K12)</f>
        <v>4</v>
      </c>
    </row>
    <row r="13" spans="1:12">
      <c r="A13" s="13"/>
      <c r="B13" s="13"/>
      <c r="C13" s="13"/>
      <c r="D13" s="13"/>
      <c r="E13" s="13"/>
      <c r="F13" s="13"/>
      <c r="G13" s="13"/>
      <c r="H13" s="25"/>
      <c r="I13" s="25"/>
      <c r="J13" s="25"/>
      <c r="K13" s="25"/>
      <c r="L13" s="25"/>
    </row>
    <row r="14" ht="14.45" customHeight="1" spans="1:12">
      <c r="A14" s="11" t="s">
        <v>24</v>
      </c>
      <c r="B14" s="13"/>
      <c r="C14" s="13"/>
      <c r="D14" s="13"/>
      <c r="E14" s="13"/>
      <c r="F14" s="13"/>
      <c r="G14" s="13"/>
      <c r="H14" s="25"/>
      <c r="I14" s="25"/>
      <c r="J14" s="25"/>
      <c r="K14" s="25"/>
      <c r="L14" s="25"/>
    </row>
    <row r="15" spans="1:12">
      <c r="A15" s="26" t="s">
        <v>25</v>
      </c>
      <c r="B15" s="13"/>
      <c r="C15" s="13" t="s">
        <v>17</v>
      </c>
      <c r="D15" s="13" t="s">
        <v>20</v>
      </c>
      <c r="E15" s="13"/>
      <c r="F15" s="13"/>
      <c r="G15" s="13" t="s">
        <v>21</v>
      </c>
      <c r="H15" s="25">
        <f t="shared" ref="H15" si="16">COUNTIF($B15:$G15,"*E*")</f>
        <v>1</v>
      </c>
      <c r="I15" s="25">
        <f t="shared" ref="I15" si="17">COUNTIF($B15:$G15,"*S*")</f>
        <v>1</v>
      </c>
      <c r="J15" s="25">
        <f t="shared" ref="J15" si="18">COUNTIF($B15:$G15,"*L*")</f>
        <v>2</v>
      </c>
      <c r="K15" s="25">
        <f t="shared" ref="K15" si="19">COUNTIF($B15:$G15,"*G*")</f>
        <v>1</v>
      </c>
      <c r="L15" s="25">
        <f t="shared" ref="L15" si="20">SUM(H15:K15)</f>
        <v>5</v>
      </c>
    </row>
    <row r="16" spans="1:12">
      <c r="A16" s="13"/>
      <c r="B16" s="13"/>
      <c r="C16" s="13"/>
      <c r="D16" s="13"/>
      <c r="E16" s="13"/>
      <c r="F16" s="13"/>
      <c r="G16" s="13"/>
      <c r="H16" s="25"/>
      <c r="I16" s="25"/>
      <c r="J16" s="25"/>
      <c r="K16" s="25"/>
      <c r="L16" s="25"/>
    </row>
    <row r="17" spans="1:12">
      <c r="A17" s="11" t="s">
        <v>26</v>
      </c>
      <c r="B17" s="13"/>
      <c r="C17" s="13"/>
      <c r="D17" s="13"/>
      <c r="E17" s="13"/>
      <c r="F17" s="13"/>
      <c r="G17" s="13"/>
      <c r="H17" s="25"/>
      <c r="I17" s="25"/>
      <c r="J17" s="25"/>
      <c r="K17" s="25"/>
      <c r="L17" s="25"/>
    </row>
    <row r="18" spans="1:12">
      <c r="A18" s="26" t="s">
        <v>27</v>
      </c>
      <c r="B18" s="13"/>
      <c r="C18" s="13" t="s">
        <v>17</v>
      </c>
      <c r="D18" s="13" t="s">
        <v>20</v>
      </c>
      <c r="E18" s="13"/>
      <c r="F18" s="13"/>
      <c r="G18" s="13" t="s">
        <v>21</v>
      </c>
      <c r="H18" s="25">
        <f t="shared" ref="H18:H24" si="21">COUNTIF($B18:$G18,"*E*")</f>
        <v>1</v>
      </c>
      <c r="I18" s="25">
        <f t="shared" ref="I18:I24" si="22">COUNTIF($B18:$G18,"*S*")</f>
        <v>1</v>
      </c>
      <c r="J18" s="25">
        <f t="shared" ref="J18:J24" si="23">COUNTIF($B18:$G18,"*L*")</f>
        <v>2</v>
      </c>
      <c r="K18" s="25">
        <f t="shared" ref="K18:K24" si="24">COUNTIF($B18:$G18,"*G*")</f>
        <v>1</v>
      </c>
      <c r="L18" s="25">
        <f t="shared" ref="L18" si="25">SUM(H18:K18)</f>
        <v>5</v>
      </c>
    </row>
    <row r="19" spans="1:12">
      <c r="A19" s="13"/>
      <c r="B19" s="13"/>
      <c r="C19" s="13"/>
      <c r="D19" s="13"/>
      <c r="E19" s="13"/>
      <c r="F19" s="13"/>
      <c r="G19" s="13"/>
      <c r="H19" s="25"/>
      <c r="I19" s="25"/>
      <c r="J19" s="25"/>
      <c r="K19" s="25"/>
      <c r="L19" s="25"/>
    </row>
    <row r="20" spans="1:12">
      <c r="A20" s="11" t="s">
        <v>28</v>
      </c>
      <c r="B20" s="13"/>
      <c r="C20" s="13"/>
      <c r="D20" s="13"/>
      <c r="E20" s="13"/>
      <c r="F20" s="13"/>
      <c r="G20" s="13"/>
      <c r="H20" s="25"/>
      <c r="I20" s="25"/>
      <c r="J20" s="25"/>
      <c r="K20" s="25"/>
      <c r="L20" s="25"/>
    </row>
    <row r="21" spans="1:12">
      <c r="A21" s="26" t="s">
        <v>29</v>
      </c>
      <c r="B21" s="13"/>
      <c r="C21" s="13" t="s">
        <v>17</v>
      </c>
      <c r="D21" s="13" t="s">
        <v>17</v>
      </c>
      <c r="E21" s="13"/>
      <c r="F21" s="13"/>
      <c r="G21" s="13"/>
      <c r="H21" s="25">
        <f>COUNTIF($B21:$G21,"*E*")</f>
        <v>0</v>
      </c>
      <c r="I21" s="25">
        <f>COUNTIF($B21:$G21,"*S*")</f>
        <v>0</v>
      </c>
      <c r="J21" s="25">
        <f>COUNTIF($B21:$G21,"*L*")</f>
        <v>2</v>
      </c>
      <c r="K21" s="25">
        <f>COUNTIF($B21:$G21,"*G*")</f>
        <v>0</v>
      </c>
      <c r="L21" s="25">
        <f t="shared" ref="L21" si="26">SUM(H21:K21)</f>
        <v>2</v>
      </c>
    </row>
    <row r="22" spans="1:12">
      <c r="A22" s="13"/>
      <c r="B22" s="13"/>
      <c r="C22" s="13"/>
      <c r="D22" s="13"/>
      <c r="E22" s="13"/>
      <c r="F22" s="13"/>
      <c r="G22" s="13"/>
      <c r="H22" s="25"/>
      <c r="I22" s="25"/>
      <c r="J22" s="25"/>
      <c r="K22" s="25"/>
      <c r="L22" s="25"/>
    </row>
    <row r="23" spans="1:12">
      <c r="A23" s="11" t="s">
        <v>30</v>
      </c>
      <c r="B23" s="13"/>
      <c r="C23" s="13"/>
      <c r="D23" s="13"/>
      <c r="E23" s="13"/>
      <c r="F23" s="13"/>
      <c r="G23" s="13"/>
      <c r="H23" s="25"/>
      <c r="I23" s="25"/>
      <c r="J23" s="25"/>
      <c r="K23" s="25"/>
      <c r="L23" s="25"/>
    </row>
    <row r="24" spans="1:12">
      <c r="A24" s="26" t="s">
        <v>31</v>
      </c>
      <c r="B24" s="13"/>
      <c r="C24" s="13"/>
      <c r="D24" s="13" t="s">
        <v>32</v>
      </c>
      <c r="E24" s="13"/>
      <c r="F24" s="13"/>
      <c r="G24" s="13" t="s">
        <v>21</v>
      </c>
      <c r="H24" s="25">
        <f>COUNTIF($B24:$G24,"*E*")</f>
        <v>0</v>
      </c>
      <c r="I24" s="25">
        <f>COUNTIF($B24:$G24,"*S*")</f>
        <v>1</v>
      </c>
      <c r="J24" s="25">
        <f>COUNTIF($B24:$G24,"*L*")</f>
        <v>1</v>
      </c>
      <c r="K24" s="25">
        <f>COUNTIF($B24:$G24,"*G*")</f>
        <v>1</v>
      </c>
      <c r="L24" s="25">
        <f t="shared" ref="L24" si="27">SUM(H24:K24)</f>
        <v>3</v>
      </c>
    </row>
    <row r="25" spans="1:12">
      <c r="A25" s="13"/>
      <c r="B25" s="13"/>
      <c r="C25" s="13"/>
      <c r="D25" s="13"/>
      <c r="E25" s="13"/>
      <c r="F25" s="13"/>
      <c r="G25" s="13"/>
      <c r="H25" s="25"/>
      <c r="I25" s="25"/>
      <c r="J25" s="25"/>
      <c r="K25" s="25"/>
      <c r="L25" s="25"/>
    </row>
    <row r="26" spans="1:12">
      <c r="A26" s="11" t="s">
        <v>33</v>
      </c>
      <c r="B26" s="13"/>
      <c r="C26" s="13"/>
      <c r="D26" s="13"/>
      <c r="E26" s="13"/>
      <c r="F26" s="13"/>
      <c r="G26" s="13"/>
      <c r="H26" s="25"/>
      <c r="I26" s="25"/>
      <c r="J26" s="25"/>
      <c r="K26" s="25"/>
      <c r="L26" s="25"/>
    </row>
    <row r="27" spans="1:12">
      <c r="A27" s="26" t="s">
        <v>34</v>
      </c>
      <c r="B27" s="13"/>
      <c r="C27" s="13" t="s">
        <v>20</v>
      </c>
      <c r="D27" s="13"/>
      <c r="E27" s="13"/>
      <c r="F27" s="13"/>
      <c r="G27" s="13" t="s">
        <v>21</v>
      </c>
      <c r="H27" s="25">
        <f t="shared" ref="H27" si="28">COUNTIF($B27:$G27,"*E*")</f>
        <v>1</v>
      </c>
      <c r="I27" s="25">
        <f t="shared" ref="I27" si="29">COUNTIF($B27:$G27,"*S*")</f>
        <v>1</v>
      </c>
      <c r="J27" s="25">
        <f t="shared" ref="J27" si="30">COUNTIF($B27:$G27,"*L*")</f>
        <v>1</v>
      </c>
      <c r="K27" s="25">
        <f t="shared" ref="K27" si="31">COUNTIF($B27:$G27,"*G*")</f>
        <v>1</v>
      </c>
      <c r="L27" s="25">
        <f t="shared" ref="L27" si="32">SUM(H27:K27)</f>
        <v>4</v>
      </c>
    </row>
    <row r="28" spans="1:12">
      <c r="A28" s="13"/>
      <c r="B28" s="13"/>
      <c r="C28" s="13"/>
      <c r="D28" s="13"/>
      <c r="E28" s="13"/>
      <c r="F28" s="13"/>
      <c r="G28" s="13"/>
      <c r="H28" s="25"/>
      <c r="I28" s="25"/>
      <c r="J28" s="25"/>
      <c r="K28" s="25"/>
      <c r="L28" s="25"/>
    </row>
    <row r="29" spans="1:12">
      <c r="A29" s="11" t="s">
        <v>35</v>
      </c>
      <c r="B29" s="13"/>
      <c r="C29" s="13"/>
      <c r="D29" s="13"/>
      <c r="E29" s="13"/>
      <c r="F29" s="13"/>
      <c r="G29" s="13"/>
      <c r="H29" s="25"/>
      <c r="I29" s="25"/>
      <c r="J29" s="25"/>
      <c r="K29" s="25"/>
      <c r="L29" s="25"/>
    </row>
    <row r="30" spans="1:12">
      <c r="A30" s="26" t="s">
        <v>36</v>
      </c>
      <c r="B30" s="13"/>
      <c r="C30" s="13" t="s">
        <v>20</v>
      </c>
      <c r="D30" s="13"/>
      <c r="E30" s="13"/>
      <c r="F30" s="13"/>
      <c r="G30" s="13" t="s">
        <v>21</v>
      </c>
      <c r="H30" s="25">
        <f t="shared" ref="H30" si="33">COUNTIF($B30:$G30,"*E*")</f>
        <v>1</v>
      </c>
      <c r="I30" s="25">
        <f t="shared" ref="I30" si="34">COUNTIF($B30:$G30,"*S*")</f>
        <v>1</v>
      </c>
      <c r="J30" s="25">
        <f t="shared" ref="J30" si="35">COUNTIF($B30:$G30,"*L*")</f>
        <v>1</v>
      </c>
      <c r="K30" s="25">
        <f t="shared" ref="K30" si="36">COUNTIF($B30:$G30,"*G*")</f>
        <v>1</v>
      </c>
      <c r="L30" s="25">
        <f t="shared" ref="L30" si="37">SUM(H30:K30)</f>
        <v>4</v>
      </c>
    </row>
    <row r="31" spans="1:12">
      <c r="A31" s="13"/>
      <c r="B31" s="13"/>
      <c r="C31" s="13"/>
      <c r="D31" s="13"/>
      <c r="E31" s="13"/>
      <c r="F31" s="13"/>
      <c r="G31" s="13"/>
      <c r="H31" s="25"/>
      <c r="I31" s="25"/>
      <c r="J31" s="25"/>
      <c r="K31" s="25"/>
      <c r="L31" s="25"/>
    </row>
    <row r="32" spans="1:12">
      <c r="A32" s="11" t="s">
        <v>37</v>
      </c>
      <c r="B32" s="13"/>
      <c r="C32" s="13"/>
      <c r="D32" s="13"/>
      <c r="E32" s="13"/>
      <c r="F32" s="13"/>
      <c r="G32" s="13"/>
      <c r="H32" s="25"/>
      <c r="I32" s="25"/>
      <c r="J32" s="25"/>
      <c r="K32" s="25"/>
      <c r="L32" s="25"/>
    </row>
    <row r="33" spans="1:12">
      <c r="A33" s="26" t="s">
        <v>38</v>
      </c>
      <c r="B33" s="13"/>
      <c r="C33" s="13" t="s">
        <v>17</v>
      </c>
      <c r="D33" s="13"/>
      <c r="E33" s="13"/>
      <c r="F33" s="13"/>
      <c r="G33" s="13"/>
      <c r="H33" s="25">
        <f t="shared" ref="H33" si="38">COUNTIF($B33:$G33,"*E*")</f>
        <v>0</v>
      </c>
      <c r="I33" s="25">
        <f t="shared" ref="I33" si="39">COUNTIF($B33:$G33,"*S*")</f>
        <v>0</v>
      </c>
      <c r="J33" s="25">
        <f t="shared" ref="J33" si="40">COUNTIF($B33:$G33,"*L*")</f>
        <v>1</v>
      </c>
      <c r="K33" s="25">
        <f t="shared" ref="K33" si="41">COUNTIF($B33:$G33,"*G*")</f>
        <v>0</v>
      </c>
      <c r="L33" s="25">
        <f t="shared" ref="L33" si="42">SUM(H33:K33)</f>
        <v>1</v>
      </c>
    </row>
    <row r="34" spans="1:12">
      <c r="A34" s="13"/>
      <c r="B34" s="13"/>
      <c r="C34" s="13"/>
      <c r="D34" s="13"/>
      <c r="E34" s="13"/>
      <c r="F34" s="13"/>
      <c r="G34" s="13"/>
      <c r="H34" s="25"/>
      <c r="I34" s="25"/>
      <c r="J34" s="25"/>
      <c r="K34" s="25"/>
      <c r="L34" s="25"/>
    </row>
    <row r="35" spans="1:12">
      <c r="A35" s="11" t="s">
        <v>39</v>
      </c>
      <c r="B35" s="13"/>
      <c r="C35" s="13"/>
      <c r="D35" s="13"/>
      <c r="E35" s="13"/>
      <c r="F35" s="13"/>
      <c r="G35" s="13"/>
      <c r="H35" s="25"/>
      <c r="I35" s="25"/>
      <c r="J35" s="25"/>
      <c r="K35" s="25"/>
      <c r="L35" s="25"/>
    </row>
    <row r="36" spans="1:12">
      <c r="A36" s="26" t="s">
        <v>40</v>
      </c>
      <c r="B36" s="13"/>
      <c r="C36" s="13" t="s">
        <v>32</v>
      </c>
      <c r="D36" s="13"/>
      <c r="E36" s="13"/>
      <c r="F36" s="13"/>
      <c r="G36" s="13" t="s">
        <v>21</v>
      </c>
      <c r="H36" s="25">
        <f t="shared" ref="H36" si="43">COUNTIF($B36:$G36,"*E*")</f>
        <v>0</v>
      </c>
      <c r="I36" s="25">
        <f t="shared" ref="I36" si="44">COUNTIF($B36:$G36,"*S*")</f>
        <v>1</v>
      </c>
      <c r="J36" s="25">
        <f t="shared" ref="J36" si="45">COUNTIF($B36:$G36,"*L*")</f>
        <v>1</v>
      </c>
      <c r="K36" s="25">
        <f t="shared" ref="K36" si="46">COUNTIF($B36:$G36,"*G*")</f>
        <v>1</v>
      </c>
      <c r="L36" s="25">
        <f t="shared" ref="L36" si="47">SUM(H36:K36)</f>
        <v>3</v>
      </c>
    </row>
    <row r="37" spans="1:12">
      <c r="A37" s="13"/>
      <c r="B37" s="13"/>
      <c r="C37" s="13"/>
      <c r="D37" s="13"/>
      <c r="E37" s="13"/>
      <c r="F37" s="13"/>
      <c r="G37" s="13"/>
      <c r="H37" s="25"/>
      <c r="I37" s="25"/>
      <c r="J37" s="25"/>
      <c r="K37" s="25"/>
      <c r="L37" s="25"/>
    </row>
    <row r="38" spans="1:12">
      <c r="A38" s="11" t="s">
        <v>41</v>
      </c>
      <c r="B38" s="13"/>
      <c r="C38" s="13"/>
      <c r="D38" s="13"/>
      <c r="E38" s="13"/>
      <c r="F38" s="13"/>
      <c r="G38" s="13"/>
      <c r="H38" s="25"/>
      <c r="I38" s="25"/>
      <c r="J38" s="25"/>
      <c r="K38" s="25"/>
      <c r="L38" s="25"/>
    </row>
    <row r="39" spans="1:12">
      <c r="A39" s="26" t="s">
        <v>42</v>
      </c>
      <c r="B39" s="13" t="s">
        <v>17</v>
      </c>
      <c r="C39" s="13"/>
      <c r="D39" s="13"/>
      <c r="E39" s="13"/>
      <c r="F39" s="13" t="s">
        <v>20</v>
      </c>
      <c r="G39" s="13" t="s">
        <v>21</v>
      </c>
      <c r="H39" s="25">
        <f t="shared" ref="H39" si="48">COUNTIF($B39:$G39,"*E*")</f>
        <v>1</v>
      </c>
      <c r="I39" s="25">
        <f t="shared" ref="I39" si="49">COUNTIF($B39:$G39,"*S*")</f>
        <v>1</v>
      </c>
      <c r="J39" s="25">
        <f t="shared" ref="J39" si="50">COUNTIF($B39:$G39,"*L*")</f>
        <v>2</v>
      </c>
      <c r="K39" s="25">
        <f t="shared" ref="K39" si="51">COUNTIF($B39:$G39,"*G*")</f>
        <v>1</v>
      </c>
      <c r="L39" s="25">
        <f t="shared" ref="L39" si="52">SUM(H39:K39)</f>
        <v>5</v>
      </c>
    </row>
    <row r="40" spans="1:12">
      <c r="A40" s="13"/>
      <c r="B40" s="13"/>
      <c r="C40" s="13"/>
      <c r="D40" s="13"/>
      <c r="E40" s="13"/>
      <c r="F40" s="13"/>
      <c r="G40" s="13"/>
      <c r="H40" s="25"/>
      <c r="I40" s="25"/>
      <c r="J40" s="25"/>
      <c r="K40" s="25"/>
      <c r="L40" s="25"/>
    </row>
    <row r="41" spans="1:12">
      <c r="A41" s="11" t="s">
        <v>43</v>
      </c>
      <c r="B41" s="13"/>
      <c r="C41" s="13"/>
      <c r="D41" s="13"/>
      <c r="E41" s="13"/>
      <c r="F41" s="13"/>
      <c r="G41" s="13"/>
      <c r="H41" s="25"/>
      <c r="I41" s="25"/>
      <c r="J41" s="25"/>
      <c r="K41" s="25"/>
      <c r="L41" s="25"/>
    </row>
    <row r="42" spans="1:12">
      <c r="A42" s="26" t="s">
        <v>44</v>
      </c>
      <c r="B42" s="13" t="s">
        <v>17</v>
      </c>
      <c r="C42" s="13"/>
      <c r="D42" s="13"/>
      <c r="E42" s="13"/>
      <c r="F42" s="13" t="s">
        <v>17</v>
      </c>
      <c r="G42" s="13"/>
      <c r="H42" s="25">
        <f t="shared" ref="H42" si="53">COUNTIF($B42:$G42,"*E*")</f>
        <v>0</v>
      </c>
      <c r="I42" s="25">
        <f t="shared" ref="I42" si="54">COUNTIF($B42:$G42,"*S*")</f>
        <v>0</v>
      </c>
      <c r="J42" s="25">
        <f t="shared" ref="J42" si="55">COUNTIF($B42:$G42,"*L*")</f>
        <v>2</v>
      </c>
      <c r="K42" s="25">
        <f t="shared" ref="K42" si="56">COUNTIF($B42:$G42,"*G*")</f>
        <v>0</v>
      </c>
      <c r="L42" s="25">
        <f t="shared" ref="L42" si="57">SUM(H42:K42)</f>
        <v>2</v>
      </c>
    </row>
    <row r="43" spans="1:12">
      <c r="A43" s="13"/>
      <c r="B43" s="13"/>
      <c r="C43" s="13"/>
      <c r="D43" s="13"/>
      <c r="E43" s="13"/>
      <c r="F43" s="13"/>
      <c r="G43" s="13"/>
      <c r="H43" s="25"/>
      <c r="I43" s="25"/>
      <c r="J43" s="25"/>
      <c r="K43" s="25"/>
      <c r="L43" s="25"/>
    </row>
    <row r="44" spans="1:12">
      <c r="A44" s="11" t="s">
        <v>45</v>
      </c>
      <c r="B44" s="13"/>
      <c r="C44" s="13"/>
      <c r="D44" s="13"/>
      <c r="E44" s="13"/>
      <c r="F44" s="13"/>
      <c r="G44" s="13"/>
      <c r="H44" s="25"/>
      <c r="I44" s="25"/>
      <c r="J44" s="25"/>
      <c r="K44" s="25"/>
      <c r="L44" s="25"/>
    </row>
    <row r="45" spans="1:12">
      <c r="A45" s="26" t="s">
        <v>46</v>
      </c>
      <c r="B45" s="13" t="s">
        <v>17</v>
      </c>
      <c r="C45" s="13" t="s">
        <v>17</v>
      </c>
      <c r="D45" s="13" t="s">
        <v>17</v>
      </c>
      <c r="E45" s="13" t="s">
        <v>17</v>
      </c>
      <c r="F45" s="13" t="s">
        <v>17</v>
      </c>
      <c r="G45" s="13"/>
      <c r="H45" s="25">
        <f t="shared" ref="H45" si="58">COUNTIF($B45:$G45,"*E*")</f>
        <v>0</v>
      </c>
      <c r="I45" s="25">
        <f t="shared" ref="I45" si="59">COUNTIF($B45:$G45,"*S*")</f>
        <v>0</v>
      </c>
      <c r="J45" s="25">
        <f t="shared" ref="J45" si="60">COUNTIF($B45:$G45,"*L*")</f>
        <v>5</v>
      </c>
      <c r="K45" s="25">
        <f t="shared" ref="K45" si="61">COUNTIF($B45:$G45,"*G*")</f>
        <v>0</v>
      </c>
      <c r="L45" s="25">
        <f t="shared" ref="L45" si="62">SUM(H45:K45)</f>
        <v>5</v>
      </c>
    </row>
    <row r="46" spans="1:12">
      <c r="A46" s="13"/>
      <c r="B46" s="13"/>
      <c r="C46" s="13"/>
      <c r="D46" s="13"/>
      <c r="E46" s="13"/>
      <c r="F46" s="13"/>
      <c r="G46" s="13"/>
      <c r="H46" s="25"/>
      <c r="I46" s="25"/>
      <c r="J46" s="25"/>
      <c r="K46" s="25"/>
      <c r="L46" s="25"/>
    </row>
    <row r="47" spans="1:12">
      <c r="A47" s="11" t="s">
        <v>47</v>
      </c>
      <c r="B47" s="13"/>
      <c r="C47" s="13"/>
      <c r="D47" s="13"/>
      <c r="E47" s="13"/>
      <c r="F47" s="13"/>
      <c r="G47" s="13"/>
      <c r="H47" s="25"/>
      <c r="I47" s="25"/>
      <c r="J47" s="25"/>
      <c r="K47" s="25"/>
      <c r="L47" s="25"/>
    </row>
    <row r="48" spans="1:12">
      <c r="A48" s="26" t="s">
        <v>48</v>
      </c>
      <c r="B48" s="13" t="s">
        <v>17</v>
      </c>
      <c r="C48" s="13"/>
      <c r="D48" s="13" t="s">
        <v>17</v>
      </c>
      <c r="E48" s="13" t="s">
        <v>20</v>
      </c>
      <c r="F48" s="13" t="s">
        <v>17</v>
      </c>
      <c r="G48" s="13" t="s">
        <v>21</v>
      </c>
      <c r="H48" s="25">
        <f t="shared" ref="H48" si="63">COUNTIF($B48:$G48,"*E*")</f>
        <v>1</v>
      </c>
      <c r="I48" s="25">
        <f t="shared" ref="I48" si="64">COUNTIF($B48:$G48,"*S*")</f>
        <v>1</v>
      </c>
      <c r="J48" s="25">
        <f t="shared" ref="J48" si="65">COUNTIF($B48:$G48,"*L*")</f>
        <v>4</v>
      </c>
      <c r="K48" s="25">
        <f t="shared" ref="K48" si="66">COUNTIF($B48:$G48,"*G*")</f>
        <v>1</v>
      </c>
      <c r="L48" s="25">
        <f t="shared" ref="L48" si="67">SUM(H48:K48)</f>
        <v>7</v>
      </c>
    </row>
    <row r="49" spans="1:12">
      <c r="A49" s="13"/>
      <c r="B49" s="13"/>
      <c r="C49" s="13"/>
      <c r="D49" s="13"/>
      <c r="E49" s="13"/>
      <c r="F49" s="13"/>
      <c r="G49" s="13"/>
      <c r="H49" s="25"/>
      <c r="I49" s="25"/>
      <c r="J49" s="25"/>
      <c r="K49" s="25"/>
      <c r="L49" s="25"/>
    </row>
    <row r="50" spans="1:12">
      <c r="A50" s="11" t="s">
        <v>49</v>
      </c>
      <c r="B50" s="13"/>
      <c r="C50" s="13"/>
      <c r="D50" s="13"/>
      <c r="E50" s="13"/>
      <c r="F50" s="13"/>
      <c r="G50" s="13"/>
      <c r="H50" s="25"/>
      <c r="I50" s="25"/>
      <c r="J50" s="25"/>
      <c r="K50" s="25"/>
      <c r="L50" s="25"/>
    </row>
    <row r="51" spans="1:12">
      <c r="A51" s="26" t="s">
        <v>50</v>
      </c>
      <c r="B51" s="13" t="s">
        <v>17</v>
      </c>
      <c r="C51" s="13"/>
      <c r="D51" s="13" t="s">
        <v>17</v>
      </c>
      <c r="E51" s="13" t="s">
        <v>20</v>
      </c>
      <c r="F51" s="13" t="s">
        <v>17</v>
      </c>
      <c r="G51" s="13" t="s">
        <v>21</v>
      </c>
      <c r="H51" s="25">
        <f t="shared" ref="H51" si="68">COUNTIF($B51:$G51,"*E*")</f>
        <v>1</v>
      </c>
      <c r="I51" s="25">
        <f t="shared" ref="I51" si="69">COUNTIF($B51:$G51,"*S*")</f>
        <v>1</v>
      </c>
      <c r="J51" s="25">
        <f t="shared" ref="J51" si="70">COUNTIF($B51:$G51,"*L*")</f>
        <v>4</v>
      </c>
      <c r="K51" s="25">
        <f t="shared" ref="K51" si="71">COUNTIF($B51:$G51,"*G*")</f>
        <v>1</v>
      </c>
      <c r="L51" s="25">
        <f t="shared" ref="L51" si="72">SUM(H51:K51)</f>
        <v>7</v>
      </c>
    </row>
    <row r="52" spans="1:12">
      <c r="A52" s="13"/>
      <c r="B52" s="13"/>
      <c r="C52" s="13"/>
      <c r="D52" s="13"/>
      <c r="E52" s="13"/>
      <c r="F52" s="13"/>
      <c r="G52" s="13"/>
      <c r="H52" s="25"/>
      <c r="I52" s="25"/>
      <c r="J52" s="25"/>
      <c r="K52" s="25"/>
      <c r="L52" s="25"/>
    </row>
    <row r="53" spans="1:12">
      <c r="A53" s="11" t="s">
        <v>51</v>
      </c>
      <c r="B53" s="13"/>
      <c r="C53" s="13"/>
      <c r="D53" s="13"/>
      <c r="E53" s="13"/>
      <c r="F53" s="13"/>
      <c r="G53" s="13"/>
      <c r="H53" s="25"/>
      <c r="I53" s="25"/>
      <c r="J53" s="25"/>
      <c r="K53" s="25"/>
      <c r="L53" s="25"/>
    </row>
    <row r="54" spans="1:12">
      <c r="A54" s="26" t="s">
        <v>52</v>
      </c>
      <c r="B54" s="13" t="s">
        <v>17</v>
      </c>
      <c r="C54" s="13"/>
      <c r="D54" s="13"/>
      <c r="E54" s="12" t="s">
        <v>17</v>
      </c>
      <c r="F54" s="13" t="s">
        <v>20</v>
      </c>
      <c r="G54" s="13" t="s">
        <v>21</v>
      </c>
      <c r="H54" s="25">
        <f t="shared" ref="H54" si="73">COUNTIF($B54:$G54,"*E*")</f>
        <v>1</v>
      </c>
      <c r="I54" s="25">
        <f t="shared" ref="I54" si="74">COUNTIF($B54:$G54,"*S*")</f>
        <v>1</v>
      </c>
      <c r="J54" s="25">
        <f t="shared" ref="J54" si="75">COUNTIF($B54:$G54,"*L*")</f>
        <v>3</v>
      </c>
      <c r="K54" s="25">
        <f t="shared" ref="K54" si="76">COUNTIF($B54:$G54,"*G*")</f>
        <v>1</v>
      </c>
      <c r="L54" s="25">
        <f t="shared" ref="L54" si="77">SUM(H54:K54)</f>
        <v>6</v>
      </c>
    </row>
    <row r="55" spans="1:12">
      <c r="A55" s="13"/>
      <c r="B55" s="13"/>
      <c r="C55" s="13"/>
      <c r="D55" s="13"/>
      <c r="E55" s="13"/>
      <c r="F55" s="13"/>
      <c r="G55" s="13"/>
      <c r="H55" s="25"/>
      <c r="I55" s="25"/>
      <c r="J55" s="25"/>
      <c r="K55" s="25"/>
      <c r="L55" s="25"/>
    </row>
  </sheetData>
  <mergeCells count="2">
    <mergeCell ref="B2:G2"/>
    <mergeCell ref="H2:L2"/>
  </mergeCells>
  <pageMargins left="0.511805555555556" right="0.511805555555556" top="0.786805555555556" bottom="0.786805555555556" header="0.313888888888889" footer="0.313888888888889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showGridLines="0" workbookViewId="0">
      <selection activeCell="C2" sqref="C2"/>
    </sheetView>
  </sheetViews>
  <sheetFormatPr defaultColWidth="9" defaultRowHeight="15" outlineLevelRow="1" outlineLevelCol="2"/>
  <cols>
    <col min="1" max="1" width="32.2857142857143" customWidth="1"/>
    <col min="2" max="2" width="25.1428571428571" customWidth="1"/>
    <col min="3" max="3" width="24.7142857142857" customWidth="1"/>
  </cols>
  <sheetData>
    <row r="1" spans="1:3">
      <c r="A1" s="11" t="s">
        <v>53</v>
      </c>
      <c r="B1" s="11" t="s">
        <v>54</v>
      </c>
      <c r="C1" s="11" t="s">
        <v>55</v>
      </c>
    </row>
    <row r="2" spans="1:3">
      <c r="A2" s="12" t="s">
        <v>56</v>
      </c>
      <c r="B2" s="13">
        <v>2</v>
      </c>
      <c r="C2" s="13">
        <f>1/B2</f>
        <v>0.5</v>
      </c>
    </row>
  </sheetData>
  <pageMargins left="0.511805555555556" right="0.511805555555556" top="0.786805555555556" bottom="0.786805555555556" header="0.313888888888889" footer="0.313888888888889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showGridLines="0" tabSelected="1" workbookViewId="0">
      <selection activeCell="C18" sqref="C18"/>
    </sheetView>
  </sheetViews>
  <sheetFormatPr defaultColWidth="9" defaultRowHeight="15" outlineLevelCol="3"/>
  <cols>
    <col min="1" max="1" width="43" customWidth="1"/>
    <col min="2" max="2" width="11.1428571428571" customWidth="1"/>
  </cols>
  <sheetData>
    <row r="1" spans="1:3">
      <c r="A1" s="1" t="s">
        <v>57</v>
      </c>
      <c r="B1" s="1"/>
      <c r="C1" s="1"/>
    </row>
    <row r="2" spans="1:3">
      <c r="A2" s="2" t="s">
        <v>58</v>
      </c>
      <c r="B2" s="3"/>
      <c r="C2" s="2">
        <f>SUM(C3:C5)</f>
        <v>22</v>
      </c>
    </row>
    <row r="3" spans="1:3">
      <c r="A3" s="4" t="s">
        <v>59</v>
      </c>
      <c r="B3" s="5"/>
      <c r="C3" s="4">
        <v>7</v>
      </c>
    </row>
    <row r="4" spans="1:3">
      <c r="A4" s="4" t="s">
        <v>60</v>
      </c>
      <c r="B4" s="5"/>
      <c r="C4" s="4">
        <v>10</v>
      </c>
    </row>
    <row r="5" spans="1:3">
      <c r="A5" s="4" t="s">
        <v>61</v>
      </c>
      <c r="B5" s="5"/>
      <c r="C5" s="4">
        <v>5</v>
      </c>
    </row>
    <row r="7" ht="15.75" spans="1:3">
      <c r="A7" s="1" t="s">
        <v>62</v>
      </c>
      <c r="B7" s="1"/>
      <c r="C7" s="1"/>
    </row>
    <row r="8" ht="15.75" spans="1:3">
      <c r="A8" s="2" t="s">
        <v>63</v>
      </c>
      <c r="B8" s="3">
        <f>SUM(B9:B12)</f>
        <v>1</v>
      </c>
      <c r="C8" s="6">
        <f>'Tamanho - COSMIC'!L4/'Taxa de Entrega e Produtividade'!C2</f>
        <v>38</v>
      </c>
    </row>
    <row r="9" spans="1:4">
      <c r="A9" t="s">
        <v>64</v>
      </c>
      <c r="B9" s="7">
        <v>0.3</v>
      </c>
      <c r="C9" s="8">
        <v>15</v>
      </c>
      <c r="D9" s="9">
        <f>C9/5</f>
        <v>3</v>
      </c>
    </row>
    <row r="10" spans="1:4">
      <c r="A10" t="s">
        <v>65</v>
      </c>
      <c r="B10" s="7">
        <v>0.55</v>
      </c>
      <c r="C10" s="8">
        <v>30</v>
      </c>
      <c r="D10" s="9">
        <f t="shared" ref="D10:D12" si="0">C10/5</f>
        <v>6</v>
      </c>
    </row>
    <row r="11" spans="1:4">
      <c r="A11" t="s">
        <v>66</v>
      </c>
      <c r="B11" s="7">
        <v>0.1</v>
      </c>
      <c r="C11" s="8">
        <v>5</v>
      </c>
      <c r="D11" s="9">
        <f>C11/5</f>
        <v>1</v>
      </c>
    </row>
    <row r="12" spans="1:4">
      <c r="A12" t="s">
        <v>67</v>
      </c>
      <c r="B12" s="7">
        <v>0.05</v>
      </c>
      <c r="C12" s="8">
        <f>C$8*B12</f>
        <v>1.9</v>
      </c>
      <c r="D12" s="9">
        <f>C12/5</f>
        <v>0.38</v>
      </c>
    </row>
    <row r="13" spans="2:2">
      <c r="B13" s="7"/>
    </row>
    <row r="14" spans="1:3">
      <c r="A14" s="2" t="s">
        <v>68</v>
      </c>
      <c r="B14" s="3">
        <f>SUM(B15:B16)</f>
        <v>0.13</v>
      </c>
      <c r="C14" s="10">
        <f t="shared" ref="C14:C16" si="1">C$8*B14</f>
        <v>4.94</v>
      </c>
    </row>
    <row r="15" spans="1:3">
      <c r="A15" t="s">
        <v>69</v>
      </c>
      <c r="B15" s="7">
        <v>0.05</v>
      </c>
      <c r="C15" s="8">
        <f>C$8*B15</f>
        <v>1.9</v>
      </c>
    </row>
    <row r="16" spans="1:3">
      <c r="A16" t="s">
        <v>61</v>
      </c>
      <c r="B16" s="7">
        <v>0.08</v>
      </c>
      <c r="C16" s="8">
        <f>C$8*B16</f>
        <v>3.04</v>
      </c>
    </row>
    <row r="18" spans="1:3">
      <c r="A18" s="2" t="s">
        <v>70</v>
      </c>
      <c r="B18" s="2"/>
      <c r="C18" s="10">
        <f>C2+C8+C14</f>
        <v>64.94</v>
      </c>
    </row>
    <row r="22" spans="1:1">
      <c r="A22" t="s">
        <v>71</v>
      </c>
    </row>
  </sheetData>
  <pageMargins left="0.511805555555556" right="0.511805555555556" top="0.786805555555556" bottom="0.786805555555556" header="0.313888888888889" footer="0.313888888888889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Tamanho - COSMIC</vt:lpstr>
      <vt:lpstr>Taxa de Entrega e Produtividade</vt:lpstr>
      <vt:lpstr>Esforço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Gabriel Domingos</cp:lastModifiedBy>
  <dcterms:created xsi:type="dcterms:W3CDTF">2015-05-21T12:20:00Z</dcterms:created>
  <dcterms:modified xsi:type="dcterms:W3CDTF">2017-06-10T02:36:42Z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1046-9.1.0.5113</vt:lpwstr>
  </property>
</Properties>
</file>