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4.xml"/>
  <Override ContentType="application/vnd.openxmlformats-officedocument.drawingml.chart+xml" PartName="/xl/charts/chart9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yseid_worldbank_org/Documents/1ys_EPL/EPL-Trainings/2023-January-March-everyMonday/ExampleCodesOnGitHub/Example_FiscalSim/03.Tool/"/>
    </mc:Choice>
  </mc:AlternateContent>
  <xr:revisionPtr revIDLastSave="13" documentId="13_ncr:1_{D356858B-560E-42A6-8C30-C449BCE8D35B}" xr6:coauthVersionLast="47" xr6:coauthVersionMax="47" xr10:uidLastSave="{19DB0189-CC59-4FA8-A167-71B590B01BE7}"/>
  <bookViews>
    <workbookView xWindow="-110" yWindow="-110" windowWidth="19420" windowHeight="10560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<sst xmlns="http://schemas.openxmlformats.org/spreadsheetml/2006/main" xmlns:r="http://schemas.openxmlformats.org/officeDocument/2006/relationships" xmlns:xdr="http://schemas.openxmlformats.org/drawingml/2006/spreadsheetDrawing" count="7027" uniqueCount="1483">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</sst>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false" applyFill="false" applyBorder="false" applyAlignment="false" applyProtection="false"/>
    <xf numFmtId="9" fontId="16" fillId="0" borderId="0" applyFont="false" applyFill="false" applyBorder="false" applyAlignment="false" applyProtection="false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true"/>
    <xf numFmtId="0" fontId="3" fillId="0" borderId="0" xfId="0" applyFont="true" applyAlignment="true">
      <alignment wrapText="true"/>
    </xf>
    <xf numFmtId="9" fontId="0" fillId="0" borderId="0" xfId="0" applyNumberFormat="true"/>
    <xf numFmtId="0" fontId="0" fillId="2" borderId="0" xfId="0" applyFill="true"/>
    <xf numFmtId="0" fontId="2" fillId="2" borderId="0" xfId="0" applyFont="true" applyFill="true"/>
    <xf numFmtId="0" fontId="3" fillId="2" borderId="0" xfId="0" applyFont="true" applyFill="true" applyAlignment="true">
      <alignment wrapText="true"/>
    </xf>
    <xf numFmtId="0" fontId="4" fillId="2" borderId="1" xfId="0" applyFont="true" applyFill="true" applyBorder="true" applyAlignment="true">
      <alignment wrapText="true"/>
    </xf>
    <xf numFmtId="0" fontId="4" fillId="2" borderId="2" xfId="0" applyFont="true" applyFill="true" applyBorder="true" applyAlignment="true">
      <alignment wrapText="true"/>
    </xf>
    <xf numFmtId="2" fontId="3" fillId="2" borderId="0" xfId="0" applyNumberFormat="true" applyFont="true" applyFill="true" applyBorder="true" applyAlignment="true">
      <alignment wrapText="true"/>
    </xf>
    <xf numFmtId="0" fontId="3" fillId="2" borderId="0" xfId="0" applyFont="true" applyFill="true" applyBorder="true" applyAlignment="true">
      <alignment wrapText="true"/>
    </xf>
    <xf numFmtId="0" fontId="3" fillId="2" borderId="8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1" fontId="0" fillId="0" borderId="0" xfId="0" applyNumberFormat="true"/>
    <xf numFmtId="0" fontId="5" fillId="2" borderId="0" xfId="0" applyFont="true" applyFill="true"/>
    <xf numFmtId="0" fontId="11" fillId="2" borderId="0" xfId="0" applyFont="true" applyFill="true"/>
    <xf numFmtId="10" fontId="5" fillId="2" borderId="0" xfId="0" applyNumberFormat="true" applyFont="true" applyFill="true"/>
    <xf numFmtId="0" fontId="5" fillId="2" borderId="0" xfId="0" applyFont="true" applyFill="true" applyAlignment="true">
      <alignment wrapText="true"/>
    </xf>
    <xf numFmtId="0" fontId="11" fillId="2" borderId="0" xfId="0" applyFont="true" applyFill="true" applyAlignment="true">
      <alignment wrapText="true"/>
    </xf>
    <xf numFmtId="0" fontId="0" fillId="2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3" borderId="0" xfId="0" applyFill="true"/>
    <xf numFmtId="10" fontId="0" fillId="3" borderId="0" xfId="0" applyNumberFormat="true" applyFill="true"/>
    <xf numFmtId="0" fontId="0" fillId="3" borderId="0" xfId="0" applyFill="true" applyAlignment="true">
      <alignment wrapText="true"/>
    </xf>
    <xf numFmtId="0" fontId="12" fillId="2" borderId="0" xfId="0" applyFont="true" applyFill="true"/>
    <xf numFmtId="0" fontId="9" fillId="2" borderId="0" xfId="0" applyFont="true" applyFill="true"/>
    <xf numFmtId="0" fontId="9" fillId="0" borderId="0" xfId="0" applyFont="true"/>
    <xf numFmtId="0" fontId="2" fillId="2" borderId="0" xfId="0" applyFont="true" applyFill="true" applyAlignment="true">
      <alignment wrapText="true"/>
    </xf>
    <xf numFmtId="0" fontId="2" fillId="3" borderId="0" xfId="0" applyFont="true" applyFill="true"/>
    <xf numFmtId="10" fontId="2" fillId="3" borderId="0" xfId="0" applyNumberFormat="true" applyFont="true" applyFill="true" applyAlignment="true">
      <alignment wrapText="true"/>
    </xf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/>
    <xf numFmtId="0" fontId="12" fillId="3" borderId="0" xfId="0" applyFont="true" applyFill="true"/>
    <xf numFmtId="0" fontId="9" fillId="3" borderId="0" xfId="0" applyFont="true" applyFill="true"/>
    <xf numFmtId="10" fontId="5" fillId="2" borderId="0" xfId="0" applyNumberFormat="true" applyFont="true" applyFill="true" applyBorder="true" applyAlignment="true">
      <alignment horizontal="center" vertical="center"/>
    </xf>
    <xf numFmtId="10" fontId="5" fillId="2" borderId="4" xfId="0" applyNumberFormat="true" applyFont="true" applyFill="true" applyBorder="true" applyAlignment="true">
      <alignment horizontal="center" vertical="center"/>
    </xf>
    <xf numFmtId="10" fontId="5" fillId="2" borderId="6" xfId="0" applyNumberFormat="true" applyFont="true" applyFill="true" applyBorder="true" applyAlignment="true">
      <alignment horizontal="center" vertical="center"/>
    </xf>
    <xf numFmtId="10" fontId="5" fillId="2" borderId="7" xfId="0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/>
    <xf numFmtId="0" fontId="6" fillId="2" borderId="5" xfId="0" applyFont="true" applyFill="true" applyBorder="true"/>
    <xf numFmtId="0" fontId="11" fillId="3" borderId="0" xfId="0" applyFont="true" applyFill="true" applyAlignment="true">
      <alignment wrapText="true"/>
    </xf>
    <xf numFmtId="0" fontId="6" fillId="2" borderId="3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 wrapText="true"/>
    </xf>
    <xf numFmtId="0" fontId="6" fillId="4" borderId="10" xfId="0" applyFont="true" applyFill="true" applyBorder="true" applyAlignment="true">
      <alignment horizontal="center" vertical="center" wrapText="true"/>
    </xf>
    <xf numFmtId="0" fontId="10" fillId="4" borderId="11" xfId="0" applyFont="true" applyFill="true" applyBorder="true" applyAlignment="true">
      <alignment horizontal="center" vertical="center" wrapText="true"/>
    </xf>
    <xf numFmtId="0" fontId="8" fillId="2" borderId="0" xfId="0" applyFont="true" applyFill="true"/>
    <xf numFmtId="0" fontId="7" fillId="2" borderId="0" xfId="0" applyFont="true" applyFill="true" applyAlignment="true"/>
    <xf numFmtId="0" fontId="7" fillId="4" borderId="0" xfId="0" applyFont="true" applyFill="true" applyAlignment="true"/>
    <xf numFmtId="0" fontId="3" fillId="4" borderId="0" xfId="0" applyFont="true" applyFill="true" applyAlignment="true">
      <alignment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3" borderId="3" xfId="0" applyFont="true" applyFill="true" applyBorder="true" applyAlignment="true">
      <alignment horizontal="center" vertical="center"/>
    </xf>
    <xf numFmtId="10" fontId="0" fillId="3" borderId="0" xfId="0" applyNumberFormat="true" applyFill="true" applyBorder="true" applyAlignment="true">
      <alignment horizontal="center" vertical="center"/>
    </xf>
    <xf numFmtId="10" fontId="0" fillId="3" borderId="4" xfId="0" applyNumberFormat="true" applyFill="true" applyBorder="true" applyAlignment="true">
      <alignment horizontal="center" vertical="center"/>
    </xf>
    <xf numFmtId="0" fontId="5" fillId="3" borderId="5" xfId="0" applyFont="true" applyFill="true" applyBorder="true" applyAlignment="true">
      <alignment horizontal="center" vertical="center"/>
    </xf>
    <xf numFmtId="10" fontId="0" fillId="3" borderId="6" xfId="0" applyNumberFormat="true" applyFill="true" applyBorder="true" applyAlignment="true">
      <alignment horizontal="center" vertical="center"/>
    </xf>
    <xf numFmtId="10" fontId="0" fillId="3" borderId="7" xfId="0" applyNumberForma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 wrapText="true"/>
    </xf>
    <xf numFmtId="0" fontId="13" fillId="4" borderId="1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6" fillId="4" borderId="2" xfId="0" applyFont="true" applyFill="true" applyBorder="true" applyAlignment="true">
      <alignment horizontal="center" vertical="center" wrapText="true"/>
    </xf>
    <xf numFmtId="0" fontId="6" fillId="4" borderId="8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left" wrapText="true"/>
    </xf>
    <xf numFmtId="0" fontId="14" fillId="2" borderId="5" xfId="0" applyFont="true" applyFill="true" applyBorder="true" applyAlignment="true">
      <alignment horizontal="left" wrapText="true"/>
    </xf>
    <xf numFmtId="3" fontId="0" fillId="0" borderId="0" xfId="0" applyNumberFormat="true"/>
    <xf numFmtId="0" fontId="15" fillId="2" borderId="0" xfId="0" applyFont="true" applyFill="true"/>
    <xf numFmtId="0" fontId="15" fillId="2" borderId="0" xfId="0" applyFont="true" applyFill="true" applyAlignment="true">
      <alignment wrapText="true"/>
    </xf>
    <xf numFmtId="0" fontId="1" fillId="5" borderId="0" xfId="0" applyFont="true" applyFill="true"/>
    <xf numFmtId="0" fontId="13" fillId="4" borderId="9" xfId="0" applyFont="true" applyFill="true" applyBorder="true" applyAlignment="true"/>
    <xf numFmtId="0" fontId="13" fillId="4" borderId="10" xfId="0" applyFont="true" applyFill="true" applyBorder="true" applyAlignment="true"/>
    <xf numFmtId="0" fontId="13" fillId="4" borderId="11" xfId="0" applyFont="true" applyFill="true" applyBorder="true" applyAlignment="true"/>
    <xf numFmtId="10" fontId="5" fillId="2" borderId="12" xfId="0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wrapText="true"/>
    </xf>
    <xf numFmtId="0" fontId="14" fillId="2" borderId="1" xfId="0" applyFont="true" applyFill="true" applyBorder="true" applyAlignment="true">
      <alignment horizontal="left" wrapText="true"/>
    </xf>
    <xf numFmtId="0" fontId="6" fillId="2" borderId="3" xfId="0" applyFont="true" applyFill="true" applyBorder="true" applyAlignment="true">
      <alignment horizontal="left" vertical="center"/>
    </xf>
    <xf numFmtId="0" fontId="6" fillId="2" borderId="5" xfId="0" applyFont="true" applyFill="true" applyBorder="true" applyAlignment="true">
      <alignment horizontal="left" vertical="center"/>
    </xf>
    <xf numFmtId="0" fontId="3" fillId="2" borderId="1" xfId="0" applyFont="true" applyFill="true" applyBorder="true" applyAlignment="true">
      <alignment wrapText="true"/>
    </xf>
    <xf numFmtId="0" fontId="3" fillId="3" borderId="4" xfId="0" applyFont="true" applyFill="true" applyBorder="true" applyAlignment="true">
      <alignment wrapText="true"/>
    </xf>
    <xf numFmtId="164" fontId="0" fillId="0" borderId="0" xfId="0" applyNumberFormat="true"/>
    <xf numFmtId="2" fontId="0" fillId="0" borderId="0" xfId="0" applyNumberFormat="true"/>
    <xf numFmtId="2" fontId="3" fillId="2" borderId="8" xfId="0" applyNumberFormat="true" applyFont="true" applyFill="true" applyBorder="true" applyAlignment="true">
      <alignment wrapText="true"/>
    </xf>
    <xf numFmtId="2" fontId="3" fillId="2" borderId="3" xfId="0" applyNumberFormat="true" applyFont="true" applyFill="true" applyBorder="true" applyAlignment="true">
      <alignment wrapText="true"/>
    </xf>
    <xf numFmtId="2" fontId="3" fillId="2" borderId="4" xfId="0" applyNumberFormat="true" applyFont="true" applyFill="true" applyBorder="true" applyAlignment="true">
      <alignment wrapText="true"/>
    </xf>
    <xf numFmtId="2" fontId="3" fillId="2" borderId="5" xfId="0" applyNumberFormat="true" applyFont="true" applyFill="true" applyBorder="true" applyAlignment="true">
      <alignment wrapText="true"/>
    </xf>
    <xf numFmtId="2" fontId="3" fillId="2" borderId="7" xfId="0" applyNumberFormat="true" applyFont="true" applyFill="true" applyBorder="true" applyAlignment="true">
      <alignment wrapText="true"/>
    </xf>
    <xf numFmtId="2" fontId="4" fillId="2" borderId="1" xfId="0" applyNumberFormat="true" applyFont="true" applyFill="true" applyBorder="true" applyAlignment="true">
      <alignment wrapText="true"/>
    </xf>
    <xf numFmtId="2" fontId="4" fillId="2" borderId="3" xfId="0" applyNumberFormat="true" applyFont="true" applyFill="true" applyBorder="true" applyAlignment="true">
      <alignment wrapText="true"/>
    </xf>
    <xf numFmtId="3" fontId="0" fillId="0" borderId="0" xfId="2" applyNumberFormat="true" applyFont="true"/>
    <xf numFmtId="0" fontId="4" fillId="2" borderId="1" xfId="0" applyFont="true" applyFill="true" applyBorder="true"/>
    <xf numFmtId="0" fontId="3" fillId="2" borderId="3" xfId="0" applyFont="true" applyFill="true" applyBorder="true"/>
    <xf numFmtId="3" fontId="14" fillId="6" borderId="8" xfId="0" applyNumberFormat="true" applyFont="true" applyFill="true" applyBorder="true" applyAlignment="true">
      <alignment horizontal="center" vertical="center" wrapText="true"/>
    </xf>
    <xf numFmtId="3" fontId="14" fillId="6" borderId="4" xfId="0" applyNumberFormat="true" applyFont="true" applyFill="true" applyBorder="true" applyAlignment="true">
      <alignment horizontal="center" vertical="center" wrapText="true"/>
    </xf>
    <xf numFmtId="3" fontId="14" fillId="6" borderId="7" xfId="0" applyNumberFormat="true" applyFont="true" applyFill="true" applyBorder="true" applyAlignment="true">
      <alignment horizontal="center" vertical="center" wrapText="true"/>
    </xf>
    <xf numFmtId="0" fontId="14" fillId="2" borderId="0" xfId="0" applyFont="true" applyFill="true" applyAlignment="true">
      <alignment horizontal="left" wrapText="true"/>
    </xf>
    <xf numFmtId="0" fontId="14" fillId="2" borderId="9" xfId="0" applyFont="true" applyFill="true" applyBorder="true" applyAlignment="true">
      <alignment horizontal="left" wrapText="true"/>
    </xf>
    <xf numFmtId="2" fontId="3" fillId="2" borderId="0" xfId="0" applyNumberFormat="true" applyFont="true" applyFill="true" applyAlignment="true">
      <alignment wrapText="true"/>
    </xf>
    <xf numFmtId="0" fontId="4" fillId="2" borderId="7" xfId="0" applyFont="true" applyFill="true" applyBorder="true" applyAlignment="true">
      <alignment horizontal="center" vertical="center" wrapText="true"/>
    </xf>
    <xf numFmtId="10" fontId="5" fillId="2" borderId="13" xfId="0" applyNumberFormat="true" applyFont="true" applyFill="true" applyBorder="true" applyAlignment="true">
      <alignment horizontal="center" vertical="center"/>
    </xf>
    <xf numFmtId="10" fontId="5" fillId="2" borderId="14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left" vertical="center"/>
    </xf>
    <xf numFmtId="10" fontId="5" fillId="2" borderId="2" xfId="0" applyNumberFormat="true" applyFont="true" applyFill="true" applyBorder="true" applyAlignment="true">
      <alignment horizontal="center" vertical="center"/>
    </xf>
    <xf numFmtId="0" fontId="10" fillId="3" borderId="3" xfId="0" applyFont="true" applyFill="true" applyBorder="true"/>
    <xf numFmtId="0" fontId="10" fillId="3" borderId="4" xfId="0" applyFont="true" applyFill="true" applyBorder="true" applyAlignment="true">
      <alignment horizontal="center" vertical="center"/>
    </xf>
    <xf numFmtId="0" fontId="10" fillId="3" borderId="15" xfId="0" applyFont="true" applyFill="true" applyBorder="true"/>
    <xf numFmtId="0" fontId="10" fillId="3" borderId="16" xfId="0" applyFont="true" applyFill="true" applyBorder="true"/>
    <xf numFmtId="0" fontId="10" fillId="3" borderId="16" xfId="0" applyFont="true" applyFill="true" applyBorder="true" applyAlignment="true">
      <alignment horizontal="center" vertical="center"/>
    </xf>
    <xf numFmtId="0" fontId="10" fillId="3" borderId="17" xfId="0" applyFont="true" applyFill="true" applyBorder="true" applyAlignment="true">
      <alignment horizontal="center" vertical="center"/>
    </xf>
    <xf numFmtId="165" fontId="10" fillId="3" borderId="18" xfId="0" applyNumberFormat="true" applyFont="true" applyFill="true" applyBorder="true"/>
    <xf numFmtId="165" fontId="10" fillId="3" borderId="19" xfId="0" applyNumberFormat="true" applyFont="true" applyFill="true" applyBorder="true"/>
    <xf numFmtId="165" fontId="10" fillId="3" borderId="4" xfId="0" applyNumberFormat="true" applyFont="true" applyFill="true" applyBorder="true"/>
    <xf numFmtId="165" fontId="10" fillId="3" borderId="20" xfId="0" applyNumberFormat="true" applyFont="true" applyFill="true" applyBorder="true"/>
    <xf numFmtId="165" fontId="10" fillId="3" borderId="21" xfId="0" applyNumberFormat="true" applyFont="true" applyFill="true" applyBorder="true"/>
    <xf numFmtId="0" fontId="10" fillId="3" borderId="0" xfId="0" applyFont="true" applyFill="true" applyBorder="true"/>
    <xf numFmtId="0" fontId="10" fillId="3" borderId="0" xfId="0" applyFont="true" applyFill="true" applyBorder="true" applyAlignment="true">
      <alignment horizontal="center" vertical="center"/>
    </xf>
    <xf numFmtId="165" fontId="10" fillId="3" borderId="0" xfId="0" applyNumberFormat="true" applyFont="true" applyFill="true" applyBorder="true"/>
    <xf numFmtId="0" fontId="0" fillId="3" borderId="3" xfId="0" applyFont="true" applyFill="true" applyBorder="true"/>
    <xf numFmtId="0" fontId="0" fillId="3" borderId="0" xfId="0" applyFont="true" applyFill="true" applyBorder="true"/>
    <xf numFmtId="165" fontId="0" fillId="3" borderId="0" xfId="0" applyNumberFormat="true" applyFont="true" applyFill="true" applyBorder="true"/>
    <xf numFmtId="165" fontId="0" fillId="3" borderId="4" xfId="0" applyNumberFormat="true" applyFont="true" applyFill="true" applyBorder="true"/>
    <xf numFmtId="165" fontId="0" fillId="3" borderId="20" xfId="0" applyNumberFormat="true" applyFont="true" applyFill="true" applyBorder="true"/>
    <xf numFmtId="165" fontId="0" fillId="3" borderId="21" xfId="0" applyNumberFormat="true" applyFont="true" applyFill="true" applyBorder="true"/>
    <xf numFmtId="0" fontId="0" fillId="3" borderId="5" xfId="0" applyFont="true" applyFill="true" applyBorder="true"/>
    <xf numFmtId="0" fontId="0" fillId="3" borderId="6" xfId="0" applyFont="true" applyFill="true" applyBorder="true"/>
    <xf numFmtId="165" fontId="0" fillId="3" borderId="6" xfId="0" applyNumberFormat="true" applyFont="true" applyFill="true" applyBorder="true"/>
    <xf numFmtId="165" fontId="0" fillId="3" borderId="22" xfId="0" applyNumberFormat="true" applyFont="true" applyFill="true" applyBorder="true"/>
    <xf numFmtId="165" fontId="0" fillId="3" borderId="23" xfId="0" applyNumberFormat="true" applyFont="true" applyFill="true" applyBorder="true"/>
    <xf numFmtId="165" fontId="0" fillId="3" borderId="7" xfId="0" applyNumberFormat="true" applyFont="true" applyFill="true" applyBorder="true"/>
    <xf numFmtId="0" fontId="10" fillId="0" borderId="0" xfId="0" applyFont="true"/>
    <xf numFmtId="0" fontId="7" fillId="2" borderId="0" xfId="0" applyFont="true" applyFill="true" applyAlignment="true">
      <alignment wrapText="true"/>
    </xf>
    <xf numFmtId="9" fontId="3" fillId="7" borderId="0" xfId="0" applyNumberFormat="true" applyFont="true" applyFill="true" applyAlignment="true">
      <alignment horizontal="center" vertical="center" wrapText="true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3" fontId="0" fillId="8" borderId="0" xfId="0" applyNumberFormat="true" applyFill="true"/>
    <xf numFmtId="0" fontId="18" fillId="10" borderId="3" xfId="0" applyFont="true" applyFill="true" applyBorder="true" applyAlignment="true">
      <alignment horizontal="left"/>
    </xf>
    <xf numFmtId="0" fontId="18" fillId="10" borderId="0" xfId="0" applyFont="true" applyFill="true" applyAlignment="true">
      <alignment horizontal="left"/>
    </xf>
    <xf numFmtId="0" fontId="18" fillId="10" borderId="9" xfId="0" applyFont="true" applyFill="true" applyBorder="true"/>
    <xf numFmtId="0" fontId="18" fillId="10" borderId="10" xfId="0" applyFont="true" applyFill="true" applyBorder="true"/>
    <xf numFmtId="0" fontId="18" fillId="10" borderId="11" xfId="0" applyFont="true" applyFill="true" applyBorder="true" applyAlignment="true">
      <alignment horizontal="center" vertical="center"/>
    </xf>
    <xf numFmtId="0" fontId="18" fillId="10" borderId="9" xfId="0" applyFont="true" applyFill="true" applyBorder="true" applyAlignment="true">
      <alignment vertical="center"/>
    </xf>
    <xf numFmtId="0" fontId="18" fillId="10" borderId="10" xfId="0" applyFont="true" applyFill="true" applyBorder="true" applyAlignment="true">
      <alignment vertical="center"/>
    </xf>
    <xf numFmtId="0" fontId="0" fillId="10" borderId="10" xfId="0" applyFill="true" applyBorder="true" applyAlignment="true">
      <alignment vertical="center"/>
    </xf>
    <xf numFmtId="0" fontId="0" fillId="10" borderId="11" xfId="0" applyFill="true" applyBorder="true" applyAlignment="true">
      <alignment vertical="center" wrapText="true"/>
    </xf>
    <xf numFmtId="0" fontId="18" fillId="10" borderId="5" xfId="0" applyFont="true" applyFill="true" applyBorder="true" applyAlignment="true">
      <alignment vertical="center"/>
    </xf>
    <xf numFmtId="0" fontId="18" fillId="10" borderId="6" xfId="0" applyFont="true" applyFill="true" applyBorder="true" applyAlignment="true">
      <alignment vertical="center"/>
    </xf>
    <xf numFmtId="0" fontId="0" fillId="10" borderId="6" xfId="0" applyFill="true" applyBorder="true" applyAlignment="true">
      <alignment vertical="center"/>
    </xf>
    <xf numFmtId="0" fontId="0" fillId="10" borderId="7" xfId="0" applyFill="true" applyBorder="true" applyAlignment="true">
      <alignment vertical="center" wrapText="true"/>
    </xf>
    <xf numFmtId="0" fontId="0" fillId="3" borderId="0" xfId="0" applyFill="true" applyAlignment="true">
      <alignment horizontal="center" wrapText="true"/>
    </xf>
    <xf numFmtId="0" fontId="0" fillId="3" borderId="5" xfId="0" applyFill="true" applyBorder="true" applyAlignment="true">
      <alignment wrapText="true"/>
    </xf>
    <xf numFmtId="0" fontId="10" fillId="3" borderId="9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0" fontId="0" fillId="3" borderId="1" xfId="0" applyFill="true" applyBorder="true" applyAlignment="true">
      <alignment horizontal="center" wrapText="true"/>
    </xf>
    <xf numFmtId="0" fontId="10" fillId="3" borderId="2" xfId="0" applyFont="true" applyFill="true" applyBorder="true" applyAlignment="true">
      <alignment horizontal="center" wrapText="true"/>
    </xf>
    <xf numFmtId="0" fontId="10" fillId="3" borderId="8" xfId="0" applyFont="true" applyFill="true" applyBorder="true" applyAlignment="true">
      <alignment horizontal="center" wrapText="true"/>
    </xf>
    <xf numFmtId="1" fontId="0" fillId="3" borderId="0" xfId="0" applyNumberFormat="true" applyFill="true" applyAlignment="true">
      <alignment horizontal="center"/>
    </xf>
    <xf numFmtId="0" fontId="10" fillId="3" borderId="1" xfId="0" applyFont="true" applyFill="true" applyBorder="true" applyAlignment="true">
      <alignment horizontal="center" wrapText="true"/>
    </xf>
    <xf numFmtId="0" fontId="0" fillId="3" borderId="3" xfId="0" applyFill="true" applyBorder="true" applyAlignment="true">
      <alignment horizontal="center"/>
    </xf>
    <xf numFmtId="1" fontId="0" fillId="3" borderId="4" xfId="0" applyNumberFormat="true" applyFill="true" applyBorder="true" applyAlignment="true">
      <alignment horizontal="center"/>
    </xf>
    <xf numFmtId="1" fontId="0" fillId="3" borderId="3" xfId="0" applyNumberFormat="true" applyFill="true" applyBorder="true" applyAlignment="true">
      <alignment horizontal="center"/>
    </xf>
    <xf numFmtId="9" fontId="0" fillId="3" borderId="0" xfId="3" applyFont="true" applyFill="true" applyBorder="true" applyAlignment="true">
      <alignment horizontal="center"/>
    </xf>
    <xf numFmtId="9" fontId="0" fillId="3" borderId="4" xfId="3" applyFont="true" applyFill="true" applyBorder="true" applyAlignment="true">
      <alignment horizontal="center"/>
    </xf>
    <xf numFmtId="0" fontId="0" fillId="3" borderId="5" xfId="0" applyFill="true" applyBorder="true" applyAlignment="true">
      <alignment horizontal="center"/>
    </xf>
    <xf numFmtId="1" fontId="0" fillId="3" borderId="6" xfId="0" applyNumberFormat="true" applyFill="true" applyBorder="true" applyAlignment="true">
      <alignment horizontal="center"/>
    </xf>
    <xf numFmtId="1" fontId="0" fillId="3" borderId="7" xfId="0" applyNumberFormat="true" applyFill="true" applyBorder="true" applyAlignment="true">
      <alignment horizontal="center"/>
    </xf>
    <xf numFmtId="1" fontId="0" fillId="3" borderId="5" xfId="0" applyNumberFormat="true" applyFill="true" applyBorder="true" applyAlignment="true">
      <alignment horizontal="center"/>
    </xf>
    <xf numFmtId="9" fontId="0" fillId="3" borderId="6" xfId="3" applyFont="true" applyFill="true" applyBorder="true" applyAlignment="true">
      <alignment horizontal="center"/>
    </xf>
    <xf numFmtId="9" fontId="0" fillId="3" borderId="7" xfId="3" applyFont="true" applyFill="true" applyBorder="true" applyAlignment="true">
      <alignment horizontal="center"/>
    </xf>
    <xf numFmtId="0" fontId="19" fillId="0" borderId="0" xfId="4"/>
    <xf numFmtId="0" fontId="10" fillId="3" borderId="3" xfId="4" applyFont="true" applyFill="true" applyBorder="true"/>
    <xf numFmtId="0" fontId="10" fillId="3" borderId="0" xfId="4" applyFont="true" applyFill="true"/>
    <xf numFmtId="0" fontId="10" fillId="3" borderId="15" xfId="4" applyFont="true" applyFill="true" applyBorder="true"/>
    <xf numFmtId="0" fontId="10" fillId="3" borderId="16" xfId="4" applyFont="true" applyFill="true" applyBorder="true"/>
    <xf numFmtId="0" fontId="10" fillId="3" borderId="17" xfId="4" applyFont="true" applyFill="true" applyBorder="true" applyAlignment="true">
      <alignment horizontal="center" vertical="center"/>
    </xf>
    <xf numFmtId="0" fontId="10" fillId="0" borderId="0" xfId="4" applyFont="true"/>
    <xf numFmtId="0" fontId="19" fillId="3" borderId="3" xfId="4" applyFill="true" applyBorder="true"/>
    <xf numFmtId="0" fontId="5" fillId="0" borderId="0" xfId="5"/>
    <xf numFmtId="0" fontId="10" fillId="3" borderId="0" xfId="4" applyFont="true" applyFill="true" applyAlignment="true">
      <alignment horizontal="center" vertical="center"/>
    </xf>
    <xf numFmtId="0" fontId="10" fillId="3" borderId="16" xfId="4" applyFont="true" applyFill="true" applyBorder="true" applyAlignment="true">
      <alignment horizontal="center" vertical="center"/>
    </xf>
    <xf numFmtId="0" fontId="19" fillId="0" borderId="0" xfId="4" applyAlignment="true">
      <alignment horizontal="center" vertical="center"/>
    </xf>
    <xf numFmtId="3" fontId="10" fillId="3" borderId="0" xfId="4" applyNumberFormat="true" applyFont="true" applyFill="true" applyAlignment="true">
      <alignment horizontal="center" vertical="center"/>
    </xf>
    <xf numFmtId="3" fontId="10" fillId="3" borderId="4" xfId="4" applyNumberFormat="true" applyFont="true" applyFill="true" applyBorder="true" applyAlignment="true">
      <alignment horizontal="center" vertical="center"/>
    </xf>
    <xf numFmtId="3" fontId="19" fillId="3" borderId="0" xfId="4" applyNumberFormat="true" applyFill="true" applyAlignment="true">
      <alignment horizontal="center" vertical="center"/>
    </xf>
    <xf numFmtId="3" fontId="19" fillId="3" borderId="4" xfId="4" applyNumberFormat="true" applyFill="true" applyBorder="true" applyAlignment="true">
      <alignment horizontal="center" vertical="center"/>
    </xf>
    <xf numFmtId="3" fontId="16" fillId="3" borderId="0" xfId="4" applyNumberFormat="true" applyFont="true" applyFill="true" applyAlignment="true">
      <alignment horizontal="center" vertical="center"/>
    </xf>
    <xf numFmtId="3" fontId="16" fillId="3" borderId="4" xfId="4" applyNumberFormat="true" applyFont="true" applyFill="true" applyBorder="true" applyAlignment="true">
      <alignment horizontal="center" vertical="center"/>
    </xf>
    <xf numFmtId="3" fontId="19" fillId="3" borderId="6" xfId="4" applyNumberFormat="true" applyFill="true" applyBorder="true" applyAlignment="true">
      <alignment horizontal="center" vertical="center"/>
    </xf>
    <xf numFmtId="3" fontId="19" fillId="3" borderId="7" xfId="4" applyNumberFormat="true" applyFill="true" applyBorder="true" applyAlignment="true">
      <alignment horizontal="center" vertical="center"/>
    </xf>
    <xf numFmtId="166" fontId="10" fillId="0" borderId="0" xfId="2" applyNumberFormat="true" applyFont="true"/>
    <xf numFmtId="0" fontId="20" fillId="11" borderId="0" xfId="0" applyFont="true" applyFill="true" applyAlignment="true">
      <alignment wrapText="true"/>
    </xf>
    <xf numFmtId="0" fontId="21" fillId="11" borderId="0" xfId="0" applyFont="true" applyFill="true" applyAlignment="true">
      <alignment wrapText="true"/>
    </xf>
    <xf numFmtId="0" fontId="22" fillId="11" borderId="1" xfId="0" applyFont="true" applyFill="true" applyBorder="true" applyAlignment="true">
      <alignment wrapText="true"/>
    </xf>
    <xf numFmtId="0" fontId="21" fillId="11" borderId="3" xfId="0" applyFont="true" applyFill="true" applyBorder="true" applyAlignment="true">
      <alignment wrapText="true"/>
    </xf>
    <xf numFmtId="0" fontId="21" fillId="11" borderId="5" xfId="0" applyFont="true" applyFill="true" applyBorder="true" applyAlignment="true">
      <alignment wrapText="true"/>
    </xf>
    <xf numFmtId="0" fontId="21" fillId="11" borderId="9" xfId="0" applyFont="true" applyFill="true" applyBorder="true" applyAlignment="true">
      <alignment horizontal="left" vertical="top" wrapText="true"/>
    </xf>
    <xf numFmtId="0" fontId="3" fillId="7" borderId="0" xfId="0" applyNumberFormat="true" applyFont="true" applyFill="true" applyAlignment="true">
      <alignment horizontal="center" vertical="center" wrapText="true"/>
    </xf>
    <xf numFmtId="0" fontId="0" fillId="14" borderId="0" xfId="0" applyFill="true"/>
    <xf numFmtId="0" fontId="0" fillId="0" borderId="0" xfId="0" applyFill="true"/>
    <xf numFmtId="9" fontId="0" fillId="13" borderId="0" xfId="0" applyNumberFormat="true" applyFill="true"/>
    <xf numFmtId="165" fontId="0" fillId="0" borderId="0" xfId="0" applyNumberFormat="true"/>
    <xf numFmtId="0" fontId="4" fillId="2" borderId="0" xfId="0" applyFont="true" applyFill="true" applyAlignment="true">
      <alignment wrapText="true"/>
    </xf>
    <xf numFmtId="0" fontId="3" fillId="2" borderId="3" xfId="0" applyFont="true" applyFill="true" applyBorder="true" applyAlignment="true">
      <alignment horizontal="left" wrapText="true"/>
    </xf>
    <xf numFmtId="0" fontId="3" fillId="2" borderId="5" xfId="0" applyFont="true" applyFill="true" applyBorder="true" applyAlignment="true">
      <alignment horizontal="left" wrapText="true"/>
    </xf>
    <xf numFmtId="0" fontId="21" fillId="3" borderId="0" xfId="0" applyFont="true" applyFill="true" applyBorder="true" applyAlignment="true">
      <alignment wrapText="true"/>
    </xf>
    <xf numFmtId="9" fontId="21" fillId="3" borderId="0" xfId="3" applyFont="true" applyFill="true" applyBorder="true" applyAlignment="true">
      <alignment wrapText="true"/>
    </xf>
    <xf numFmtId="1" fontId="3" fillId="7" borderId="0" xfId="0" applyNumberFormat="true" applyFont="true" applyFill="true" applyBorder="true" applyAlignment="true">
      <alignment horizontal="center" wrapText="true"/>
    </xf>
    <xf numFmtId="0" fontId="3" fillId="3" borderId="8" xfId="0" applyFont="true" applyFill="true" applyBorder="true" applyAlignment="true">
      <alignment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4" fillId="2" borderId="24" xfId="0" applyFont="true" applyFill="true" applyBorder="true" applyAlignment="true">
      <alignment wrapText="true"/>
    </xf>
    <xf numFmtId="0" fontId="4" fillId="2" borderId="25" xfId="0" applyFont="true" applyFill="true" applyBorder="true" applyAlignment="true">
      <alignment wrapText="true"/>
    </xf>
    <xf numFmtId="0" fontId="4" fillId="2" borderId="26" xfId="0" applyFont="true" applyFill="true" applyBorder="true" applyAlignment="true">
      <alignment wrapText="true"/>
    </xf>
    <xf numFmtId="0" fontId="3" fillId="7" borderId="20" xfId="0" applyFont="true" applyFill="true" applyBorder="true" applyAlignment="true">
      <alignment wrapText="true"/>
    </xf>
    <xf numFmtId="0" fontId="4" fillId="2" borderId="22" xfId="0" applyFont="true" applyFill="true" applyBorder="true" applyAlignment="true">
      <alignment horizontal="center" vertical="center" wrapText="true"/>
    </xf>
    <xf numFmtId="9" fontId="3" fillId="7" borderId="26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wrapText="true"/>
    </xf>
    <xf numFmtId="9" fontId="3" fillId="7" borderId="22" xfId="0" applyNumberFormat="true" applyFont="true" applyFill="true" applyBorder="true" applyAlignment="true">
      <alignment horizontal="center" vertical="center" wrapText="true"/>
    </xf>
    <xf numFmtId="9" fontId="3" fillId="7" borderId="28" xfId="0" applyNumberFormat="true" applyFont="true" applyFill="true" applyBorder="true" applyAlignment="true">
      <alignment wrapText="true"/>
    </xf>
    <xf numFmtId="0" fontId="3" fillId="7" borderId="29" xfId="0" applyFont="true" applyFill="true" applyBorder="true" applyAlignment="true">
      <alignment wrapText="true"/>
    </xf>
    <xf numFmtId="0" fontId="3" fillId="7" borderId="27" xfId="0" applyFont="true" applyFill="true" applyBorder="true" applyAlignment="true">
      <alignment wrapText="true"/>
    </xf>
    <xf numFmtId="0" fontId="3" fillId="2" borderId="30" xfId="0" applyFont="true" applyFill="true" applyBorder="true" applyAlignment="true">
      <alignment wrapText="true"/>
    </xf>
    <xf numFmtId="0" fontId="3" fillId="7" borderId="31" xfId="0" applyFont="true" applyFill="true" applyBorder="true" applyAlignment="true">
      <alignment wrapText="true"/>
    </xf>
    <xf numFmtId="0" fontId="21" fillId="11" borderId="32" xfId="0" applyFont="true" applyFill="true" applyBorder="true" applyAlignment="true">
      <alignment wrapText="true"/>
    </xf>
    <xf numFmtId="0" fontId="22" fillId="11" borderId="29" xfId="0" applyFont="true" applyFill="true" applyBorder="true" applyAlignment="true">
      <alignment horizontal="right" vertical="center" wrapText="true"/>
    </xf>
    <xf numFmtId="9" fontId="21" fillId="12" borderId="34" xfId="3" applyFont="true" applyFill="true" applyBorder="true" applyAlignment="true">
      <alignment wrapText="true"/>
    </xf>
    <xf numFmtId="9" fontId="21" fillId="12" borderId="35" xfId="3" applyFont="true" applyFill="true" applyBorder="true" applyAlignment="true">
      <alignment wrapText="true"/>
    </xf>
    <xf numFmtId="9" fontId="21" fillId="12" borderId="27" xfId="3" applyFont="true" applyFill="true" applyBorder="true" applyAlignment="true">
      <alignment wrapText="true"/>
    </xf>
    <xf numFmtId="0" fontId="21" fillId="11" borderId="29" xfId="0" applyFont="true" applyFill="true" applyBorder="true" applyAlignment="true">
      <alignment horizontal="right" vertical="center" wrapText="true"/>
    </xf>
    <xf numFmtId="1" fontId="21" fillId="12" borderId="35" xfId="2" applyNumberFormat="true" applyFont="true" applyFill="true" applyBorder="true" applyAlignment="true">
      <alignment wrapText="true"/>
    </xf>
    <xf numFmtId="1" fontId="21" fillId="12" borderId="35" xfId="0" applyNumberFormat="true" applyFont="true" applyFill="true" applyBorder="true" applyAlignment="true">
      <alignment wrapText="true"/>
    </xf>
    <xf numFmtId="1" fontId="21" fillId="12" borderId="27" xfId="0" applyNumberFormat="true" applyFont="true" applyFill="true" applyBorder="true" applyAlignment="true">
      <alignment wrapText="true"/>
    </xf>
    <xf numFmtId="0" fontId="21" fillId="12" borderId="28" xfId="0" applyFont="true" applyFill="true" applyBorder="true" applyAlignment="true">
      <alignment wrapText="true"/>
    </xf>
    <xf numFmtId="1" fontId="21" fillId="12" borderId="34" xfId="2" applyNumberFormat="true" applyFont="true" applyFill="true" applyBorder="true" applyAlignment="true">
      <alignment wrapText="true"/>
    </xf>
    <xf numFmtId="1" fontId="3" fillId="7" borderId="20" xfId="0" applyNumberFormat="true" applyFont="true" applyFill="true" applyBorder="true" applyAlignment="true">
      <alignment horizontal="center" wrapText="true"/>
    </xf>
    <xf numFmtId="0" fontId="3" fillId="2" borderId="32" xfId="0" applyFont="true" applyFill="true" applyBorder="true" applyAlignment="true">
      <alignment horizontal="left" wrapText="true"/>
    </xf>
    <xf numFmtId="1" fontId="3" fillId="7" borderId="18" xfId="0" applyNumberFormat="true" applyFont="true" applyFill="true" applyBorder="true" applyAlignment="true">
      <alignment horizontal="center" wrapText="true"/>
    </xf>
    <xf numFmtId="3" fontId="14" fillId="6" borderId="33" xfId="0" applyNumberFormat="true" applyFont="true" applyFill="true" applyBorder="true" applyAlignment="true">
      <alignment horizontal="center" vertical="center" wrapText="true"/>
    </xf>
    <xf numFmtId="1" fontId="3" fillId="7" borderId="22" xfId="0" applyNumberFormat="true" applyFont="true" applyFill="true" applyBorder="true" applyAlignment="true">
      <alignment horizontal="center" wrapText="true"/>
    </xf>
    <xf numFmtId="0" fontId="4" fillId="3" borderId="20" xfId="0" applyFont="true" applyFill="true" applyBorder="true" applyAlignment="true">
      <alignment horizont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2" fontId="3" fillId="2" borderId="9" xfId="0" applyNumberFormat="true" applyFont="true" applyFill="true" applyBorder="true" applyAlignment="true">
      <alignment wrapText="true"/>
    </xf>
    <xf numFmtId="2" fontId="3" fillId="15" borderId="11" xfId="0" applyNumberFormat="true" applyFont="true" applyFill="true" applyBorder="true" applyAlignment="true">
      <alignment horizontal="center" vertical="center" wrapText="true"/>
    </xf>
    <xf numFmtId="10" fontId="11" fillId="2" borderId="0" xfId="0" applyNumberFormat="true" applyFont="true" applyFill="true"/>
    <xf numFmtId="0" fontId="0" fillId="0" borderId="0" xfId="0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10" xfId="0" applyFont="true" applyFill="true" applyBorder="true" applyAlignment="true">
      <alignment horizontal="center"/>
    </xf>
    <xf numFmtId="0" fontId="6" fillId="4" borderId="11" xfId="0" applyFont="true" applyFill="true" applyBorder="true" applyAlignment="true">
      <alignment horizontal="center"/>
    </xf>
    <xf numFmtId="0" fontId="10" fillId="4" borderId="9" xfId="0" applyFon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/>
    </xf>
    <xf numFmtId="0" fontId="10" fillId="4" borderId="11" xfId="0" applyFont="true" applyFill="true" applyBorder="true" applyAlignment="true">
      <alignment horizontal="center" vertical="center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0" fontId="10" fillId="3" borderId="0" xfId="0" applyFont="true" applyFill="true" applyBorder="true" applyAlignment="true">
      <alignment horizontal="center" vertical="center"/>
    </xf>
    <xf numFmtId="0" fontId="17" fillId="9" borderId="1" xfId="0" applyFont="true" applyFill="true" applyBorder="true" applyAlignment="true">
      <alignment horizontal="center" wrapText="true"/>
    </xf>
    <xf numFmtId="0" fontId="17" fillId="9" borderId="2" xfId="0" applyFont="true" applyFill="true" applyBorder="true" applyAlignment="true">
      <alignment horizontal="center" wrapText="true"/>
    </xf>
    <xf numFmtId="0" fontId="17" fillId="9" borderId="8" xfId="0" applyFont="true" applyFill="true" applyBorder="true" applyAlignment="true">
      <alignment horizontal="center" wrapText="true"/>
    </xf>
    <xf numFmtId="0" fontId="18" fillId="10" borderId="0" xfId="0" applyFont="true" applyFill="true" applyAlignment="true">
      <alignment horizontal="center" vertical="center" wrapText="true"/>
    </xf>
    <xf numFmtId="0" fontId="18" fillId="10" borderId="4" xfId="0" applyFont="true" applyFill="true" applyBorder="true" applyAlignment="true">
      <alignment horizontal="center" vertical="center" wrapText="true"/>
    </xf>
    <xf numFmtId="0" fontId="10" fillId="3" borderId="9" xfId="0" applyFont="true" applyFill="true" applyBorder="true" applyAlignment="true">
      <alignment horizontal="center"/>
    </xf>
    <xf numFmtId="0" fontId="10" fillId="3" borderId="10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10" fillId="3" borderId="9" xfId="0" applyFont="true" applyFill="true" applyBorder="true" applyAlignment="true">
      <alignment horizontal="center" wrapText="true"/>
    </xf>
    <xf numFmtId="0" fontId="10" fillId="3" borderId="10" xfId="0" applyFont="true" applyFill="true" applyBorder="true" applyAlignment="true">
      <alignment horizontal="center" wrapText="true"/>
    </xf>
    <xf numFmtId="0" fontId="10" fillId="3" borderId="11" xfId="0" applyFont="true" applyFill="true" applyBorder="true" applyAlignment="true">
      <alignment horizontal="center" wrapText="true"/>
    </xf>
    <xf numFmtId="0" fontId="10" fillId="3" borderId="1" xfId="4" applyFont="true" applyFill="true" applyBorder="true" applyAlignment="true">
      <alignment horizontal="center"/>
    </xf>
    <xf numFmtId="0" fontId="10" fillId="3" borderId="2" xfId="4" applyFont="true" applyFill="true" applyBorder="true" applyAlignment="true">
      <alignment horizontal="center"/>
    </xf>
    <xf numFmtId="0" fontId="10" fillId="3" borderId="8" xfId="4" applyFont="true" applyFill="true" applyBorder="true" applyAlignment="true">
      <alignment horizontal="center"/>
    </xf>
    <xf numFmtId="0" fontId="10" fillId="3" borderId="0" xfId="4" applyFont="true" applyFill="true" applyAlignment="true">
      <alignment horizontal="center" vertical="center"/>
    </xf>
    <xf numFmtId="0" fontId="10" fillId="3" borderId="4" xfId="4" applyFont="true" applyFill="true" applyBorder="true" applyAlignment="true">
      <alignment horizontal="center" vertical="center"/>
    </xf>
  </cellXfs>
  <cellStyles count="6">
    <cellStyle name="Comma" xfId="2" builtinId="3"/>
    <cellStyle name="Normal" xfId="0" builtinId="0"/>
    <cellStyle name="Normal 2" xfId="4"/>
    <cellStyle name="Normal 2 2" xfId="5"/>
    <cellStyle name="Normal 2 2 2" xfId="1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metadata.xml" Type="http://schemas.openxmlformats.org/officeDocument/2006/relationships/sheetMetadata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../customXml/item2.xml" Type="http://schemas.openxmlformats.org/officeDocument/2006/relationships/customXml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../customXml/item1.xml" Type="http://schemas.openxmlformats.org/officeDocument/2006/relationships/customXml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externalLinks/externalLink1.xml" Type="http://schemas.openxmlformats.org/officeDocument/2006/relationships/externalLink" Id="rId22"/><Relationship Target="../customXml/item3.xml" Type="http://schemas.openxmlformats.org/officeDocument/2006/relationships/customXml" Id="rId30"/></Relationships>
</file>

<file path=xl/charts/_rels/chart9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0.20015154817594169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0.26662662423129407</c:v>
                </c:pt>
                <c:pt idx="4">
                  <c:v>0.20710937770702509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0.29769526073700142</c:v>
                </c:pt>
                <c:pt idx="1">
                  <c:v>0.3000464263217516</c:v>
                </c:pt>
                <c:pt idx="2">
                  <c:v>0.33207805797106632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0.24153333987561071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-4.6230519897230314E-4</c:v>
                </c:pt>
                <c:pt idx="1">
                  <c:v>-6.8923011744078614E-3</c:v>
                </c:pt>
                <c:pt idx="2">
                  <c:v>-3.0429411558518363E-2</c:v>
                </c:pt>
                <c:pt idx="3">
                  <c:v>-5.6339222830202762E-2</c:v>
                </c:pt>
                <c:pt idx="4">
                  <c:v>-7.2092488149797657E-2</c:v>
                </c:pt>
                <c:pt idx="5">
                  <c:v>-8.8822679034179355E-2</c:v>
                </c:pt>
                <c:pt idx="6">
                  <c:v>-0.12971506445981998</c:v>
                </c:pt>
                <c:pt idx="7">
                  <c:v>-0.13192792852745433</c:v>
                </c:pt>
                <c:pt idx="8">
                  <c:v>-0.16167188963810916</c:v>
                </c:pt>
                <c:pt idx="9">
                  <c:v>-0.19321056516665761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-1.2083627324128036E-5</c:v>
                </c:pt>
                <c:pt idx="1">
                  <c:v>-8.6631669669772382E-4</c:v>
                </c:pt>
                <c:pt idx="2">
                  <c:v>-6.979813200752776E-3</c:v>
                </c:pt>
                <c:pt idx="3">
                  <c:v>-1.891615048821493E-2</c:v>
                </c:pt>
                <c:pt idx="4">
                  <c:v>-2.8257782202881405E-2</c:v>
                </c:pt>
                <c:pt idx="5">
                  <c:v>-3.7535107591742903E-2</c:v>
                </c:pt>
                <c:pt idx="6">
                  <c:v>-5.6472637914878929E-2</c:v>
                </c:pt>
                <c:pt idx="7">
                  <c:v>-6.6734119869351974E-2</c:v>
                </c:pt>
                <c:pt idx="8">
                  <c:v>-8.4115111396112371E-2</c:v>
                </c:pt>
                <c:pt idx="9">
                  <c:v>-0.11676822069123245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0.69454149708512036</c:v>
                </c:pt>
                <c:pt idx="1">
                  <c:v>0.36695735176245697</c:v>
                </c:pt>
                <c:pt idx="2">
                  <c:v>0.19220113402603661</c:v>
                </c:pt>
                <c:pt idx="3">
                  <c:v>0.12347113143838119</c:v>
                </c:pt>
                <c:pt idx="4">
                  <c:v>0.10025859548864362</c:v>
                </c:pt>
                <c:pt idx="5">
                  <c:v>8.2904109552763908E-2</c:v>
                </c:pt>
                <c:pt idx="6">
                  <c:v>4.9141141960198115E-2</c:v>
                </c:pt>
                <c:pt idx="7">
                  <c:v>5.9396887381148192E-2</c:v>
                </c:pt>
                <c:pt idx="8">
                  <c:v>4.3141368439675087E-2</c:v>
                </c:pt>
                <c:pt idx="9">
                  <c:v>2.5377346138104738E-2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0.14844852234558822</c:v>
                </c:pt>
                <c:pt idx="1">
                  <c:v>0.18637204248872388</c:v>
                </c:pt>
                <c:pt idx="2">
                  <c:v>0.12573345804348779</c:v>
                </c:pt>
                <c:pt idx="3">
                  <c:v>8.8379097982691862E-2</c:v>
                </c:pt>
                <c:pt idx="4">
                  <c:v>8.215618968275612E-2</c:v>
                </c:pt>
                <c:pt idx="5">
                  <c:v>4.8699160358399801E-2</c:v>
                </c:pt>
                <c:pt idx="6">
                  <c:v>4.4360818059287981E-2</c:v>
                </c:pt>
                <c:pt idx="7">
                  <c:v>2.9014981671290858E-2</c:v>
                </c:pt>
                <c:pt idx="8">
                  <c:v>1.9821218296233734E-2</c:v>
                </c:pt>
                <c:pt idx="9">
                  <c:v>6.3933243641969293E-3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-0.11931855741035391</c:v>
                </c:pt>
                <c:pt idx="1">
                  <c:v>-0.10250088962690077</c:v>
                </c:pt>
                <c:pt idx="2">
                  <c:v>-0.10301465904329463</c:v>
                </c:pt>
                <c:pt idx="3">
                  <c:v>-9.4063502341402067E-2</c:v>
                </c:pt>
                <c:pt idx="4">
                  <c:v>-0.1021412185992127</c:v>
                </c:pt>
                <c:pt idx="5">
                  <c:v>-9.5043039047714592E-2</c:v>
                </c:pt>
                <c:pt idx="6">
                  <c:v>-9.7798125430148278E-2</c:v>
                </c:pt>
                <c:pt idx="7">
                  <c:v>-9.391760166786485E-2</c:v>
                </c:pt>
                <c:pt idx="8">
                  <c:v>-9.8293582131281754E-2</c:v>
                </c:pt>
                <c:pt idx="9">
                  <c:v>-8.6270347884918844E-2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3.4782962509322703E-2</c:v>
                </c:pt>
                <c:pt idx="1">
                  <c:v>3.8497027815337523E-2</c:v>
                </c:pt>
                <c:pt idx="2">
                  <c:v>4.2313322620807954E-2</c:v>
                </c:pt>
                <c:pt idx="3">
                  <c:v>3.6069769963107741E-2</c:v>
                </c:pt>
                <c:pt idx="4">
                  <c:v>3.2603901795620505E-2</c:v>
                </c:pt>
                <c:pt idx="5">
                  <c:v>2.9924593820157313E-2</c:v>
                </c:pt>
                <c:pt idx="6">
                  <c:v>2.7113265034196005E-2</c:v>
                </c:pt>
                <c:pt idx="7">
                  <c:v>2.309502879381594E-2</c:v>
                </c:pt>
                <c:pt idx="8">
                  <c:v>1.9318245313658933E-2</c:v>
                </c:pt>
                <c:pt idx="9">
                  <c:v>1.1289842092166819E-2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0.12302142418208159</c:v>
                </c:pt>
                <c:pt idx="1">
                  <c:v>9.2195009492775273E-2</c:v>
                </c:pt>
                <c:pt idx="2">
                  <c:v>6.1143613418024621E-2</c:v>
                </c:pt>
                <c:pt idx="3">
                  <c:v>6.4033831738744204E-2</c:v>
                </c:pt>
                <c:pt idx="4">
                  <c:v>3.9054661781483105E-2</c:v>
                </c:pt>
                <c:pt idx="5">
                  <c:v>3.4825593018015737E-2</c:v>
                </c:pt>
                <c:pt idx="6">
                  <c:v>2.7152707591354804E-2</c:v>
                </c:pt>
                <c:pt idx="7">
                  <c:v>2.5412993257731421E-2</c:v>
                </c:pt>
                <c:pt idx="8">
                  <c:v>1.9773225157134672E-2</c:v>
                </c:pt>
                <c:pt idx="9">
                  <c:v>1.2001727636442023E-2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2.0222855896744489E-2</c:v>
                </c:pt>
                <c:pt idx="1">
                  <c:v>5.6954494863206022E-2</c:v>
                </c:pt>
                <c:pt idx="2">
                  <c:v>6.5564581851812118E-2</c:v>
                </c:pt>
                <c:pt idx="3">
                  <c:v>7.3872333175966462E-2</c:v>
                </c:pt>
                <c:pt idx="4">
                  <c:v>6.3869101383079399E-2</c:v>
                </c:pt>
                <c:pt idx="5">
                  <c:v>5.576334157374805E-2</c:v>
                </c:pt>
                <c:pt idx="6">
                  <c:v>5.791903918959259E-2</c:v>
                </c:pt>
                <c:pt idx="7">
                  <c:v>3.8871465327228058E-2</c:v>
                </c:pt>
                <c:pt idx="8">
                  <c:v>3.4013391102853369E-2</c:v>
                </c:pt>
                <c:pt idx="9">
                  <c:v>2.0927344900486276E-2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0.90122431578220696</c:v>
                </c:pt>
                <c:pt idx="1">
                  <c:v>0.63071641892449337</c:v>
                </c:pt>
                <c:pt idx="2">
                  <c:v>0.34653222615760332</c:v>
                </c:pt>
                <c:pt idx="3">
                  <c:v>0.2165072886390717</c:v>
                </c:pt>
                <c:pt idx="4">
                  <c:v>0.11545096117969099</c:v>
                </c:pt>
                <c:pt idx="5">
                  <c:v>3.0715972649447962E-2</c:v>
                </c:pt>
                <c:pt idx="6">
                  <c:v>-7.8298855970217685E-2</c:v>
                </c:pt>
                <c:pt idx="7">
                  <c:v>-0.11678829363345668</c:v>
                </c:pt>
                <c:pt idx="8">
                  <c:v>-0.20801313485594747</c:v>
                </c:pt>
                <c:pt idx="9">
                  <c:v>-0.32025954861141215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0.75798003570338091</c:v>
                </c:pt>
                <c:pt idx="1">
                  <c:v>0.48156691456851208</c:v>
                </c:pt>
                <c:pt idx="2">
                  <c:v>0.21982403088776659</c:v>
                </c:pt>
                <c:pt idx="3">
                  <c:v>7.8601123724361038E-2</c:v>
                </c:pt>
                <c:pt idx="4">
                  <c:v>1.2527198015128485E-2</c:v>
                </c:pt>
                <c:pt idx="5">
                  <c:v>-5.9872961942315825E-2</c:v>
                </c:pt>
                <c:pt idx="6">
                  <c:v>-0.16337060275116508</c:v>
                </c:pt>
                <c:pt idx="7">
                  <c:v>-0.18107275221841618</c:v>
                </c:pt>
                <c:pt idx="8">
                  <c:v>-0.26179975111593551</c:v>
                </c:pt>
                <c:pt idx="9">
                  <c:v>-0.35318862114834043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-0.142613280054355</c:v>
                </c:pt>
                <c:pt idx="1">
                  <c:v>-0.11885565363684347</c:v>
                </c:pt>
                <c:pt idx="2">
                  <c:v>-8.9006577647630133E-2</c:v>
                </c:pt>
                <c:pt idx="3">
                  <c:v>-5.9663504313188329E-2</c:v>
                </c:pt>
                <c:pt idx="4">
                  <c:v>-0.14191753850888433</c:v>
                </c:pt>
                <c:pt idx="5">
                  <c:v>-1.9814495503551941E-2</c:v>
                </c:pt>
                <c:pt idx="6">
                  <c:v>-8.4413350523613748E-2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-7.5795157636695892E-2</c:v>
                </c:pt>
                <c:pt idx="1">
                  <c:v>-7.2162489662858653E-2</c:v>
                </c:pt>
                <c:pt idx="2">
                  <c:v>-5.0051385199798168E-2</c:v>
                </c:pt>
                <c:pt idx="3">
                  <c:v>-2.9822299830144148E-2</c:v>
                </c:pt>
                <c:pt idx="4">
                  <c:v>-6.9507212706987398E-2</c:v>
                </c:pt>
                <c:pt idx="5">
                  <c:v>-6.9300560242411598E-3</c:v>
                </c:pt>
                <c:pt idx="6">
                  <c:v>-3.678400718206748E-2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3.8282725846908755E-2</c:v>
                </c:pt>
                <c:pt idx="1">
                  <c:v>2.5373459826999706E-2</c:v>
                </c:pt>
                <c:pt idx="2">
                  <c:v>2.1004642283772669E-2</c:v>
                </c:pt>
                <c:pt idx="3">
                  <c:v>1.5586383864214568E-2</c:v>
                </c:pt>
                <c:pt idx="4">
                  <c:v>8.2713774495779616E-2</c:v>
                </c:pt>
                <c:pt idx="5">
                  <c:v>0.63561478598631893</c:v>
                </c:pt>
                <c:pt idx="6">
                  <c:v>0.35883862092289487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5.6442031453972662E-2</c:v>
                </c:pt>
                <c:pt idx="1">
                  <c:v>9.9499246881696382E-2</c:v>
                </c:pt>
                <c:pt idx="2">
                  <c:v>0.18264095452659032</c:v>
                </c:pt>
                <c:pt idx="3">
                  <c:v>9.7154277615876666E-2</c:v>
                </c:pt>
                <c:pt idx="4">
                  <c:v>2.0453224165817872E-2</c:v>
                </c:pt>
                <c:pt idx="5">
                  <c:v>1.8473119869095108E-2</c:v>
                </c:pt>
                <c:pt idx="6">
                  <c:v>3.39442243644223E-2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-0.1024883881159222</c:v>
                </c:pt>
                <c:pt idx="1">
                  <c:v>-9.5035500215070734E-2</c:v>
                </c:pt>
                <c:pt idx="2">
                  <c:v>-8.5941236346672681E-2</c:v>
                </c:pt>
                <c:pt idx="3">
                  <c:v>-9.2904866212217427E-2</c:v>
                </c:pt>
                <c:pt idx="4">
                  <c:v>-9.4417032725957417E-2</c:v>
                </c:pt>
                <c:pt idx="5">
                  <c:v>-0.10552416567313574</c:v>
                </c:pt>
                <c:pt idx="6">
                  <c:v>-9.6523228326171787E-2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2.6615187851472814E-2</c:v>
                </c:pt>
                <c:pt idx="1">
                  <c:v>3.1168350574606742E-2</c:v>
                </c:pt>
                <c:pt idx="2">
                  <c:v>3.7582346585140654E-2</c:v>
                </c:pt>
                <c:pt idx="3">
                  <c:v>2.8259890314087075E-2</c:v>
                </c:pt>
                <c:pt idx="4">
                  <c:v>1.9565334900956209E-2</c:v>
                </c:pt>
                <c:pt idx="5">
                  <c:v>2.2886861841028189E-2</c:v>
                </c:pt>
                <c:pt idx="6">
                  <c:v>2.72032248509071E-2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3.1635227988537615E-2</c:v>
                </c:pt>
                <c:pt idx="1">
                  <c:v>2.7856037745160739E-2</c:v>
                </c:pt>
                <c:pt idx="2">
                  <c:v>4.627423321565239E-2</c:v>
                </c:pt>
                <c:pt idx="3">
                  <c:v>3.0386076075534979E-2</c:v>
                </c:pt>
                <c:pt idx="4">
                  <c:v>2.9647591261351421E-2</c:v>
                </c:pt>
                <c:pt idx="5">
                  <c:v>8.7729757683827569E-2</c:v>
                </c:pt>
                <c:pt idx="6">
                  <c:v>6.4761324820656815E-2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4.9841769789358628E-2</c:v>
                </c:pt>
                <c:pt idx="1">
                  <c:v>7.8605155350312456E-2</c:v>
                </c:pt>
                <c:pt idx="2">
                  <c:v>0.11608462376697459</c:v>
                </c:pt>
                <c:pt idx="3">
                  <c:v>0.10073834587952908</c:v>
                </c:pt>
                <c:pt idx="4">
                  <c:v>1.9591464077842718E-2</c:v>
                </c:pt>
                <c:pt idx="5">
                  <c:v>0</c:v>
                </c:pt>
                <c:pt idx="6">
                  <c:v>4.0848056793424551E-3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-0.11807988287672259</c:v>
                </c:pt>
                <c:pt idx="1">
                  <c:v>-2.3551393135996829E-2</c:v>
                </c:pt>
                <c:pt idx="2">
                  <c:v>0.17858760118402964</c:v>
                </c:pt>
                <c:pt idx="3">
                  <c:v>8.9734303393692469E-2</c:v>
                </c:pt>
                <c:pt idx="4">
                  <c:v>-0.13387039504008133</c:v>
                </c:pt>
                <c:pt idx="5">
                  <c:v>0.63243580817934086</c:v>
                </c:pt>
                <c:pt idx="6">
                  <c:v>0.27111161460637051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-0.19955688065461885</c:v>
                </c:pt>
                <c:pt idx="1">
                  <c:v>-0.13001258623147002</c:v>
                </c:pt>
                <c:pt idx="2">
                  <c:v>1.6228744201402662E-2</c:v>
                </c:pt>
                <c:pt idx="3">
                  <c:v>-4.1390118561371605E-2</c:v>
                </c:pt>
                <c:pt idx="4">
                  <c:v>-0.18310945037927545</c:v>
                </c:pt>
                <c:pt idx="5">
                  <c:v>0.54470605049551324</c:v>
                </c:pt>
                <c:pt idx="6">
                  <c:v>0.20226548410637124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-8.4421277306522546E-2</c:v>
                </c:pt>
                <c:pt idx="1">
                  <c:v>-0.10243649594644014</c:v>
                </c:pt>
                <c:pt idx="2">
                  <c:v>-8.9719243148307135E-2</c:v>
                </c:pt>
                <c:pt idx="3">
                  <c:v>-0.16978131489138423</c:v>
                </c:pt>
                <c:pt idx="5">
                  <c:v>-0.16679002541516466</c:v>
                </c:pt>
                <c:pt idx="6">
                  <c:v>-0.12635459930312215</c:v>
                </c:pt>
                <c:pt idx="7">
                  <c:v>-8.6045253872259961E-2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-3.979805963726675E-2</c:v>
                </c:pt>
                <c:pt idx="1">
                  <c:v>-4.8734236741944249E-2</c:v>
                </c:pt>
                <c:pt idx="2">
                  <c:v>-3.8877927388724774E-2</c:v>
                </c:pt>
                <c:pt idx="3">
                  <c:v>-9.9074085296719142E-2</c:v>
                </c:pt>
                <c:pt idx="5">
                  <c:v>-9.8416095401483189E-2</c:v>
                </c:pt>
                <c:pt idx="6">
                  <c:v>-6.1049481988237522E-2</c:v>
                </c:pt>
                <c:pt idx="7">
                  <c:v>-3.9307329266764911E-2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0.12549020964875229</c:v>
                </c:pt>
                <c:pt idx="1">
                  <c:v>0.12232166708549688</c:v>
                </c:pt>
                <c:pt idx="2">
                  <c:v>0.14577475381491362</c:v>
                </c:pt>
                <c:pt idx="3">
                  <c:v>9.9084966596812971E-2</c:v>
                </c:pt>
                <c:pt idx="5">
                  <c:v>0.10267049144963651</c:v>
                </c:pt>
                <c:pt idx="6">
                  <c:v>0.14112915276729779</c:v>
                </c:pt>
                <c:pt idx="7">
                  <c:v>0.12272920877271788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6.1164606304691144E-2</c:v>
                </c:pt>
                <c:pt idx="1">
                  <c:v>6.3560785050605723E-2</c:v>
                </c:pt>
                <c:pt idx="2">
                  <c:v>7.2032719057673056E-2</c:v>
                </c:pt>
                <c:pt idx="3">
                  <c:v>3.3508970048458868E-2</c:v>
                </c:pt>
                <c:pt idx="5">
                  <c:v>3.3596758425087365E-2</c:v>
                </c:pt>
                <c:pt idx="6">
                  <c:v>5.084586199009903E-2</c:v>
                </c:pt>
                <c:pt idx="7">
                  <c:v>6.804007695830154E-2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-8.9172254556009689E-2</c:v>
                </c:pt>
                <c:pt idx="1">
                  <c:v>-9.908565080414676E-2</c:v>
                </c:pt>
                <c:pt idx="2">
                  <c:v>-8.8771197148203182E-2</c:v>
                </c:pt>
                <c:pt idx="3">
                  <c:v>-0.10373668945646335</c:v>
                </c:pt>
                <c:pt idx="5">
                  <c:v>-0.10517119767578791</c:v>
                </c:pt>
                <c:pt idx="6">
                  <c:v>-0.10339136414098052</c:v>
                </c:pt>
                <c:pt idx="7">
                  <c:v>-8.9408391630718259E-2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2.7416428081065591E-2</c:v>
                </c:pt>
                <c:pt idx="1">
                  <c:v>2.6266573447266829E-2</c:v>
                </c:pt>
                <c:pt idx="2">
                  <c:v>2.7906847753692572E-2</c:v>
                </c:pt>
                <c:pt idx="3">
                  <c:v>2.0341957162399817E-2</c:v>
                </c:pt>
                <c:pt idx="5">
                  <c:v>2.0246166516970379E-2</c:v>
                </c:pt>
                <c:pt idx="6">
                  <c:v>2.7134516669194021E-2</c:v>
                </c:pt>
                <c:pt idx="7">
                  <c:v>2.6972556744313994E-2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4.5872178245767121E-2</c:v>
                </c:pt>
                <c:pt idx="1">
                  <c:v>3.8068756991299656E-2</c:v>
                </c:pt>
                <c:pt idx="2">
                  <c:v>4.6955699872577791E-2</c:v>
                </c:pt>
                <c:pt idx="3">
                  <c:v>2.5461673584998977E-2</c:v>
                </c:pt>
                <c:pt idx="5">
                  <c:v>2.5112114540591635E-2</c:v>
                </c:pt>
                <c:pt idx="6">
                  <c:v>4.1804507601830194E-2</c:v>
                </c:pt>
                <c:pt idx="7">
                  <c:v>4.3207573879327679E-2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4.4093536602410589E-2</c:v>
                </c:pt>
                <c:pt idx="1">
                  <c:v>4.652559234199391E-2</c:v>
                </c:pt>
                <c:pt idx="2">
                  <c:v>4.4498571479710258E-2</c:v>
                </c:pt>
                <c:pt idx="3">
                  <c:v>3.8113530652133715E-2</c:v>
                </c:pt>
                <c:pt idx="5">
                  <c:v>3.9811359388093909E-2</c:v>
                </c:pt>
                <c:pt idx="6">
                  <c:v>5.2951862491095077E-2</c:v>
                </c:pt>
                <c:pt idx="7">
                  <c:v>4.1793756757590277E-2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9.0645367382887754E-2</c:v>
                </c:pt>
                <c:pt idx="1">
                  <c:v>4.648699142413186E-2</c:v>
                </c:pt>
                <c:pt idx="2">
                  <c:v>0.1198002242933322</c:v>
                </c:pt>
                <c:pt idx="3">
                  <c:v>-0.15608099159976238</c:v>
                </c:pt>
                <c:pt idx="5">
                  <c:v>-0.14894042817205597</c:v>
                </c:pt>
                <c:pt idx="6">
                  <c:v>2.3070456087175922E-2</c:v>
                </c:pt>
                <c:pt idx="7">
                  <c:v>8.7982198342508255E-2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6.7965253471004294E-4</c:v>
                </c:pt>
                <c:pt idx="1">
                  <c:v>-3.8107357909161713E-2</c:v>
                </c:pt>
                <c:pt idx="2">
                  <c:v>2.8345952941044153E-2</c:v>
                </c:pt>
                <c:pt idx="3">
                  <c:v>-0.21965619583689508</c:v>
                </c:pt>
                <c:pt idx="5">
                  <c:v>-0.21386390210074152</c:v>
                </c:pt>
                <c:pt idx="6">
                  <c:v>-7.1685914005749349E-2</c:v>
                </c:pt>
                <c:pt idx="7">
                  <c:v>2.9808677055903066E-3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0.13802937060922782</c:v>
                </c:pt>
                <c:pt idx="1">
                  <c:v>0.11888150749734007</c:v>
                </c:pt>
                <c:pt idx="2">
                  <c:v>0.11663053504978362</c:v>
                </c:pt>
                <c:pt idx="3">
                  <c:v>0.10764674352880925</c:v>
                </c:pt>
                <c:pt idx="4">
                  <c:v>0.11212854564790631</c:v>
                </c:pt>
                <c:pt idx="5">
                  <c:v>0.10275841845068416</c:v>
                </c:pt>
                <c:pt idx="6">
                  <c:v>0.10514007860861803</c:v>
                </c:pt>
                <c:pt idx="7">
                  <c:v>9.8388002709121417E-2</c:v>
                </c:pt>
                <c:pt idx="8">
                  <c:v>0.10192810826096695</c:v>
                </c:pt>
                <c:pt idx="9">
                  <c:v>8.7011833057360086E-2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7.xml" Type="http://schemas.openxmlformats.org/officeDocument/2006/relationships/chart" Id="rId3"/><Relationship Target="../charts/chart6.xml" Type="http://schemas.openxmlformats.org/officeDocument/2006/relationships/chart" Id="rId2"/><Relationship Target="../charts/chart5.xml" Type="http://schemas.openxmlformats.org/officeDocument/2006/relationships/chart" Id="rId1"/><Relationship Target="../charts/chart8.xml" Type="http://schemas.openxmlformats.org/officeDocument/2006/relationships/chart" Id="rId4"/></Relationships>
</file>

<file path=xl/drawings/_rels/drawing4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xmlns:a16="http://schemas.microsoft.com/office/drawing/2014/main"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xmlns:a16="http://schemas.microsoft.com/office/drawing/2014/main"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xmlns:a16="http://schemas.microsoft.com/office/drawing/2014/main"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xmlns:a16="http://schemas.microsoft.com/office/drawing/2014/main"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xmlns:a16="http://schemas.microsoft.com/office/drawing/2014/main"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xmlns:a16="http://schemas.microsoft.com/office/drawing/2014/main"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/personal/mmatytsin_worldbank_org/Documents/Equity_Policy_Lab/Egypt/Egypt_FiscalSim/03.Tool/Egypt_FiscalSim.xlsx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2"/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2"/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2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3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14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15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16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17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18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printerSettings/printerSettings19.bin" Type="http://schemas.openxmlformats.org/officeDocument/2006/relationships/printerSettings" Id="rId1"/></Relationships>
</file>

<file path=xl/worksheets/_rels/sheet20.xml.rels><?xml version="1.0" encoding="UTF-8"?><Relationships xmlns="http://schemas.openxmlformats.org/package/2006/relationships"><Relationship Target="../printerSettings/printerSettings20.bin" Type="http://schemas.openxmlformats.org/officeDocument/2006/relationships/printerSettings" Id="rId1"/></Relationships>
</file>

<file path=xl/worksheets/_rels/sheet21.xml.rels><?xml version="1.0" encoding="UTF-8"?><Relationships xmlns="http://schemas.openxmlformats.org/package/2006/relationships"><Relationship Target="../printerSettings/printerSettings2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B2:E67"/>
  <sheetViews>
    <sheetView tabSelected="true" zoomScale="70" zoomScaleNormal="70" workbookViewId="0">
      <pane ySplit="2" topLeftCell="A3" activePane="bottomLeft" state="frozen"/>
      <selection pane="bottomLeft" activeCell="C5" sqref="C5"/>
    </sheetView>
  </sheetViews>
  <sheetFormatPr defaultColWidth="9.1796875" defaultRowHeight="15.65" customHeight="true" x14ac:dyDescent="0.3"/>
  <cols>
    <col min="1" max="1" width="9.1796875" style="6"/>
    <col min="2" max="2" width="38.81640625" style="6" customWidth="true"/>
    <col min="3" max="3" width="18.453125" style="6" customWidth="true"/>
    <col min="4" max="4" width="19.81640625" style="6" bestFit="true" customWidth="true"/>
    <col min="5" max="5" width="30.1796875" style="6" bestFit="true" customWidth="true"/>
    <col min="6" max="6" width="13.453125" style="72" customWidth="true"/>
    <col min="7" max="16384" width="9.1796875" style="72"/>
  </cols>
  <sheetData>
    <row r="2" ht="22.5" x14ac:dyDescent="0.45">
      <c r="B2" s="48" t="s">
        <v>37</v>
      </c>
      <c r="C2" s="49"/>
    </row>
    <row r="3" ht="15.65" customHeight="true" thickBot="true" x14ac:dyDescent="0.5">
      <c r="B3" s="47"/>
    </row>
    <row r="4" ht="15.65" customHeight="true" x14ac:dyDescent="0.3">
      <c r="B4" s="85" t="s">
        <v>184</v>
      </c>
      <c r="C4" s="80">
        <v>2</v>
      </c>
      <c r="D4" s="72"/>
      <c r="E4" s="72"/>
    </row>
    <row r="5" ht="15.65" customHeight="true" x14ac:dyDescent="0.3">
      <c r="B5" s="86" t="s">
        <v>183</v>
      </c>
      <c r="C5" s="82">
        <v>1</v>
      </c>
      <c r="D5" s="72"/>
      <c r="E5" s="72"/>
    </row>
    <row r="6" ht="15.65" customHeight="true" x14ac:dyDescent="0.3">
      <c r="B6" s="86" t="s">
        <v>185</v>
      </c>
      <c r="C6" s="82"/>
      <c r="D6" s="72"/>
      <c r="E6" s="72"/>
    </row>
    <row r="7" ht="15.65" customHeight="true" x14ac:dyDescent="0.3">
      <c r="B7" s="81" t="s">
        <v>38</v>
      </c>
      <c r="C7" s="82">
        <v>1</v>
      </c>
      <c r="D7" s="72"/>
      <c r="E7" s="72"/>
    </row>
    <row r="8" ht="15.65" customHeight="true" x14ac:dyDescent="0.3">
      <c r="B8" s="81" t="s">
        <v>48</v>
      </c>
      <c r="C8" s="82">
        <v>1</v>
      </c>
      <c r="D8" s="72"/>
      <c r="E8" s="72"/>
    </row>
    <row r="9" ht="15.65" customHeight="true" thickBot="true" x14ac:dyDescent="0.35">
      <c r="B9" s="83" t="s">
        <v>186</v>
      </c>
      <c r="C9" s="84">
        <v>1</v>
      </c>
      <c r="D9" s="72"/>
      <c r="E9" s="72"/>
    </row>
    <row r="10" ht="15.65" customHeight="true" thickBot="true" x14ac:dyDescent="0.35">
      <c r="B10" s="9"/>
      <c r="C10" s="9"/>
      <c r="D10" s="72"/>
      <c r="E10" s="72"/>
    </row>
    <row r="11" ht="15.65" customHeight="true" thickBot="true" x14ac:dyDescent="0.35">
      <c r="B11" s="240" t="s">
        <v>1447</v>
      </c>
      <c r="C11" s="241" t="s">
        <v>1449</v>
      </c>
      <c r="D11" s="72"/>
      <c r="E11" s="72"/>
    </row>
    <row r="12" ht="14" x14ac:dyDescent="0.3">
      <c r="B12" s="72"/>
      <c r="C12" s="72"/>
      <c r="D12" s="72"/>
      <c r="E12" s="72"/>
    </row>
    <row r="13" ht="22.5" x14ac:dyDescent="0.45">
      <c r="B13" s="128" t="s">
        <v>41</v>
      </c>
      <c r="C13" s="95"/>
      <c r="D13" s="95"/>
      <c r="E13" s="72"/>
    </row>
    <row r="14" ht="15.65" customHeight="true" thickBot="true" x14ac:dyDescent="0.35">
      <c r="D14" s="72"/>
      <c r="E14" s="72"/>
    </row>
    <row r="15" ht="15.65" customHeight="true" x14ac:dyDescent="0.3">
      <c r="B15" s="88" t="s">
        <v>42</v>
      </c>
      <c r="C15" s="210"/>
      <c r="D15" s="11"/>
      <c r="E15" s="72"/>
    </row>
    <row r="16" ht="15.65" customHeight="true" x14ac:dyDescent="0.3">
      <c r="B16" s="89" t="s">
        <v>1095</v>
      </c>
      <c r="C16" s="211">
        <v>2000</v>
      </c>
      <c r="D16" s="77"/>
      <c r="E16" s="72"/>
    </row>
    <row r="17" ht="15.65" customHeight="true" thickBot="true" x14ac:dyDescent="0.35">
      <c r="B17" s="50" t="s">
        <v>0</v>
      </c>
      <c r="C17" s="212" t="s">
        <v>176</v>
      </c>
      <c r="D17" s="96" t="s">
        <v>474</v>
      </c>
      <c r="E17" s="72"/>
    </row>
    <row r="18" ht="15.65" customHeight="true" x14ac:dyDescent="0.3">
      <c r="B18" s="73">
        <v>1</v>
      </c>
      <c r="C18" s="213">
        <v>0</v>
      </c>
      <c r="D18" s="90">
        <v>10000</v>
      </c>
      <c r="E18" s="72"/>
    </row>
    <row r="19" ht="15.65" customHeight="true" x14ac:dyDescent="0.3">
      <c r="B19" s="62">
        <v>2</v>
      </c>
      <c r="C19" s="214">
        <v>0.05</v>
      </c>
      <c r="D19" s="91">
        <v>20000</v>
      </c>
      <c r="E19" s="72"/>
    </row>
    <row r="20" ht="15.65" customHeight="true" x14ac:dyDescent="0.3">
      <c r="B20" s="62">
        <v>3</v>
      </c>
      <c r="C20" s="214">
        <v>0.1</v>
      </c>
      <c r="D20" s="91">
        <v>30000</v>
      </c>
      <c r="E20" s="72"/>
    </row>
    <row r="21" ht="15.65" customHeight="true" x14ac:dyDescent="0.3">
      <c r="B21" s="62">
        <v>4</v>
      </c>
      <c r="C21" s="215">
        <v>0.15</v>
      </c>
      <c r="D21" s="91">
        <v>50000</v>
      </c>
      <c r="E21" s="72"/>
    </row>
    <row r="22" ht="15.65" customHeight="true" x14ac:dyDescent="0.3">
      <c r="B22" s="62">
        <v>5</v>
      </c>
      <c r="C22" s="215">
        <v>0.2</v>
      </c>
      <c r="D22" s="91">
        <v>10000000</v>
      </c>
      <c r="E22" s="72"/>
    </row>
    <row r="23" ht="15.65" customHeight="true" thickBot="true" x14ac:dyDescent="0.35">
      <c r="B23" s="63"/>
      <c r="C23" s="216"/>
      <c r="D23" s="92"/>
      <c r="E23" s="72"/>
    </row>
    <row r="24" ht="15.5" customHeight="true" thickBot="true" x14ac:dyDescent="0.35">
      <c r="B24" s="93"/>
      <c r="C24" s="93"/>
      <c r="D24" s="93"/>
      <c r="E24" s="72"/>
    </row>
    <row r="25" ht="15.65" customHeight="true" thickBot="true" x14ac:dyDescent="0.35">
      <c r="B25" s="94" t="s">
        <v>472</v>
      </c>
      <c r="C25" s="217">
        <v>0.2</v>
      </c>
      <c r="D25" s="95"/>
      <c r="E25" s="72"/>
    </row>
    <row r="26" ht="15.65" customHeight="true" x14ac:dyDescent="0.3">
      <c r="B26" s="93"/>
      <c r="C26" s="93"/>
      <c r="D26" s="93"/>
      <c r="E26" s="72"/>
    </row>
    <row r="27" ht="22.5" x14ac:dyDescent="0.45">
      <c r="B27" s="128" t="s">
        <v>35</v>
      </c>
      <c r="E27" s="72"/>
    </row>
    <row r="28" ht="15.65" customHeight="true" thickBot="true" x14ac:dyDescent="0.35">
      <c r="B28" s="2"/>
      <c r="E28" s="72"/>
    </row>
    <row r="29" ht="15.65" customHeight="true" thickBot="true" x14ac:dyDescent="0.35">
      <c r="B29" s="7" t="s">
        <v>473</v>
      </c>
      <c r="C29" s="11"/>
      <c r="E29" s="72"/>
    </row>
    <row r="30" ht="15.65" customHeight="true" x14ac:dyDescent="0.3">
      <c r="B30" s="76" t="s">
        <v>484</v>
      </c>
      <c r="C30" s="218">
        <v>100</v>
      </c>
      <c r="E30" s="10"/>
    </row>
    <row r="31" ht="15.65" customHeight="true" thickBot="true" x14ac:dyDescent="0.35">
      <c r="B31" s="12" t="s">
        <v>1482</v>
      </c>
      <c r="C31" s="219">
        <v>3</v>
      </c>
      <c r="E31" s="10"/>
    </row>
    <row r="32" ht="15.65" customHeight="true" thickBot="true" x14ac:dyDescent="0.35">
      <c r="B32" s="72"/>
      <c r="C32" s="72"/>
      <c r="E32" s="10"/>
    </row>
    <row r="33" ht="15.65" customHeight="true" x14ac:dyDescent="0.3">
      <c r="B33" s="76" t="s">
        <v>485</v>
      </c>
      <c r="C33" s="11"/>
      <c r="E33" s="10"/>
    </row>
    <row r="34" ht="15.65" customHeight="true" thickBot="true" x14ac:dyDescent="0.35">
      <c r="B34" s="220" t="s">
        <v>486</v>
      </c>
      <c r="C34" s="221">
        <v>1</v>
      </c>
      <c r="E34" s="10"/>
    </row>
    <row r="35" ht="15.65" customHeight="true" thickBot="true" x14ac:dyDescent="0.35">
      <c r="E35" s="10"/>
    </row>
    <row r="36" ht="15.65" customHeight="true" x14ac:dyDescent="0.3">
      <c r="B36" s="76" t="s">
        <v>481</v>
      </c>
      <c r="C36" s="11"/>
    </row>
    <row r="37" ht="15.65" customHeight="true" thickBot="true" x14ac:dyDescent="0.35">
      <c r="B37" s="220" t="s">
        <v>488</v>
      </c>
      <c r="C37" s="221">
        <v>1200</v>
      </c>
    </row>
    <row r="39" ht="15.65" customHeight="true" x14ac:dyDescent="0.45">
      <c r="B39" s="189" t="s">
        <v>380</v>
      </c>
      <c r="C39" s="190"/>
    </row>
    <row r="40" ht="15.65" customHeight="true" thickBot="true" x14ac:dyDescent="0.35">
      <c r="B40" s="190"/>
      <c r="C40" s="190"/>
    </row>
    <row r="41" ht="15.65" customHeight="true" x14ac:dyDescent="0.3">
      <c r="B41" s="191"/>
      <c r="C41" s="223" t="s">
        <v>1233</v>
      </c>
    </row>
    <row r="42" ht="15.65" customHeight="true" x14ac:dyDescent="0.3">
      <c r="B42" s="222" t="s">
        <v>1234</v>
      </c>
      <c r="C42" s="224">
        <v>0.25</v>
      </c>
    </row>
    <row r="43" ht="15.65" customHeight="true" x14ac:dyDescent="0.3">
      <c r="B43" s="192" t="s">
        <v>1235</v>
      </c>
      <c r="C43" s="225">
        <v>0.18</v>
      </c>
    </row>
    <row r="44" ht="15.65" customHeight="true" thickBot="true" x14ac:dyDescent="0.35">
      <c r="B44" s="193" t="s">
        <v>1236</v>
      </c>
      <c r="C44" s="226">
        <v>0</v>
      </c>
    </row>
    <row r="45" ht="15.65" customHeight="true" x14ac:dyDescent="0.3">
      <c r="B45" s="203"/>
      <c r="C45" s="204"/>
    </row>
    <row r="46" ht="15.65" customHeight="true" x14ac:dyDescent="0.45">
      <c r="B46" s="128" t="s">
        <v>32</v>
      </c>
    </row>
    <row r="47" ht="15.65" customHeight="true" thickBot="true" x14ac:dyDescent="0.35">
      <c r="C47" s="200"/>
      <c r="D47" s="200"/>
      <c r="E47" s="200"/>
    </row>
    <row r="48" ht="15.65" customHeight="true" x14ac:dyDescent="0.3">
      <c r="B48" s="208" t="s">
        <v>1330</v>
      </c>
      <c r="C48" s="8"/>
      <c r="D48" s="206"/>
      <c r="E48" s="72"/>
    </row>
    <row r="49" ht="15.65" customHeight="true" x14ac:dyDescent="0.3">
      <c r="B49" s="209" t="s">
        <v>1408</v>
      </c>
      <c r="C49" s="205">
        <v>10</v>
      </c>
      <c r="D49" s="77"/>
      <c r="E49" s="72"/>
    </row>
    <row r="50" ht="15.65" customHeight="true" x14ac:dyDescent="0.3">
      <c r="B50" s="207" t="s">
        <v>0</v>
      </c>
      <c r="C50" s="238" t="s">
        <v>1409</v>
      </c>
      <c r="D50" s="239" t="s">
        <v>1410</v>
      </c>
      <c r="E50" s="72"/>
    </row>
    <row r="51" ht="15.65" customHeight="true" x14ac:dyDescent="0.3">
      <c r="B51" s="234">
        <v>1</v>
      </c>
      <c r="C51" s="235">
        <v>2</v>
      </c>
      <c r="D51" s="236">
        <v>100</v>
      </c>
      <c r="E51" s="72"/>
    </row>
    <row r="52" ht="15.65" customHeight="true" x14ac:dyDescent="0.3">
      <c r="B52" s="201">
        <v>2</v>
      </c>
      <c r="C52" s="233">
        <v>4</v>
      </c>
      <c r="D52" s="91">
        <v>200</v>
      </c>
      <c r="E52" s="72"/>
    </row>
    <row r="53" ht="15.65" customHeight="true" x14ac:dyDescent="0.3">
      <c r="B53" s="201">
        <v>3</v>
      </c>
      <c r="C53" s="233">
        <v>6</v>
      </c>
      <c r="D53" s="91">
        <v>300</v>
      </c>
      <c r="E53" s="190"/>
    </row>
    <row r="54" ht="15.65" customHeight="true" x14ac:dyDescent="0.3">
      <c r="B54" s="201">
        <v>4</v>
      </c>
      <c r="C54" s="233">
        <v>8</v>
      </c>
      <c r="D54" s="91">
        <v>10000000</v>
      </c>
      <c r="E54" s="190"/>
    </row>
    <row r="55" ht="15.65" customHeight="true" thickBot="true" x14ac:dyDescent="0.35">
      <c r="B55" s="202"/>
      <c r="C55" s="237"/>
      <c r="D55" s="92"/>
    </row>
    <row r="57" ht="15.65" customHeight="true" x14ac:dyDescent="0.45">
      <c r="B57" s="189" t="s">
        <v>1217</v>
      </c>
      <c r="C57" s="190"/>
    </row>
    <row r="58" ht="15.65" customHeight="true" thickBot="true" x14ac:dyDescent="0.35">
      <c r="B58" s="190"/>
      <c r="C58" s="190"/>
    </row>
    <row r="59" ht="15.65" customHeight="true" x14ac:dyDescent="0.3">
      <c r="B59" s="191" t="s">
        <v>1218</v>
      </c>
      <c r="C59" s="227" t="s">
        <v>1094</v>
      </c>
    </row>
    <row r="60" ht="15.65" customHeight="true" x14ac:dyDescent="0.3">
      <c r="B60" s="222" t="s">
        <v>1220</v>
      </c>
      <c r="C60" s="232">
        <v>500</v>
      </c>
    </row>
    <row r="61" ht="15.65" customHeight="true" x14ac:dyDescent="0.3">
      <c r="B61" s="192" t="s">
        <v>1221</v>
      </c>
      <c r="C61" s="228">
        <v>1000</v>
      </c>
    </row>
    <row r="62" ht="15.65" customHeight="true" x14ac:dyDescent="0.3">
      <c r="B62" s="192" t="s">
        <v>1222</v>
      </c>
      <c r="C62" s="228">
        <v>300</v>
      </c>
    </row>
    <row r="63" ht="15.65" customHeight="true" x14ac:dyDescent="0.3">
      <c r="B63" s="192" t="s">
        <v>1223</v>
      </c>
      <c r="C63" s="228">
        <v>500</v>
      </c>
    </row>
    <row r="64" ht="15.65" customHeight="true" x14ac:dyDescent="0.3">
      <c r="B64" s="192" t="s">
        <v>1224</v>
      </c>
      <c r="C64" s="229">
        <v>650</v>
      </c>
    </row>
    <row r="65" ht="15.65" customHeight="true" thickBot="true" x14ac:dyDescent="0.35">
      <c r="B65" s="193" t="s">
        <v>1225</v>
      </c>
      <c r="C65" s="230">
        <v>1100</v>
      </c>
    </row>
    <row r="66" ht="15.65" customHeight="true" thickBot="true" x14ac:dyDescent="0.35">
      <c r="B66" s="190"/>
      <c r="C66" s="190"/>
    </row>
    <row r="67" ht="15.65" customHeight="true" thickBot="true" x14ac:dyDescent="0.35">
      <c r="B67" s="194" t="s">
        <v>1219</v>
      </c>
      <c r="C67" s="231">
        <v>0.75</v>
      </c>
    </row>
  </sheetData>
  <phoneticPr fontId="0" type="noConversion"/>
  <dataValidations count="1">
    <dataValidation type="list" allowBlank="true" showInputMessage="true" showErrorMessage="true" sqref="C11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5" x14ac:dyDescent="0.35"/>
  <cols>
    <col min="1" max="1" width="8.90625" customWidth="true"/>
    <col min="2" max="2" width="44.453125" bestFit="true" customWidth="true"/>
    <col min="3" max="3" width="8.81640625" style="197"/>
    <col min="4" max="4" width="11.453125" bestFit="true" customWidth="true"/>
  </cols>
  <sheetData>
    <row r="1" x14ac:dyDescent="0.35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x14ac:dyDescent="0.35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x14ac:dyDescent="0.35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x14ac:dyDescent="0.35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x14ac:dyDescent="0.35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x14ac:dyDescent="0.35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x14ac:dyDescent="0.35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x14ac:dyDescent="0.35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x14ac:dyDescent="0.35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x14ac:dyDescent="0.35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x14ac:dyDescent="0.35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x14ac:dyDescent="0.35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x14ac:dyDescent="0.35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x14ac:dyDescent="0.35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x14ac:dyDescent="0.35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x14ac:dyDescent="0.35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x14ac:dyDescent="0.35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x14ac:dyDescent="0.35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x14ac:dyDescent="0.35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x14ac:dyDescent="0.35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x14ac:dyDescent="0.35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x14ac:dyDescent="0.35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x14ac:dyDescent="0.35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x14ac:dyDescent="0.35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x14ac:dyDescent="0.35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x14ac:dyDescent="0.35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x14ac:dyDescent="0.35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x14ac:dyDescent="0.35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x14ac:dyDescent="0.35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x14ac:dyDescent="0.35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x14ac:dyDescent="0.35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x14ac:dyDescent="0.35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x14ac:dyDescent="0.35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x14ac:dyDescent="0.35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x14ac:dyDescent="0.35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x14ac:dyDescent="0.35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x14ac:dyDescent="0.35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x14ac:dyDescent="0.35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x14ac:dyDescent="0.35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x14ac:dyDescent="0.35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x14ac:dyDescent="0.35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x14ac:dyDescent="0.35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x14ac:dyDescent="0.35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x14ac:dyDescent="0.35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x14ac:dyDescent="0.35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x14ac:dyDescent="0.35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x14ac:dyDescent="0.35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x14ac:dyDescent="0.35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x14ac:dyDescent="0.35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x14ac:dyDescent="0.35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x14ac:dyDescent="0.35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x14ac:dyDescent="0.35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x14ac:dyDescent="0.35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x14ac:dyDescent="0.35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x14ac:dyDescent="0.35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x14ac:dyDescent="0.35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x14ac:dyDescent="0.35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x14ac:dyDescent="0.35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x14ac:dyDescent="0.35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x14ac:dyDescent="0.35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x14ac:dyDescent="0.35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x14ac:dyDescent="0.35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x14ac:dyDescent="0.35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x14ac:dyDescent="0.35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x14ac:dyDescent="0.35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x14ac:dyDescent="0.35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x14ac:dyDescent="0.35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x14ac:dyDescent="0.35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x14ac:dyDescent="0.35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x14ac:dyDescent="0.35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x14ac:dyDescent="0.35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x14ac:dyDescent="0.35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x14ac:dyDescent="0.35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x14ac:dyDescent="0.35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x14ac:dyDescent="0.35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x14ac:dyDescent="0.35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x14ac:dyDescent="0.35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x14ac:dyDescent="0.35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x14ac:dyDescent="0.35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x14ac:dyDescent="0.35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x14ac:dyDescent="0.35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x14ac:dyDescent="0.35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x14ac:dyDescent="0.35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x14ac:dyDescent="0.35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x14ac:dyDescent="0.35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x14ac:dyDescent="0.35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x14ac:dyDescent="0.35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x14ac:dyDescent="0.35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x14ac:dyDescent="0.35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x14ac:dyDescent="0.35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x14ac:dyDescent="0.35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x14ac:dyDescent="0.35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x14ac:dyDescent="0.35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x14ac:dyDescent="0.35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5" x14ac:dyDescent="0.35"/>
  <cols>
    <col min="2" max="2" width="44.453125" bestFit="true" customWidth="true"/>
    <col min="3" max="3" width="12.81640625" customWidth="true"/>
    <col min="19" max="19" width="11.453125" bestFit="true" customWidth="true"/>
    <col min="20" max="20" width="14.453125" bestFit="true" customWidth="true"/>
    <col min="21" max="21" width="11.6328125" bestFit="true" customWidth="true"/>
    <col min="22" max="22" width="14.6328125" bestFit="true" customWidth="true"/>
  </cols>
  <sheetData>
    <row r="1" x14ac:dyDescent="0.35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x14ac:dyDescent="0.35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0.18</v>
      </c>
      <c r="V2" s="195">
        <f>T2</f>
        <v>0</v>
      </c>
    </row>
    <row r="3" x14ac:dyDescent="0.35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0.25</v>
      </c>
      <c r="V3" s="195">
        <f t="shared" ref="V3:V17" si="0">T3</f>
        <v>0</v>
      </c>
    </row>
    <row r="4" x14ac:dyDescent="0.35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0.25</v>
      </c>
      <c r="V4" s="195">
        <f t="shared" si="0"/>
        <v>0</v>
      </c>
    </row>
    <row r="5" x14ac:dyDescent="0.35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</v>
      </c>
      <c r="V5" s="195">
        <f t="shared" si="0"/>
        <v>0</v>
      </c>
    </row>
    <row r="6" x14ac:dyDescent="0.35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0.25</v>
      </c>
      <c r="V6" s="195">
        <f t="shared" si="0"/>
        <v>0</v>
      </c>
    </row>
    <row r="7" x14ac:dyDescent="0.35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0.25</v>
      </c>
      <c r="V7" s="195">
        <f t="shared" si="0"/>
        <v>0</v>
      </c>
    </row>
    <row r="8" x14ac:dyDescent="0.35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/>
      <c r="V8" s="195">
        <f t="shared" si="0"/>
        <v>1</v>
      </c>
    </row>
    <row r="9" x14ac:dyDescent="0.35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Parameters!$C$44</f>
        <v>0</v>
      </c>
      <c r="V9" s="195">
        <f t="shared" si="0"/>
        <v>0</v>
      </c>
    </row>
    <row r="10" x14ac:dyDescent="0.35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0.25</v>
      </c>
      <c r="V10" s="195">
        <f t="shared" si="0"/>
        <v>0</v>
      </c>
    </row>
    <row r="11" x14ac:dyDescent="0.35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/>
      <c r="V11" s="195">
        <f t="shared" si="0"/>
        <v>1</v>
      </c>
    </row>
    <row r="12" x14ac:dyDescent="0.35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/>
      <c r="V12" s="195">
        <f t="shared" si="0"/>
        <v>1</v>
      </c>
    </row>
    <row r="13" x14ac:dyDescent="0.35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/>
      <c r="V13" s="195">
        <f t="shared" si="0"/>
        <v>1</v>
      </c>
    </row>
    <row r="14" x14ac:dyDescent="0.35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/>
      <c r="V14" s="195">
        <f t="shared" si="0"/>
        <v>1</v>
      </c>
    </row>
    <row r="15" x14ac:dyDescent="0.35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/>
      <c r="V15" s="195">
        <f t="shared" si="0"/>
        <v>1</v>
      </c>
    </row>
    <row r="16" x14ac:dyDescent="0.35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/>
      <c r="V16" s="195">
        <f t="shared" si="0"/>
        <v>1</v>
      </c>
    </row>
    <row r="17" x14ac:dyDescent="0.35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/>
      <c r="V17" s="195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5" x14ac:dyDescent="0.35"/>
  <cols>
    <col min="1" max="1" width="8.7265625" style="4" customWidth="true"/>
    <col min="2" max="2" width="25.453125" style="25" customWidth="true"/>
    <col min="3" max="3" width="14.81640625" style="15" customWidth="true"/>
    <col min="4" max="4" width="11.453125" style="15" customWidth="true"/>
    <col min="5" max="5" width="10.1796875" style="15" customWidth="true"/>
    <col min="6" max="6" width="11.453125" style="15" customWidth="true"/>
    <col min="7" max="15" width="8.7265625" style="15" customWidth="true"/>
    <col min="16" max="18" width="8.7265625" style="4" customWidth="true"/>
    <col min="19" max="19" width="18.1796875" style="21" customWidth="true"/>
    <col min="20" max="37" width="9.1796875" style="21" customWidth="true"/>
  </cols>
  <sheetData>
    <row r="1" x14ac:dyDescent="0.3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ht="23.5" x14ac:dyDescent="0.55000000000000004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ht="15" thickBot="true" x14ac:dyDescent="0.4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ht="15" thickBot="true" x14ac:dyDescent="0.4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="20" customFormat="true" ht="29" x14ac:dyDescent="0.3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x14ac:dyDescent="0.3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x14ac:dyDescent="0.3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x14ac:dyDescent="0.3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x14ac:dyDescent="0.3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x14ac:dyDescent="0.3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x14ac:dyDescent="0.3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4.6182869466039979E-2</v>
      </c>
      <c r="E11" s="34">
        <f>INDEX(gini_poverty!$1:$1048576,MATCH(_xlfn.CONCAT($A11,"_",E$13,"_"),gini_poverty!$A:$A,0), MATCH("value", gini_poverty!$1:$1, 0))</f>
        <v>1.0590046013096519E-2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ht="15" thickBot="true" x14ac:dyDescent="0.4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="26" customFormat="true" x14ac:dyDescent="0.3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x14ac:dyDescent="0.3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x14ac:dyDescent="0.3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x14ac:dyDescent="0.3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x14ac:dyDescent="0.3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ht="29" x14ac:dyDescent="0.3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ht="29" x14ac:dyDescent="0.3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ht="43.5" x14ac:dyDescent="0.3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x14ac:dyDescent="0.3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x14ac:dyDescent="0.3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x14ac:dyDescent="0.3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x14ac:dyDescent="0.3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x14ac:dyDescent="0.3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5" x14ac:dyDescent="0.35"/>
  <cols>
    <col min="1" max="1" width="1.1796875" style="4" customWidth="true"/>
    <col min="2" max="2" width="30.453125" style="25" customWidth="true"/>
    <col min="3" max="3" width="13.81640625" style="15" bestFit="true" customWidth="true"/>
    <col min="4" max="4" width="24.453125" style="15" customWidth="true"/>
    <col min="5" max="5" width="17.7265625" style="15" bestFit="true" customWidth="true"/>
    <col min="6" max="6" width="12.26953125" style="15" bestFit="true" customWidth="true"/>
    <col min="7" max="7" width="17" style="15" bestFit="true" customWidth="true"/>
    <col min="8" max="8" width="18.1796875" style="15" bestFit="true" customWidth="true"/>
    <col min="9" max="16" width="8.7265625" style="15" customWidth="true"/>
    <col min="17" max="19" width="8.7265625" style="4" customWidth="true"/>
    <col min="20" max="20" width="18.1796875" style="21" customWidth="true"/>
    <col min="21" max="38" width="9.1796875" style="21" customWidth="true"/>
  </cols>
  <sheetData>
    <row r="1" x14ac:dyDescent="0.3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ht="23.5" x14ac:dyDescent="0.55000000000000004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ht="15" thickBot="true" x14ac:dyDescent="0.4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ht="14.5" customHeight="true" x14ac:dyDescent="0.3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="20" customFormat="true" ht="12.65" customHeight="true" x14ac:dyDescent="0.3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0.20015154817594169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x14ac:dyDescent="0.3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x14ac:dyDescent="0.3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x14ac:dyDescent="0.3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0.26662662423129407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x14ac:dyDescent="0.3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0.20710937770702509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x14ac:dyDescent="0.3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ht="15" thickBot="true" x14ac:dyDescent="0.4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x14ac:dyDescent="0.3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="26" customFormat="true" x14ac:dyDescent="0.3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x14ac:dyDescent="0.3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x14ac:dyDescent="0.3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ht="14.15" customHeight="true" x14ac:dyDescent="0.3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ht="14.15" customHeight="true" x14ac:dyDescent="0.3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ht="14.15" customHeight="true" x14ac:dyDescent="0.3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ht="14.15" customHeight="true" x14ac:dyDescent="0.3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ht="14.15" customHeight="true" x14ac:dyDescent="0.3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ht="14.15" customHeight="true" x14ac:dyDescent="0.3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ht="14.15" customHeight="true" x14ac:dyDescent="0.3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ht="14.15" customHeight="true" thickBot="true" x14ac:dyDescent="0.4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ht="14.15" customHeight="true" x14ac:dyDescent="0.3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ht="14.15" customHeight="true" x14ac:dyDescent="0.3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0.29769526073700142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ht="14.15" customHeight="true" x14ac:dyDescent="0.3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0.3000464263217516</v>
      </c>
    </row>
    <row r="27" ht="14.15" customHeight="true" x14ac:dyDescent="0.3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0.33207805797106632</v>
      </c>
    </row>
    <row r="28" ht="14.15" customHeight="true" x14ac:dyDescent="0.3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ht="14.15" customHeight="true" x14ac:dyDescent="0.35">
      <c r="B29" s="38"/>
      <c r="C29" s="34"/>
      <c r="D29" s="34"/>
      <c r="E29" s="34"/>
      <c r="F29" s="34"/>
      <c r="G29" s="34"/>
      <c r="H29" s="35"/>
    </row>
    <row r="30" ht="14.15" customHeight="true" x14ac:dyDescent="0.3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ht="14.15" customHeight="true" x14ac:dyDescent="0.3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0.24153333987561071</v>
      </c>
    </row>
    <row r="32" ht="14.15" customHeight="true" thickBot="true" x14ac:dyDescent="0.4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B1" zoomScale="70" zoomScaleNormal="70" workbookViewId="0">
      <selection activeCell="K6" sqref="C6:K6"/>
    </sheetView>
  </sheetViews>
  <sheetFormatPr defaultRowHeight="14.5" x14ac:dyDescent="0.35"/>
  <cols>
    <col min="1" max="1" width="9.1796875" style="21" customWidth="true"/>
    <col min="2" max="2" width="36" style="15" customWidth="true"/>
    <col min="3" max="3" width="9.26953125" style="15" customWidth="true"/>
    <col min="4" max="4" width="16.7265625" style="15" bestFit="true" customWidth="true"/>
    <col min="5" max="5" width="12.81640625" style="15" customWidth="true"/>
    <col min="6" max="6" width="28.453125" style="15" bestFit="true" customWidth="true"/>
    <col min="7" max="7" width="18.26953125" style="15" bestFit="true" customWidth="true"/>
    <col min="8" max="8" width="22.81640625" style="15" bestFit="true" customWidth="true"/>
    <col min="9" max="9" width="18.08984375" style="15" bestFit="true" customWidth="true"/>
    <col min="10" max="10" width="29.90625" style="15" bestFit="true" customWidth="true"/>
    <col min="11" max="12" width="10.36328125" style="15" customWidth="true"/>
    <col min="13" max="15" width="8.7265625" style="15" customWidth="true"/>
    <col min="16" max="16" width="9.81640625" style="15" customWidth="true"/>
    <col min="17" max="17" width="8.7265625" style="15" customWidth="true"/>
    <col min="18" max="18" width="11.453125" style="15" customWidth="true"/>
    <col min="19" max="19" width="10.453125" style="15" customWidth="true"/>
    <col min="20" max="22" width="8.7265625" style="4" customWidth="true"/>
    <col min="23" max="25" width="0.0" style="21" hidden="true" customWidth="true"/>
    <col min="26" max="26" width="11.7265625" style="21" hidden="true" customWidth="true"/>
    <col min="27" max="30" width="0.0" style="21" hidden="true" customWidth="true"/>
    <col min="31" max="31" width="11" style="21" hidden="true" customWidth="true"/>
    <col min="32" max="32" width="10.26953125" style="21" hidden="true" customWidth="true"/>
    <col min="33" max="36" width="0.0" style="21" hidden="true" customWidth="true"/>
    <col min="37" max="61" width="9.1796875" style="21" customWidth="true"/>
  </cols>
  <sheetData>
    <row r="2" ht="23.5" x14ac:dyDescent="0.55000000000000004">
      <c r="B2" s="46" t="s">
        <v>55</v>
      </c>
    </row>
    <row r="3" ht="15" thickBot="true" x14ac:dyDescent="0.4"/>
    <row r="4" ht="15" thickBot="true" x14ac:dyDescent="0.4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ht="16.5" customHeight="true" thickBot="true" x14ac:dyDescent="0.4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ht="15" thickBot="true" x14ac:dyDescent="0.4">
      <c r="B6" s="42" t="s">
        <v>57</v>
      </c>
      <c r="C6" s="36">
        <f>totals!I$2/totals!$H$2</f>
        <v>-0.11642874666821745</v>
      </c>
      <c r="D6" s="36">
        <f>totals!J$2/totals!$H$2</f>
        <v>-6.0302165510001907E-2</v>
      </c>
      <c r="E6" s="36">
        <f>totals!K$2/totals!$H$2</f>
        <v>0.11974453383540332</v>
      </c>
      <c r="F6" s="36">
        <f>totals!L$2/totals!$H$2</f>
        <v>5.5079471245810169E-2</v>
      </c>
      <c r="G6" s="36">
        <f>totals!M$2/totals!$H$2</f>
        <v>-9.6321674644547439E-2</v>
      </c>
      <c r="H6" s="36">
        <f>totals!N$2/totals!$H$2</f>
        <v>2.5006776247702374E-2</v>
      </c>
      <c r="I6" s="36">
        <f>totals!O$2/totals!$H$2</f>
        <v>3.7623887797010029E-2</v>
      </c>
      <c r="J6" s="36">
        <f>totals!P$2/totals!$H$2</f>
        <v>4.2998728910868603E-2</v>
      </c>
      <c r="K6" s="71">
        <f>SUM($C6:J6)</f>
        <v>7.4008112140276985E-3</v>
      </c>
      <c r="L6" s="71">
        <f>K6-SUM(I6:J6)</f>
        <v>-7.3221805493850933E-2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-4.6230519897230314E-4</v>
      </c>
      <c r="Z6" s="52">
        <f t="shared" ref="Z6:Z15" si="1">D10+E10</f>
        <v>0.69452941345779629</v>
      </c>
      <c r="AA6" s="52">
        <f t="shared" ref="AA6:AA15" si="2">F10</f>
        <v>0.14844852234558822</v>
      </c>
      <c r="AB6" s="52">
        <f t="shared" ref="AB6:AB15" si="3">G10</f>
        <v>-0.11931855741035391</v>
      </c>
      <c r="AC6" s="52">
        <f t="shared" ref="AC6:AC15" si="4">H10+I10+J10+K10</f>
        <v>1.0792515583703557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ht="24" thickBot="true" x14ac:dyDescent="0.6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-6.8923011744078614E-3</v>
      </c>
      <c r="Z7" s="52">
        <f t="shared" si="1"/>
        <v>0.36609103506575924</v>
      </c>
      <c r="AA7" s="52">
        <f t="shared" si="2"/>
        <v>0.18637204248872388</v>
      </c>
      <c r="AB7" s="52">
        <f t="shared" si="3"/>
        <v>-0.10250088962690077</v>
      </c>
      <c r="AC7" s="52">
        <f t="shared" si="4"/>
        <v>0.81836295109581214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ht="15" thickBot="true" x14ac:dyDescent="0.4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-3.0429411558518363E-2</v>
      </c>
      <c r="Z8" s="52">
        <f t="shared" si="1"/>
        <v>0.18522132082528384</v>
      </c>
      <c r="AA8" s="52">
        <f t="shared" si="2"/>
        <v>0.12573345804348779</v>
      </c>
      <c r="AB8" s="52">
        <f t="shared" si="3"/>
        <v>-0.10301465904329463</v>
      </c>
      <c r="AC8" s="52">
        <f t="shared" si="4"/>
        <v>0.51555374404824805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="20" customFormat="true" ht="16.5" customHeight="true" thickBot="true" x14ac:dyDescent="0.4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-5.6339222830202762E-2</v>
      </c>
      <c r="Z9" s="52">
        <f t="shared" si="1"/>
        <v>0.10455498095016626</v>
      </c>
      <c r="AA9" s="52">
        <f t="shared" si="2"/>
        <v>8.8379097982691862E-2</v>
      </c>
      <c r="AB9" s="52">
        <f t="shared" si="3"/>
        <v>-9.4063502341402067E-2</v>
      </c>
      <c r="AC9" s="52">
        <f t="shared" si="4"/>
        <v>0.39048322351689013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x14ac:dyDescent="0.35">
      <c r="B10" s="41">
        <f>totals!A5</f>
        <v>1</v>
      </c>
      <c r="C10" s="34">
        <f>totals!I5/totals!$H5</f>
        <v>-4.6230519897230314E-4</v>
      </c>
      <c r="D10" s="34">
        <f>totals!J5/totals!$H5</f>
        <v>-1.2083627324128036E-5</v>
      </c>
      <c r="E10" s="34">
        <f>totals!K5/totals!$H5</f>
        <v>0.69454149708512036</v>
      </c>
      <c r="F10" s="34">
        <f>totals!L5/totals!$H5</f>
        <v>0.14844852234558822</v>
      </c>
      <c r="G10" s="34">
        <f>totals!M5/totals!$H5</f>
        <v>-0.11931855741035391</v>
      </c>
      <c r="H10" s="34">
        <f>totals!N5/totals!$H5</f>
        <v>3.4782962509322703E-2</v>
      </c>
      <c r="I10" s="34">
        <f>totals!O5/totals!$H5</f>
        <v>0.12302142418208159</v>
      </c>
      <c r="J10" s="34">
        <f>totals!P5/totals!$H5</f>
        <v>2.0222855896744489E-2</v>
      </c>
      <c r="K10" s="97">
        <f>SUM($C10:J10)</f>
        <v>0.90122431578220696</v>
      </c>
      <c r="L10" s="97">
        <f>K10-SUM(I10:J10)</f>
        <v>0.75798003570338091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-7.2092488149797657E-2</v>
      </c>
      <c r="Z10" s="52">
        <f t="shared" si="1"/>
        <v>7.2000813285762216E-2</v>
      </c>
      <c r="AA10" s="52">
        <f t="shared" si="2"/>
        <v>8.215618968275612E-2</v>
      </c>
      <c r="AB10" s="52">
        <f t="shared" si="3"/>
        <v>-0.1021412185992127</v>
      </c>
      <c r="AC10" s="52">
        <f t="shared" si="4"/>
        <v>0.25097862613987398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x14ac:dyDescent="0.35">
      <c r="B11" s="41">
        <f>totals!A6</f>
        <v>2</v>
      </c>
      <c r="C11" s="34">
        <f>totals!I6/totals!$H6</f>
        <v>-6.8923011744078614E-3</v>
      </c>
      <c r="D11" s="34">
        <f>totals!J6/totals!$H6</f>
        <v>-8.6631669669772382E-4</v>
      </c>
      <c r="E11" s="34">
        <f>totals!K6/totals!$H6</f>
        <v>0.36695735176245697</v>
      </c>
      <c r="F11" s="34">
        <f>totals!L6/totals!$H6</f>
        <v>0.18637204248872388</v>
      </c>
      <c r="G11" s="34">
        <f>totals!M6/totals!$H6</f>
        <v>-0.10250088962690077</v>
      </c>
      <c r="H11" s="34">
        <f>totals!N6/totals!$H6</f>
        <v>3.8497027815337523E-2</v>
      </c>
      <c r="I11" s="34">
        <f>totals!O6/totals!$H6</f>
        <v>9.2195009492775273E-2</v>
      </c>
      <c r="J11" s="34">
        <f>totals!P6/totals!$H6</f>
        <v>5.6954494863206022E-2</v>
      </c>
      <c r="K11" s="98">
        <f>SUM($C11:J11)</f>
        <v>0.63071641892449337</v>
      </c>
      <c r="L11" s="98">
        <f t="shared" ref="L11:L19" si="10">K11-SUM(I11:J11)</f>
        <v>0.48156691456851208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-8.8822679034179355E-2</v>
      </c>
      <c r="Z11" s="52">
        <f t="shared" si="1"/>
        <v>4.5369001961021005E-2</v>
      </c>
      <c r="AA11" s="52">
        <f t="shared" si="2"/>
        <v>4.8699160358399801E-2</v>
      </c>
      <c r="AB11" s="52">
        <f t="shared" si="3"/>
        <v>-9.5043039047714592E-2</v>
      </c>
      <c r="AC11" s="52">
        <f t="shared" si="4"/>
        <v>0.15122950106136906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x14ac:dyDescent="0.35">
      <c r="B12" s="41">
        <f>totals!A7</f>
        <v>3</v>
      </c>
      <c r="C12" s="34">
        <f>totals!I7/totals!$H7</f>
        <v>-3.0429411558518363E-2</v>
      </c>
      <c r="D12" s="34">
        <f>totals!J7/totals!$H7</f>
        <v>-6.979813200752776E-3</v>
      </c>
      <c r="E12" s="34">
        <f>totals!K7/totals!$H7</f>
        <v>0.19220113402603661</v>
      </c>
      <c r="F12" s="34">
        <f>totals!L7/totals!$H7</f>
        <v>0.12573345804348779</v>
      </c>
      <c r="G12" s="34">
        <f>totals!M7/totals!$H7</f>
        <v>-0.10301465904329463</v>
      </c>
      <c r="H12" s="34">
        <f>totals!N7/totals!$H7</f>
        <v>4.2313322620807954E-2</v>
      </c>
      <c r="I12" s="34">
        <f>totals!O7/totals!$H7</f>
        <v>6.1143613418024621E-2</v>
      </c>
      <c r="J12" s="34">
        <f>totals!P7/totals!$H7</f>
        <v>6.5564581851812118E-2</v>
      </c>
      <c r="K12" s="98">
        <f>SUM($C12:J12)</f>
        <v>0.34653222615760332</v>
      </c>
      <c r="L12" s="98">
        <f t="shared" si="10"/>
        <v>0.21982403088776659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-0.12971506445981998</v>
      </c>
      <c r="Z12" s="52">
        <f t="shared" si="1"/>
        <v>-7.3314959546808139E-3</v>
      </c>
      <c r="AA12" s="52">
        <f t="shared" si="2"/>
        <v>4.4360818059287981E-2</v>
      </c>
      <c r="AB12" s="52">
        <f t="shared" si="3"/>
        <v>-9.7798125430148278E-2</v>
      </c>
      <c r="AC12" s="52">
        <f t="shared" si="4"/>
        <v>3.3886155844925714E-2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x14ac:dyDescent="0.35">
      <c r="B13" s="41">
        <f>totals!A8</f>
        <v>4</v>
      </c>
      <c r="C13" s="34">
        <f>totals!I8/totals!$H8</f>
        <v>-5.6339222830202762E-2</v>
      </c>
      <c r="D13" s="34">
        <f>totals!J8/totals!$H8</f>
        <v>-1.891615048821493E-2</v>
      </c>
      <c r="E13" s="34">
        <f>totals!K8/totals!$H8</f>
        <v>0.12347113143838119</v>
      </c>
      <c r="F13" s="34">
        <f>totals!L8/totals!$H8</f>
        <v>8.8379097982691862E-2</v>
      </c>
      <c r="G13" s="34">
        <f>totals!M8/totals!$H8</f>
        <v>-9.4063502341402067E-2</v>
      </c>
      <c r="H13" s="34">
        <f>totals!N8/totals!$H8</f>
        <v>3.6069769963107741E-2</v>
      </c>
      <c r="I13" s="34">
        <f>totals!O8/totals!$H8</f>
        <v>6.4033831738744204E-2</v>
      </c>
      <c r="J13" s="34">
        <f>totals!P8/totals!$H8</f>
        <v>7.3872333175966462E-2</v>
      </c>
      <c r="K13" s="98">
        <f>SUM($C13:J13)</f>
        <v>0.2165072886390717</v>
      </c>
      <c r="L13" s="98">
        <f t="shared" si="10"/>
        <v>7.8601123724361038E-2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-0.13192792852745433</v>
      </c>
      <c r="Z13" s="52">
        <f t="shared" si="1"/>
        <v>-7.337232488203782E-3</v>
      </c>
      <c r="AA13" s="52">
        <f t="shared" si="2"/>
        <v>2.9014981671290858E-2</v>
      </c>
      <c r="AB13" s="52">
        <f t="shared" si="3"/>
        <v>-9.391760166786485E-2</v>
      </c>
      <c r="AC13" s="52">
        <f t="shared" si="4"/>
        <v>-2.9408806254681258E-2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x14ac:dyDescent="0.35">
      <c r="B14" s="41">
        <f>totals!A9</f>
        <v>5</v>
      </c>
      <c r="C14" s="34">
        <f>totals!I9/totals!$H9</f>
        <v>-7.2092488149797657E-2</v>
      </c>
      <c r="D14" s="34">
        <f>totals!J9/totals!$H9</f>
        <v>-2.8257782202881405E-2</v>
      </c>
      <c r="E14" s="34">
        <f>totals!K9/totals!$H9</f>
        <v>0.10025859548864362</v>
      </c>
      <c r="F14" s="34">
        <f>totals!L9/totals!$H9</f>
        <v>8.215618968275612E-2</v>
      </c>
      <c r="G14" s="34">
        <f>totals!M9/totals!$H9</f>
        <v>-0.1021412185992127</v>
      </c>
      <c r="H14" s="34">
        <f>totals!N9/totals!$H9</f>
        <v>3.2603901795620505E-2</v>
      </c>
      <c r="I14" s="34">
        <f>totals!O9/totals!$H9</f>
        <v>3.9054661781483105E-2</v>
      </c>
      <c r="J14" s="34">
        <f>totals!P9/totals!$H9</f>
        <v>6.3869101383079399E-2</v>
      </c>
      <c r="K14" s="98">
        <f>SUM($C14:J14)</f>
        <v>0.11545096117969099</v>
      </c>
      <c r="L14" s="98">
        <f t="shared" si="10"/>
        <v>1.2527198015128485E-2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-0.16167188963810916</v>
      </c>
      <c r="Z14" s="52">
        <f t="shared" si="1"/>
        <v>-4.0973742956437284E-2</v>
      </c>
      <c r="AA14" s="52">
        <f t="shared" si="2"/>
        <v>1.9821218296233734E-2</v>
      </c>
      <c r="AB14" s="52">
        <f t="shared" si="3"/>
        <v>-9.8293582131281754E-2</v>
      </c>
      <c r="AC14" s="52">
        <f t="shared" si="4"/>
        <v>-0.13490827328230048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ht="15" thickBot="true" x14ac:dyDescent="0.4">
      <c r="B15" s="41">
        <f>totals!A10</f>
        <v>6</v>
      </c>
      <c r="C15" s="34">
        <f>totals!I10/totals!$H10</f>
        <v>-8.8822679034179355E-2</v>
      </c>
      <c r="D15" s="34">
        <f>totals!J10/totals!$H10</f>
        <v>-3.7535107591742903E-2</v>
      </c>
      <c r="E15" s="34">
        <f>totals!K10/totals!$H10</f>
        <v>8.2904109552763908E-2</v>
      </c>
      <c r="F15" s="34">
        <f>totals!L10/totals!$H10</f>
        <v>4.8699160358399801E-2</v>
      </c>
      <c r="G15" s="34">
        <f>totals!M10/totals!$H10</f>
        <v>-9.5043039047714592E-2</v>
      </c>
      <c r="H15" s="34">
        <f>totals!N10/totals!$H10</f>
        <v>2.9924593820157313E-2</v>
      </c>
      <c r="I15" s="34">
        <f>totals!O10/totals!$H10</f>
        <v>3.4825593018015737E-2</v>
      </c>
      <c r="J15" s="34">
        <f>totals!P10/totals!$H10</f>
        <v>5.576334157374805E-2</v>
      </c>
      <c r="K15" s="98">
        <f>SUM($C15:J15)</f>
        <v>3.0715972649447962E-2</v>
      </c>
      <c r="L15" s="98">
        <f t="shared" si="10"/>
        <v>-5.9872961942315825E-2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-0.19321056516665761</v>
      </c>
      <c r="Z15" s="55">
        <f t="shared" si="1"/>
        <v>-9.1390874553127721E-2</v>
      </c>
      <c r="AA15" s="55">
        <f t="shared" si="2"/>
        <v>6.3933243641969293E-3</v>
      </c>
      <c r="AB15" s="55">
        <f t="shared" si="3"/>
        <v>-8.6270347884918844E-2</v>
      </c>
      <c r="AC15" s="55">
        <f t="shared" si="4"/>
        <v>-0.27604063398231704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x14ac:dyDescent="0.35">
      <c r="B16" s="41">
        <f>totals!A11</f>
        <v>7</v>
      </c>
      <c r="C16" s="34">
        <f>totals!I11/totals!$H11</f>
        <v>-0.12971506445981998</v>
      </c>
      <c r="D16" s="34">
        <f>totals!J11/totals!$H11</f>
        <v>-5.6472637914878929E-2</v>
      </c>
      <c r="E16" s="34">
        <f>totals!K11/totals!$H11</f>
        <v>4.9141141960198115E-2</v>
      </c>
      <c r="F16" s="34">
        <f>totals!L11/totals!$H11</f>
        <v>4.4360818059287981E-2</v>
      </c>
      <c r="G16" s="34">
        <f>totals!M11/totals!$H11</f>
        <v>-9.7798125430148278E-2</v>
      </c>
      <c r="H16" s="34">
        <f>totals!N11/totals!$H11</f>
        <v>2.7113265034196005E-2</v>
      </c>
      <c r="I16" s="34">
        <f>totals!O11/totals!$H11</f>
        <v>2.7152707591354804E-2</v>
      </c>
      <c r="J16" s="34">
        <f>totals!P11/totals!$H11</f>
        <v>5.791903918959259E-2</v>
      </c>
      <c r="K16" s="98">
        <f>SUM($C16:J16)</f>
        <v>-7.8298855970217685E-2</v>
      </c>
      <c r="L16" s="98">
        <f t="shared" si="10"/>
        <v>-0.16337060275116508</v>
      </c>
      <c r="M16" s="14"/>
      <c r="N16" s="14"/>
      <c r="O16" s="14"/>
    </row>
    <row r="17" x14ac:dyDescent="0.35">
      <c r="B17" s="41">
        <f>totals!A12</f>
        <v>8</v>
      </c>
      <c r="C17" s="34">
        <f>totals!I12/totals!$H12</f>
        <v>-0.13192792852745433</v>
      </c>
      <c r="D17" s="34">
        <f>totals!J12/totals!$H12</f>
        <v>-6.6734119869351974E-2</v>
      </c>
      <c r="E17" s="34">
        <f>totals!K12/totals!$H12</f>
        <v>5.9396887381148192E-2</v>
      </c>
      <c r="F17" s="34">
        <f>totals!L12/totals!$H12</f>
        <v>2.9014981671290858E-2</v>
      </c>
      <c r="G17" s="34">
        <f>totals!M12/totals!$H12</f>
        <v>-9.391760166786485E-2</v>
      </c>
      <c r="H17" s="34">
        <f>totals!N12/totals!$H12</f>
        <v>2.309502879381594E-2</v>
      </c>
      <c r="I17" s="34">
        <f>totals!O12/totals!$H12</f>
        <v>2.5412993257731421E-2</v>
      </c>
      <c r="J17" s="34">
        <f>totals!P12/totals!$H12</f>
        <v>3.8871465327228058E-2</v>
      </c>
      <c r="K17" s="98">
        <f>SUM($C17:J17)</f>
        <v>-0.11678829363345668</v>
      </c>
      <c r="L17" s="98">
        <f t="shared" si="10"/>
        <v>-0.18107275221841618</v>
      </c>
    </row>
    <row r="18" x14ac:dyDescent="0.35">
      <c r="B18" s="41">
        <f>totals!A13</f>
        <v>9</v>
      </c>
      <c r="C18" s="34">
        <f>totals!I13/totals!$H13</f>
        <v>-0.16167188963810916</v>
      </c>
      <c r="D18" s="34">
        <f>totals!J13/totals!$H13</f>
        <v>-8.4115111396112371E-2</v>
      </c>
      <c r="E18" s="34">
        <f>totals!K13/totals!$H13</f>
        <v>4.3141368439675087E-2</v>
      </c>
      <c r="F18" s="34">
        <f>totals!L13/totals!$H13</f>
        <v>1.9821218296233734E-2</v>
      </c>
      <c r="G18" s="34">
        <f>totals!M13/totals!$H13</f>
        <v>-9.8293582131281754E-2</v>
      </c>
      <c r="H18" s="34">
        <f>totals!N13/totals!$H13</f>
        <v>1.9318245313658933E-2</v>
      </c>
      <c r="I18" s="34">
        <f>totals!O13/totals!$H13</f>
        <v>1.9773225157134672E-2</v>
      </c>
      <c r="J18" s="34">
        <f>totals!P13/totals!$H13</f>
        <v>3.4013391102853369E-2</v>
      </c>
      <c r="K18" s="98">
        <f>SUM($C18:J18)</f>
        <v>-0.20801313485594747</v>
      </c>
      <c r="L18" s="98">
        <f t="shared" si="10"/>
        <v>-0.26179975111593551</v>
      </c>
    </row>
    <row r="19" ht="15" thickBot="true" x14ac:dyDescent="0.4">
      <c r="B19" s="42">
        <f>totals!A14</f>
        <v>10</v>
      </c>
      <c r="C19" s="36">
        <f>totals!I14/totals!$H14</f>
        <v>-0.19321056516665761</v>
      </c>
      <c r="D19" s="36">
        <f>totals!J14/totals!$H14</f>
        <v>-0.11676822069123245</v>
      </c>
      <c r="E19" s="36">
        <f>totals!K14/totals!$H14</f>
        <v>2.5377346138104738E-2</v>
      </c>
      <c r="F19" s="36">
        <f>totals!L14/totals!$H14</f>
        <v>6.3933243641969293E-3</v>
      </c>
      <c r="G19" s="36">
        <f>totals!M14/totals!$H14</f>
        <v>-8.6270347884918844E-2</v>
      </c>
      <c r="H19" s="36">
        <f>totals!N14/totals!$H14</f>
        <v>1.1289842092166819E-2</v>
      </c>
      <c r="I19" s="36">
        <f>totals!O14/totals!$H14</f>
        <v>1.2001727636442023E-2</v>
      </c>
      <c r="J19" s="36">
        <f>totals!P14/totals!$H14</f>
        <v>2.0927344900486276E-2</v>
      </c>
      <c r="K19" s="71">
        <f>SUM($C19:J19)</f>
        <v>-0.32025954861141215</v>
      </c>
      <c r="L19" s="71">
        <f t="shared" si="10"/>
        <v>-0.35318862114834043</v>
      </c>
    </row>
    <row r="20" x14ac:dyDescent="0.3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ht="15" thickBot="true" x14ac:dyDescent="0.4"/>
    <row r="28" ht="15" thickBot="true" x14ac:dyDescent="0.4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ht="15" thickBot="true" x14ac:dyDescent="0.4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x14ac:dyDescent="0.35">
      <c r="B30" s="74" t="str">
        <f>totals!A29</f>
        <v>two adults (or more) and 1 child</v>
      </c>
      <c r="C30" s="34">
        <f>totals!I29/totals!$H29</f>
        <v>-0.142613280054355</v>
      </c>
      <c r="D30" s="34">
        <f>totals!J29/totals!$H29</f>
        <v>-7.5795157636695892E-2</v>
      </c>
      <c r="E30" s="34">
        <f>totals!K29/totals!$H29</f>
        <v>3.8282725846908755E-2</v>
      </c>
      <c r="F30" s="34">
        <f>totals!L29/totals!$H29</f>
        <v>5.6442031453972662E-2</v>
      </c>
      <c r="G30" s="34">
        <f>totals!M29/totals!$H29</f>
        <v>-0.1024883881159222</v>
      </c>
      <c r="H30" s="34">
        <f>totals!N29/totals!$H29</f>
        <v>2.6615187851472814E-2</v>
      </c>
      <c r="I30" s="34">
        <f>totals!O29/totals!$H29</f>
        <v>3.1635227988537615E-2</v>
      </c>
      <c r="J30" s="34">
        <f>totals!P29/totals!$H29</f>
        <v>4.9841769789358628E-2</v>
      </c>
      <c r="K30" s="97">
        <f>SUM($C30:J30)</f>
        <v>-0.11807988287672259</v>
      </c>
      <c r="L30" s="97">
        <f>K30-SUM(I30:J30)</f>
        <v>-0.19955688065461885</v>
      </c>
    </row>
    <row r="31" x14ac:dyDescent="0.35">
      <c r="B31" s="74" t="str">
        <f>totals!A30</f>
        <v>two adults (or more) and 2 children</v>
      </c>
      <c r="C31" s="34">
        <f>totals!I30/totals!$H30</f>
        <v>-0.11885565363684347</v>
      </c>
      <c r="D31" s="34">
        <f>totals!J30/totals!$H30</f>
        <v>-7.2162489662858653E-2</v>
      </c>
      <c r="E31" s="34">
        <f>totals!K30/totals!$H30</f>
        <v>2.5373459826999706E-2</v>
      </c>
      <c r="F31" s="34">
        <f>totals!L30/totals!$H30</f>
        <v>9.9499246881696382E-2</v>
      </c>
      <c r="G31" s="34">
        <f>totals!M30/totals!$H30</f>
        <v>-9.5035500215070734E-2</v>
      </c>
      <c r="H31" s="34">
        <f>totals!N30/totals!$H30</f>
        <v>3.1168350574606742E-2</v>
      </c>
      <c r="I31" s="34">
        <f>totals!O30/totals!$H30</f>
        <v>2.7856037745160739E-2</v>
      </c>
      <c r="J31" s="34">
        <f>totals!P30/totals!$H30</f>
        <v>7.8605155350312456E-2</v>
      </c>
      <c r="K31" s="98">
        <f>SUM($C31:J31)</f>
        <v>-2.3551393135996829E-2</v>
      </c>
      <c r="L31" s="98">
        <f t="shared" ref="L31:L36" si="12">K31-SUM(I31:J31)</f>
        <v>-0.13001258623147002</v>
      </c>
    </row>
    <row r="32" x14ac:dyDescent="0.35">
      <c r="B32" s="74" t="str">
        <f>totals!A31</f>
        <v>two adults (or more) and 3+ children</v>
      </c>
      <c r="C32" s="34">
        <f>totals!I31/totals!$H31</f>
        <v>-8.9006577647630133E-2</v>
      </c>
      <c r="D32" s="34">
        <f>totals!J31/totals!$H31</f>
        <v>-5.0051385199798168E-2</v>
      </c>
      <c r="E32" s="34">
        <f>totals!K31/totals!$H31</f>
        <v>2.1004642283772669E-2</v>
      </c>
      <c r="F32" s="34">
        <f>totals!L31/totals!$H31</f>
        <v>0.18264095452659032</v>
      </c>
      <c r="G32" s="34">
        <f>totals!M31/totals!$H31</f>
        <v>-8.5941236346672681E-2</v>
      </c>
      <c r="H32" s="34">
        <f>totals!N31/totals!$H31</f>
        <v>3.7582346585140654E-2</v>
      </c>
      <c r="I32" s="34">
        <f>totals!O31/totals!$H31</f>
        <v>4.627423321565239E-2</v>
      </c>
      <c r="J32" s="34">
        <f>totals!P31/totals!$H31</f>
        <v>0.11608462376697459</v>
      </c>
      <c r="K32" s="98">
        <f>SUM($C32:J32)</f>
        <v>0.17858760118402964</v>
      </c>
      <c r="L32" s="98">
        <f t="shared" si="12"/>
        <v>1.6228744201402662E-2</v>
      </c>
    </row>
    <row r="33" x14ac:dyDescent="0.35">
      <c r="B33" s="74" t="str">
        <f>totals!A32</f>
        <v>one adult and child(ren)</v>
      </c>
      <c r="C33" s="34">
        <f>totals!I32/totals!$H32</f>
        <v>-5.9663504313188329E-2</v>
      </c>
      <c r="D33" s="34">
        <f>totals!J32/totals!$H32</f>
        <v>-2.9822299830144148E-2</v>
      </c>
      <c r="E33" s="34">
        <f>totals!K32/totals!$H32</f>
        <v>1.5586383864214568E-2</v>
      </c>
      <c r="F33" s="34">
        <f>totals!L32/totals!$H32</f>
        <v>9.7154277615876666E-2</v>
      </c>
      <c r="G33" s="34">
        <f>totals!M32/totals!$H32</f>
        <v>-9.2904866212217427E-2</v>
      </c>
      <c r="H33" s="34">
        <f>totals!N32/totals!$H32</f>
        <v>2.8259890314087075E-2</v>
      </c>
      <c r="I33" s="34">
        <f>totals!O32/totals!$H32</f>
        <v>3.0386076075534979E-2</v>
      </c>
      <c r="J33" s="34">
        <f>totals!P32/totals!$H32</f>
        <v>0.10073834587952908</v>
      </c>
      <c r="K33" s="98">
        <f>SUM($C33:J33)</f>
        <v>8.9734303393692469E-2</v>
      </c>
      <c r="L33" s="98">
        <f t="shared" si="12"/>
        <v>-4.1390118561371605E-2</v>
      </c>
    </row>
    <row r="34" x14ac:dyDescent="0.35">
      <c r="B34" s="74" t="str">
        <f>totals!A33</f>
        <v>only working age adults</v>
      </c>
      <c r="C34" s="34">
        <f>totals!I33/totals!$H33</f>
        <v>-0.14191753850888433</v>
      </c>
      <c r="D34" s="34">
        <f>totals!J33/totals!$H33</f>
        <v>-6.9507212706987398E-2</v>
      </c>
      <c r="E34" s="34">
        <f>totals!K33/totals!$H33</f>
        <v>8.2713774495779616E-2</v>
      </c>
      <c r="F34" s="34">
        <f>totals!L33/totals!$H33</f>
        <v>2.0453224165817872E-2</v>
      </c>
      <c r="G34" s="34">
        <f>totals!M33/totals!$H33</f>
        <v>-9.4417032725957417E-2</v>
      </c>
      <c r="H34" s="34">
        <f>totals!N33/totals!$H33</f>
        <v>1.9565334900956209E-2</v>
      </c>
      <c r="I34" s="34">
        <f>totals!O33/totals!$H33</f>
        <v>2.9647591261351421E-2</v>
      </c>
      <c r="J34" s="34">
        <f>totals!P33/totals!$H33</f>
        <v>1.9591464077842718E-2</v>
      </c>
      <c r="K34" s="98">
        <f>SUM($C34:J34)</f>
        <v>-0.13387039504008133</v>
      </c>
      <c r="L34" s="98">
        <f t="shared" si="12"/>
        <v>-0.18310945037927545</v>
      </c>
    </row>
    <row r="35" x14ac:dyDescent="0.35">
      <c r="B35" s="74" t="str">
        <f>totals!A34</f>
        <v>only pensioners</v>
      </c>
      <c r="C35" s="34">
        <f>totals!I34/totals!$H34</f>
        <v>-1.9814495503551941E-2</v>
      </c>
      <c r="D35" s="34">
        <f>totals!J34/totals!$H34</f>
        <v>-6.9300560242411598E-3</v>
      </c>
      <c r="E35" s="34">
        <f>totals!K34/totals!$H34</f>
        <v>0.63561478598631893</v>
      </c>
      <c r="F35" s="34">
        <f>totals!L34/totals!$H34</f>
        <v>1.8473119869095108E-2</v>
      </c>
      <c r="G35" s="34">
        <f>totals!M34/totals!$H34</f>
        <v>-0.10552416567313574</v>
      </c>
      <c r="H35" s="34">
        <f>totals!N34/totals!$H34</f>
        <v>2.2886861841028189E-2</v>
      </c>
      <c r="I35" s="34">
        <f>totals!O34/totals!$H34</f>
        <v>8.7729757683827569E-2</v>
      </c>
      <c r="J35" s="34">
        <f>totals!P34/totals!$H34</f>
        <v>0</v>
      </c>
      <c r="K35" s="98">
        <f>SUM($C35:J35)</f>
        <v>0.63243580817934086</v>
      </c>
      <c r="L35" s="98">
        <f t="shared" si="12"/>
        <v>0.54470605049551324</v>
      </c>
    </row>
    <row r="36" ht="15" thickBot="true" x14ac:dyDescent="0.4">
      <c r="B36" s="75" t="str">
        <f>totals!A35</f>
        <v>mixed adults, no children</v>
      </c>
      <c r="C36" s="36">
        <f>totals!I35/totals!$H35</f>
        <v>-8.4413350523613748E-2</v>
      </c>
      <c r="D36" s="36">
        <f>totals!J35/totals!$H35</f>
        <v>-3.678400718206748E-2</v>
      </c>
      <c r="E36" s="36">
        <f>totals!K35/totals!$H35</f>
        <v>0.35883862092289487</v>
      </c>
      <c r="F36" s="36">
        <f>totals!L35/totals!$H35</f>
        <v>3.39442243644223E-2</v>
      </c>
      <c r="G36" s="36">
        <f>totals!M35/totals!$H35</f>
        <v>-9.6523228326171787E-2</v>
      </c>
      <c r="H36" s="36">
        <f>totals!N35/totals!$H35</f>
        <v>2.72032248509071E-2</v>
      </c>
      <c r="I36" s="36">
        <f>totals!O35/totals!$H35</f>
        <v>6.4761324820656815E-2</v>
      </c>
      <c r="J36" s="36">
        <f>totals!P35/totals!$H35</f>
        <v>4.0848056793424551E-3</v>
      </c>
      <c r="K36" s="71">
        <f>SUM($C36:J36)</f>
        <v>0.27111161460637051</v>
      </c>
      <c r="L36" s="71">
        <f t="shared" si="12"/>
        <v>0.20226548410637124</v>
      </c>
    </row>
    <row r="47" ht="15" thickBot="true" x14ac:dyDescent="0.4"/>
    <row r="48" ht="15" thickBot="true" x14ac:dyDescent="0.4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ht="17.25" customHeight="true" thickBot="true" x14ac:dyDescent="0.4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x14ac:dyDescent="0.35">
      <c r="B50" s="99" t="str">
        <f>totals!A38</f>
        <v>north</v>
      </c>
      <c r="C50" s="100">
        <f>totals!I38/totals!$H38</f>
        <v>-8.4421277306522546E-2</v>
      </c>
      <c r="D50" s="100">
        <f>totals!J38/totals!$H38</f>
        <v>-3.979805963726675E-2</v>
      </c>
      <c r="E50" s="100">
        <f>totals!K38/totals!$H38</f>
        <v>0.12549020964875229</v>
      </c>
      <c r="F50" s="100">
        <f>totals!L38/totals!$H38</f>
        <v>6.1164606304691144E-2</v>
      </c>
      <c r="G50" s="100">
        <f>totals!M38/totals!$H38</f>
        <v>-8.9172254556009689E-2</v>
      </c>
      <c r="H50" s="100">
        <f>totals!N38/totals!$H38</f>
        <v>2.7416428081065591E-2</v>
      </c>
      <c r="I50" s="100">
        <f>totals!O38/totals!$H38</f>
        <v>4.5872178245767121E-2</v>
      </c>
      <c r="J50" s="100">
        <f>totals!P38/totals!$H38</f>
        <v>4.4093536602410589E-2</v>
      </c>
      <c r="K50" s="97">
        <f>SUM($C50:J50)</f>
        <v>9.0645367382887754E-2</v>
      </c>
      <c r="L50" s="97">
        <f>K50-SUM(I50:J50)</f>
        <v>6.7965253471004294E-4</v>
      </c>
    </row>
    <row r="51" x14ac:dyDescent="0.35">
      <c r="B51" s="74" t="str">
        <f>totals!A39</f>
        <v>center</v>
      </c>
      <c r="C51" s="34">
        <f>totals!I39/totals!$H39</f>
        <v>-0.10243649594644014</v>
      </c>
      <c r="D51" s="34">
        <f>totals!J39/totals!$H39</f>
        <v>-4.8734236741944249E-2</v>
      </c>
      <c r="E51" s="34">
        <f>totals!K39/totals!$H39</f>
        <v>0.12232166708549688</v>
      </c>
      <c r="F51" s="34">
        <f>totals!L39/totals!$H39</f>
        <v>6.3560785050605723E-2</v>
      </c>
      <c r="G51" s="34">
        <f>totals!M39/totals!$H39</f>
        <v>-9.908565080414676E-2</v>
      </c>
      <c r="H51" s="34">
        <f>totals!N39/totals!$H39</f>
        <v>2.6266573447266829E-2</v>
      </c>
      <c r="I51" s="34">
        <f>totals!O39/totals!$H39</f>
        <v>3.8068756991299656E-2</v>
      </c>
      <c r="J51" s="34">
        <f>totals!P39/totals!$H39</f>
        <v>4.652559234199391E-2</v>
      </c>
      <c r="K51" s="98">
        <f>SUM($C51:J51)</f>
        <v>4.648699142413186E-2</v>
      </c>
      <c r="L51" s="98">
        <f t="shared" ref="L51:L57" si="14">K51-SUM(I51:J51)</f>
        <v>-3.8107357909161713E-2</v>
      </c>
    </row>
    <row r="52" x14ac:dyDescent="0.35">
      <c r="B52" s="74" t="str">
        <f>totals!A40</f>
        <v>south</v>
      </c>
      <c r="C52" s="34">
        <f>totals!I40/totals!$H40</f>
        <v>-8.9719243148307135E-2</v>
      </c>
      <c r="D52" s="34">
        <f>totals!J40/totals!$H40</f>
        <v>-3.8877927388724774E-2</v>
      </c>
      <c r="E52" s="34">
        <f>totals!K40/totals!$H40</f>
        <v>0.14577475381491362</v>
      </c>
      <c r="F52" s="34">
        <f>totals!L40/totals!$H40</f>
        <v>7.2032719057673056E-2</v>
      </c>
      <c r="G52" s="34">
        <f>totals!M40/totals!$H40</f>
        <v>-8.8771197148203182E-2</v>
      </c>
      <c r="H52" s="34">
        <f>totals!N40/totals!$H40</f>
        <v>2.7906847753692572E-2</v>
      </c>
      <c r="I52" s="34">
        <f>totals!O40/totals!$H40</f>
        <v>4.6955699872577791E-2</v>
      </c>
      <c r="J52" s="34">
        <f>totals!P40/totals!$H40</f>
        <v>4.4498571479710258E-2</v>
      </c>
      <c r="K52" s="98">
        <f>SUM($C52:J52)</f>
        <v>0.1198002242933322</v>
      </c>
      <c r="L52" s="98">
        <f t="shared" si="14"/>
        <v>2.8345952941044153E-2</v>
      </c>
    </row>
    <row r="53" x14ac:dyDescent="0.35">
      <c r="B53" s="74" t="str">
        <f>totals!A41</f>
        <v>capital city</v>
      </c>
      <c r="C53" s="34">
        <f>totals!I41/totals!$H41</f>
        <v>-0.16978131489138423</v>
      </c>
      <c r="D53" s="34">
        <f>totals!J41/totals!$H41</f>
        <v>-9.9074085296719142E-2</v>
      </c>
      <c r="E53" s="34">
        <f>totals!K41/totals!$H41</f>
        <v>9.9084966596812971E-2</v>
      </c>
      <c r="F53" s="34">
        <f>totals!L41/totals!$H41</f>
        <v>3.3508970048458868E-2</v>
      </c>
      <c r="G53" s="34">
        <f>totals!M41/totals!$H41</f>
        <v>-0.10373668945646335</v>
      </c>
      <c r="H53" s="34">
        <f>totals!N41/totals!$H41</f>
        <v>2.0341957162399817E-2</v>
      </c>
      <c r="I53" s="34">
        <f>totals!O41/totals!$H41</f>
        <v>2.5461673584998977E-2</v>
      </c>
      <c r="J53" s="34">
        <f>totals!P41/totals!$H41</f>
        <v>3.8113530652133715E-2</v>
      </c>
      <c r="K53" s="98">
        <f>SUM($C53:J53)</f>
        <v>-0.15608099159976238</v>
      </c>
      <c r="L53" s="98">
        <f t="shared" si="14"/>
        <v>-0.21965619583689508</v>
      </c>
    </row>
    <row r="54" x14ac:dyDescent="0.3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x14ac:dyDescent="0.35">
      <c r="B55" s="74" t="str">
        <f>totals!A44</f>
        <v>big cities</v>
      </c>
      <c r="C55" s="34">
        <f>totals!I44/totals!$H44</f>
        <v>-0.16679002541516466</v>
      </c>
      <c r="D55" s="34">
        <f>totals!J44/totals!$H44</f>
        <v>-9.8416095401483189E-2</v>
      </c>
      <c r="E55" s="34">
        <f>totals!K44/totals!$H44</f>
        <v>0.10267049144963651</v>
      </c>
      <c r="F55" s="34">
        <f>totals!L44/totals!$H44</f>
        <v>3.3596758425087365E-2</v>
      </c>
      <c r="G55" s="34">
        <f>totals!M44/totals!$H44</f>
        <v>-0.10517119767578791</v>
      </c>
      <c r="H55" s="34">
        <f>totals!N44/totals!$H44</f>
        <v>2.0246166516970379E-2</v>
      </c>
      <c r="I55" s="34">
        <f>totals!O44/totals!$H44</f>
        <v>2.5112114540591635E-2</v>
      </c>
      <c r="J55" s="34">
        <f>totals!P44/totals!$H44</f>
        <v>3.9811359388093909E-2</v>
      </c>
      <c r="K55" s="98">
        <f>SUM($C55:J55)</f>
        <v>-0.14894042817205597</v>
      </c>
      <c r="L55" s="98">
        <f t="shared" si="14"/>
        <v>-0.21386390210074152</v>
      </c>
    </row>
    <row r="56" x14ac:dyDescent="0.35">
      <c r="B56" s="74" t="str">
        <f>totals!A45</f>
        <v>small towns</v>
      </c>
      <c r="C56" s="34">
        <f>totals!I45/totals!$H45</f>
        <v>-0.12635459930312215</v>
      </c>
      <c r="D56" s="34">
        <f>totals!J45/totals!$H45</f>
        <v>-6.1049481988237522E-2</v>
      </c>
      <c r="E56" s="34">
        <f>totals!K45/totals!$H45</f>
        <v>0.14112915276729779</v>
      </c>
      <c r="F56" s="34">
        <f>totals!L45/totals!$H45</f>
        <v>5.084586199009903E-2</v>
      </c>
      <c r="G56" s="34">
        <f>totals!M45/totals!$H45</f>
        <v>-0.10339136414098052</v>
      </c>
      <c r="H56" s="34">
        <f>totals!N45/totals!$H45</f>
        <v>2.7134516669194021E-2</v>
      </c>
      <c r="I56" s="34">
        <f>totals!O45/totals!$H45</f>
        <v>4.1804507601830194E-2</v>
      </c>
      <c r="J56" s="34">
        <f>totals!P45/totals!$H45</f>
        <v>5.2951862491095077E-2</v>
      </c>
      <c r="K56" s="98">
        <f>SUM($C56:J56)</f>
        <v>2.3070456087175922E-2</v>
      </c>
      <c r="L56" s="98">
        <f t="shared" si="14"/>
        <v>-7.1685914005749349E-2</v>
      </c>
    </row>
    <row r="57" ht="15" thickBot="true" x14ac:dyDescent="0.4">
      <c r="B57" s="75" t="str">
        <f>totals!A46</f>
        <v>rural</v>
      </c>
      <c r="C57" s="36">
        <f>totals!I46/totals!$H46</f>
        <v>-8.6045253872259961E-2</v>
      </c>
      <c r="D57" s="36">
        <f>totals!J46/totals!$H46</f>
        <v>-3.9307329266764911E-2</v>
      </c>
      <c r="E57" s="36">
        <f>totals!K46/totals!$H46</f>
        <v>0.12272920877271788</v>
      </c>
      <c r="F57" s="36">
        <f>totals!L46/totals!$H46</f>
        <v>6.804007695830154E-2</v>
      </c>
      <c r="G57" s="36">
        <f>totals!M46/totals!$H46</f>
        <v>-8.9408391630718259E-2</v>
      </c>
      <c r="H57" s="36">
        <f>totals!N46/totals!$H46</f>
        <v>2.6972556744313994E-2</v>
      </c>
      <c r="I57" s="36">
        <f>totals!O46/totals!$H46</f>
        <v>4.3207573879327679E-2</v>
      </c>
      <c r="J57" s="36">
        <f>totals!P46/totals!$H46</f>
        <v>4.1793756757590277E-2</v>
      </c>
      <c r="K57" s="71">
        <f>SUM($C57:J57)</f>
        <v>8.7982198342508255E-2</v>
      </c>
      <c r="L57" s="71">
        <f t="shared" si="14"/>
        <v>2.9808677055903066E-3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fals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5" x14ac:dyDescent="0.35"/>
  <cols>
    <col min="1" max="3" width="0.0" hidden="true" customWidth="true"/>
    <col min="5" max="5" width="34.1796875" customWidth="true"/>
    <col min="6" max="6" width="8.7265625" customWidth="true"/>
    <col min="7" max="7" width="10.90625" bestFit="true" customWidth="true"/>
    <col min="8" max="12" width="8.7265625" hidden="true" customWidth="true"/>
    <col min="13" max="13" width="10.81640625" customWidth="true"/>
    <col min="14" max="14" width="10.453125" bestFit="true" customWidth="true"/>
    <col min="15" max="15" width="10.7265625" customWidth="true"/>
    <col min="16" max="16" width="10.453125" bestFit="true" customWidth="true"/>
  </cols>
  <sheetData>
    <row r="1" ht="15" thickBot="true" x14ac:dyDescent="0.4">
      <c r="I1" t="s">
        <v>4</v>
      </c>
      <c r="K1" t="s">
        <v>2</v>
      </c>
    </row>
    <row r="2" x14ac:dyDescent="0.35">
      <c r="A2" t="str">
        <f t="array" ref="A2:B70">TRANSPOSE(totals!$B$1:$AZ$2)</f>
        <v>market_income</v>
      </c>
      <c r="B2">
        <v>34626.576666144567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x14ac:dyDescent="0.35">
      <c r="A3" t="str">
        <v>market_pens_income</v>
      </c>
      <c r="B3">
        <v>34742.247079590707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x14ac:dyDescent="0.35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="127" customFormat="true" x14ac:dyDescent="0.35">
      <c r="A5" s="127" t="str">
        <v>gross_income</v>
      </c>
      <c r="B5" s="127">
        <v>40725.26874993628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x14ac:dyDescent="0.35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-1.4382827370257978</v>
      </c>
      <c r="N6" s="120">
        <f t="shared" ref="N6:N28" si="3">IF($H6&lt;&gt;0,M6/ABS($H6/1000),"")</f>
        <v>-0.35411832716760133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="127" customFormat="true" x14ac:dyDescent="0.35">
      <c r="A7" s="127" t="str">
        <v>consumable_income</v>
      </c>
      <c r="B7" s="127">
        <v>32072.25213091361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x14ac:dyDescent="0.35">
      <c r="A8" t="str">
        <v>final_income</v>
      </c>
      <c r="B8">
        <v>34884.752130913606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="127" customFormat="true" x14ac:dyDescent="0.35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x14ac:dyDescent="0.35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="127" customFormat="true" x14ac:dyDescent="0.35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x14ac:dyDescent="0.35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x14ac:dyDescent="0.35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x14ac:dyDescent="0.35">
      <c r="A14" t="str">
        <v>indirect_subsidies</v>
      </c>
      <c r="B14">
        <v>872.35519099431519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x14ac:dyDescent="0.35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x14ac:dyDescent="0.35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="127" customFormat="true" x14ac:dyDescent="0.35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0.18268333773518861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</v>
      </c>
      <c r="N17" s="111">
        <f t="shared" si="3"/>
        <v>-2.1544798319965706</v>
      </c>
      <c r="O17" s="114">
        <f t="shared" si="4"/>
        <v>-0.77580000000000426</v>
      </c>
      <c r="P17" s="109">
        <f t="shared" si="5"/>
        <v>-0.23088201772621761</v>
      </c>
    </row>
    <row r="18" x14ac:dyDescent="0.35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0.18268333773518861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</v>
      </c>
      <c r="N18" s="120">
        <f t="shared" si="3"/>
        <v>-2.1930098352546032</v>
      </c>
      <c r="O18" s="117">
        <f t="shared" si="4"/>
        <v>-0.78902000000000139</v>
      </c>
      <c r="P18" s="118">
        <f t="shared" si="5"/>
        <v>-0.23901573472744952</v>
      </c>
    </row>
    <row r="19" x14ac:dyDescent="0.35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x14ac:dyDescent="0.35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872.35519099431519</v>
      </c>
      <c r="I20" s="114">
        <f>VLOOKUP(_xlfn.CONCAT($G20,"_",$F20,"_",I$1),MC!$A$2:$D$1000,4,FALSE)</f>
        <v>0.28358669868169789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2.8509440011316887</v>
      </c>
      <c r="N20" s="111">
        <f t="shared" si="3"/>
        <v>3.268100001654334</v>
      </c>
      <c r="O20" s="114">
        <f t="shared" si="4"/>
        <v>0.78427999999999831</v>
      </c>
      <c r="P20" s="109">
        <f t="shared" si="5"/>
        <v>0.89903746558333841</v>
      </c>
    </row>
    <row r="21" s="127" customFormat="true" x14ac:dyDescent="0.35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872.35519099431519</v>
      </c>
      <c r="I21" s="117">
        <f>VLOOKUP(_xlfn.CONCAT($G21,"_",$F21,"_",I$1),MC!$A$2:$D$1000,4,FALSE)</f>
        <v>0.28358669868169789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2.8509440011316887</v>
      </c>
      <c r="N21" s="120">
        <f t="shared" si="3"/>
        <v>3.268100001654334</v>
      </c>
      <c r="O21" s="117">
        <f t="shared" si="4"/>
        <v>0.78427999999999831</v>
      </c>
      <c r="P21" s="118">
        <f t="shared" si="5"/>
        <v>0.89903746558333841</v>
      </c>
    </row>
    <row r="22" x14ac:dyDescent="0.35">
      <c r="A22" t="str">
        <v>SIC</v>
      </c>
      <c r="B22">
        <v>-4061.5879684336992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="127" customFormat="true" x14ac:dyDescent="0.35">
      <c r="A23" s="127" t="str">
        <v>PIT</v>
      </c>
      <c r="B23" s="127">
        <v>-2103.6260967737439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2.8694075143632287</v>
      </c>
      <c r="N23" s="120">
        <f t="shared" si="3"/>
        <v>3.4780697143796715</v>
      </c>
      <c r="O23" s="117">
        <f t="shared" si="4"/>
        <v>1.0319699999999987</v>
      </c>
      <c r="P23" s="118">
        <f t="shared" si="5"/>
        <v>1.2508727272727258</v>
      </c>
    </row>
    <row r="24" x14ac:dyDescent="0.35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0.1771481582986171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1.7296462682478393</v>
      </c>
      <c r="N24" s="120">
        <f t="shared" si="3"/>
        <v>3.5479923451237729</v>
      </c>
      <c r="O24" s="117">
        <f t="shared" si="4"/>
        <v>0.37495999999999641</v>
      </c>
      <c r="P24" s="118">
        <f t="shared" si="5"/>
        <v>0.76914871794871065</v>
      </c>
    </row>
    <row r="25" x14ac:dyDescent="0.35">
      <c r="A25" t="str">
        <v>soc_pens</v>
      </c>
      <c r="B25">
        <v>146.3499244976602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1500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3.2031650966425591</v>
      </c>
      <c r="O25" s="114">
        <f t="shared" si="4"/>
        <v>1.5151399999999982</v>
      </c>
      <c r="P25" s="109">
        <f t="shared" si="5"/>
        <v>1.0100933333333322</v>
      </c>
    </row>
    <row r="26" s="127" customFormat="true" x14ac:dyDescent="0.35">
      <c r="A26" s="127" t="str">
        <v>unem_ben</v>
      </c>
      <c r="B26" s="127">
        <v>150.0626539620842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374.99999999999989</v>
      </c>
      <c r="I26" s="117">
        <f>VLOOKUP(_xlfn.CONCAT($G26,"_",$F26,"_",I$1),MC!$A$2:$D$1000,4,FALSE)</f>
        <v>0.17396935643774539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1.4117660821606677</v>
      </c>
      <c r="N26" s="120">
        <f t="shared" si="3"/>
        <v>3.7647095524284482</v>
      </c>
      <c r="O26" s="117">
        <f t="shared" si="4"/>
        <v>0.48212999999999728</v>
      </c>
      <c r="P26" s="118">
        <f t="shared" si="5"/>
        <v>1.2856799999999931</v>
      </c>
    </row>
    <row r="27" x14ac:dyDescent="0.35">
      <c r="A27" t="str">
        <v>child_ben</v>
      </c>
      <c r="B27">
        <v>1047.1259462183159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0.18735663943311581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2.7504943816977101</v>
      </c>
      <c r="N27" s="120">
        <f t="shared" si="3"/>
        <v>3.6673258422636152</v>
      </c>
      <c r="O27" s="117">
        <f t="shared" si="4"/>
        <v>0.97027999999999559</v>
      </c>
      <c r="P27" s="118">
        <f t="shared" si="5"/>
        <v>1.2937066666666615</v>
      </c>
    </row>
    <row r="28" ht="15" thickBot="true" x14ac:dyDescent="0.4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374.99999999999989</v>
      </c>
      <c r="I28" s="123">
        <f>VLOOKUP(_xlfn.CONCAT($G28,"_",$F28,"_",I$1),MC!$A$2:$D$1000,4,FALSE)</f>
        <v>0.16627656742719329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0.64248718110545833</v>
      </c>
      <c r="N28" s="125">
        <f t="shared" si="3"/>
        <v>1.713299149614556</v>
      </c>
      <c r="O28" s="123">
        <f t="shared" si="4"/>
        <v>0.10647999999999769</v>
      </c>
      <c r="P28" s="126">
        <f t="shared" si="5"/>
        <v>0.28394666666666057</v>
      </c>
    </row>
    <row r="29" x14ac:dyDescent="0.35">
      <c r="A29" t="str">
        <v>other_ben</v>
      </c>
      <c r="B29">
        <v>144.4655208575891</v>
      </c>
    </row>
    <row r="30" x14ac:dyDescent="0.35">
      <c r="A30" t="str">
        <v>VAT_dir</v>
      </c>
      <c r="B30">
        <v>-3301.1215805508518</v>
      </c>
    </row>
    <row r="31" x14ac:dyDescent="0.35">
      <c r="A31" t="str">
        <v>VAT_ind</v>
      </c>
      <c r="B31">
        <v>-59.036164258691223</v>
      </c>
    </row>
    <row r="32" x14ac:dyDescent="0.35">
      <c r="A32" t="str">
        <v>electr_subs</v>
      </c>
      <c r="B32">
        <v>872.35519099431519</v>
      </c>
    </row>
    <row r="33" x14ac:dyDescent="0.35">
      <c r="A33" t="str">
        <v>health_in</v>
      </c>
      <c r="B33">
        <v>825</v>
      </c>
    </row>
    <row r="34" x14ac:dyDescent="0.35">
      <c r="A34" t="str">
        <v>health_out</v>
      </c>
      <c r="B34">
        <v>487.5</v>
      </c>
    </row>
    <row r="35" x14ac:dyDescent="0.35">
      <c r="A35" t="str">
        <v>educ_prim</v>
      </c>
      <c r="B35">
        <v>374.99999999999989</v>
      </c>
    </row>
    <row r="36" x14ac:dyDescent="0.35">
      <c r="A36" t="str">
        <v>educ_sec</v>
      </c>
      <c r="B36">
        <v>749.99999999999966</v>
      </c>
    </row>
    <row r="37" x14ac:dyDescent="0.35">
      <c r="A37" t="str">
        <v>educ_tert</v>
      </c>
      <c r="B37">
        <v>374.99999999999989</v>
      </c>
    </row>
    <row r="38" x14ac:dyDescent="0.35">
      <c r="A38" t="str">
        <v>educ_tert</v>
      </c>
      <c r="B38">
        <v>374.99999999999994</v>
      </c>
    </row>
    <row r="39" x14ac:dyDescent="0.35">
      <c r="A39">
        <v>0</v>
      </c>
      <c r="B39">
        <v>0</v>
      </c>
    </row>
    <row r="40" x14ac:dyDescent="0.35">
      <c r="A40">
        <v>0</v>
      </c>
      <c r="B40">
        <v>0</v>
      </c>
    </row>
    <row r="41" x14ac:dyDescent="0.35">
      <c r="A41">
        <v>0</v>
      </c>
      <c r="B41">
        <v>0</v>
      </c>
    </row>
    <row r="42" x14ac:dyDescent="0.35">
      <c r="A42">
        <v>0</v>
      </c>
      <c r="B42">
        <v>0</v>
      </c>
    </row>
    <row r="43" x14ac:dyDescent="0.35">
      <c r="A43">
        <v>0</v>
      </c>
      <c r="B43">
        <v>0</v>
      </c>
    </row>
    <row r="44" x14ac:dyDescent="0.35">
      <c r="A44">
        <v>0</v>
      </c>
      <c r="B44">
        <v>0</v>
      </c>
    </row>
    <row r="45" x14ac:dyDescent="0.35">
      <c r="A45">
        <v>0</v>
      </c>
      <c r="B45">
        <v>0</v>
      </c>
    </row>
    <row r="46" x14ac:dyDescent="0.35">
      <c r="A46">
        <v>0</v>
      </c>
      <c r="B46">
        <v>0</v>
      </c>
    </row>
    <row r="47" x14ac:dyDescent="0.35">
      <c r="A47">
        <v>0</v>
      </c>
      <c r="B47">
        <v>0</v>
      </c>
    </row>
    <row r="48" x14ac:dyDescent="0.35">
      <c r="A48">
        <v>0</v>
      </c>
      <c r="B48">
        <v>0</v>
      </c>
    </row>
    <row r="49" x14ac:dyDescent="0.35">
      <c r="A49">
        <v>0</v>
      </c>
      <c r="B49">
        <v>0</v>
      </c>
    </row>
    <row r="50" x14ac:dyDescent="0.35">
      <c r="A50">
        <v>0</v>
      </c>
      <c r="B50">
        <v>0</v>
      </c>
    </row>
    <row r="51" x14ac:dyDescent="0.35">
      <c r="A51">
        <v>0</v>
      </c>
      <c r="B51">
        <v>0</v>
      </c>
    </row>
    <row r="52" x14ac:dyDescent="0.35">
      <c r="A52">
        <v>0</v>
      </c>
      <c r="B52">
        <v>0</v>
      </c>
    </row>
    <row r="53" x14ac:dyDescent="0.35">
      <c r="A53" t="e">
        <v>#N/A</v>
      </c>
      <c r="B53" t="e">
        <v>#N/A</v>
      </c>
    </row>
    <row r="54" x14ac:dyDescent="0.35">
      <c r="A54" t="e">
        <v>#N/A</v>
      </c>
      <c r="B54" t="e">
        <v>#N/A</v>
      </c>
    </row>
    <row r="55" x14ac:dyDescent="0.35">
      <c r="A55" t="e">
        <v>#N/A</v>
      </c>
      <c r="B55" t="e">
        <v>#N/A</v>
      </c>
    </row>
    <row r="56" x14ac:dyDescent="0.35">
      <c r="A56" t="e">
        <v>#N/A</v>
      </c>
      <c r="B56" t="e">
        <v>#N/A</v>
      </c>
    </row>
    <row r="57" x14ac:dyDescent="0.35">
      <c r="A57" t="e">
        <v>#N/A</v>
      </c>
      <c r="B57" t="e">
        <v>#N/A</v>
      </c>
    </row>
    <row r="58" x14ac:dyDescent="0.35">
      <c r="A58" t="e">
        <v>#N/A</v>
      </c>
      <c r="B58" t="e">
        <v>#N/A</v>
      </c>
    </row>
    <row r="59" x14ac:dyDescent="0.35">
      <c r="A59" t="e">
        <v>#N/A</v>
      </c>
      <c r="B59" t="e">
        <v>#N/A</v>
      </c>
    </row>
    <row r="60" x14ac:dyDescent="0.35">
      <c r="A60" t="e">
        <v>#N/A</v>
      </c>
      <c r="B60" t="e">
        <v>#N/A</v>
      </c>
    </row>
    <row r="61" x14ac:dyDescent="0.35">
      <c r="A61" t="e">
        <v>#N/A</v>
      </c>
      <c r="B61" t="e">
        <v>#N/A</v>
      </c>
    </row>
    <row r="62" x14ac:dyDescent="0.35">
      <c r="A62" t="e">
        <v>#N/A</v>
      </c>
      <c r="B62" t="e">
        <v>#N/A</v>
      </c>
    </row>
    <row r="63" x14ac:dyDescent="0.35">
      <c r="A63" t="e">
        <v>#N/A</v>
      </c>
      <c r="B63" t="e">
        <v>#N/A</v>
      </c>
    </row>
    <row r="64" x14ac:dyDescent="0.35">
      <c r="A64" t="e">
        <v>#N/A</v>
      </c>
      <c r="B64" t="e">
        <v>#N/A</v>
      </c>
    </row>
    <row r="65" x14ac:dyDescent="0.35">
      <c r="A65" t="e">
        <v>#N/A</v>
      </c>
      <c r="B65" t="e">
        <v>#N/A</v>
      </c>
    </row>
    <row r="66" x14ac:dyDescent="0.35">
      <c r="A66" t="e">
        <v>#N/A</v>
      </c>
      <c r="B66" t="e">
        <v>#N/A</v>
      </c>
    </row>
    <row r="67" x14ac:dyDescent="0.35">
      <c r="A67" t="e">
        <v>#N/A</v>
      </c>
      <c r="B67" t="e">
        <v>#N/A</v>
      </c>
    </row>
    <row r="68" x14ac:dyDescent="0.35">
      <c r="A68" t="e">
        <v>#N/A</v>
      </c>
      <c r="B68" t="e">
        <v>#N/A</v>
      </c>
    </row>
    <row r="69" x14ac:dyDescent="0.35">
      <c r="A69" t="e">
        <v>#N/A</v>
      </c>
      <c r="B69" t="e">
        <v>#N/A</v>
      </c>
    </row>
    <row r="70" x14ac:dyDescent="0.35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true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796875" defaultRowHeight="14.5" x14ac:dyDescent="0.35"/>
  <cols>
    <col min="1" max="3" width="9.1796875" style="21"/>
    <col min="4" max="4" width="13" style="21" customWidth="true"/>
    <col min="5" max="5" width="17.7265625" style="21" customWidth="true"/>
    <col min="6" max="6" width="24" style="21" customWidth="true"/>
    <col min="7" max="7" width="22.7265625" style="21" customWidth="true"/>
    <col min="8" max="8" width="30.453125" style="21" customWidth="true"/>
    <col min="9" max="9" width="16" style="21" customWidth="true"/>
    <col min="10" max="10" width="23" style="21" customWidth="true"/>
    <col min="11" max="12" width="9.1796875" style="21"/>
    <col min="13" max="13" width="16" style="21" customWidth="true"/>
    <col min="14" max="14" width="25" style="21" customWidth="true"/>
    <col min="15" max="15" width="26" style="21" customWidth="true"/>
    <col min="16" max="16384" width="9.1796875" style="21"/>
  </cols>
  <sheetData>
    <row r="4" ht="15" thickBot="true" x14ac:dyDescent="0.4"/>
    <row r="5" ht="26.4" customHeight="true" x14ac:dyDescent="0.6">
      <c r="D5" s="254" t="s">
        <v>795</v>
      </c>
      <c r="E5" s="255"/>
      <c r="F5" s="255"/>
      <c r="G5" s="255"/>
      <c r="H5" s="256"/>
    </row>
    <row r="6" ht="23.25" customHeight="true" thickBot="true" x14ac:dyDescent="0.5">
      <c r="D6" s="134" t="s">
        <v>796</v>
      </c>
      <c r="E6" s="135"/>
      <c r="F6" s="257" t="s">
        <v>797</v>
      </c>
      <c r="G6" s="257"/>
      <c r="H6" s="258"/>
    </row>
    <row r="7" ht="21" thickBot="true" x14ac:dyDescent="0.5">
      <c r="D7" s="136"/>
      <c r="E7" s="137"/>
      <c r="F7" s="137" t="s">
        <v>798</v>
      </c>
      <c r="G7" s="137" t="s">
        <v>799</v>
      </c>
      <c r="H7" s="138" t="s">
        <v>800</v>
      </c>
    </row>
    <row r="8" ht="65.25" customHeight="true" thickBot="true" x14ac:dyDescent="0.4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ht="53.4" customHeight="true" thickBot="true" x14ac:dyDescent="0.4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ht="13.25" customHeight="true" x14ac:dyDescent="0.35"/>
    <row r="12" ht="13.25" hidden="true" customHeight="true" x14ac:dyDescent="0.35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ht="13.25" customHeight="true" thickBot="true" x14ac:dyDescent="0.4"/>
    <row r="14" ht="15" thickBot="true" x14ac:dyDescent="0.4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="23" customFormat="true" ht="30" customHeight="true" thickBot="true" x14ac:dyDescent="0.4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> Incidence 1</v>
      </c>
      <c r="O15" s="132" t="str">
        <f>D9</f>
        <v> Incidence 2</v>
      </c>
    </row>
    <row r="16" ht="28.5" customHeight="true" x14ac:dyDescent="0.35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x14ac:dyDescent="0.35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14214.71273288609</v>
      </c>
      <c r="H17" s="157">
        <v>1</v>
      </c>
      <c r="I17" s="159">
        <f>INDEX(all!$1:$1048576, MATCH(CONCATENATE(H$12,"_","mean","_",$D17),all!$A:$A,0), MATCH("value", all!$1:$1,0))</f>
        <v>17534.641906995999</v>
      </c>
      <c r="J17" s="158">
        <f>INDEX(all!$1:$1048576, MATCH(CONCATENATE(I$12,"_","mean","_",$D17),all!$A:$A,0), MATCH("value", all!$1:$1,0))</f>
        <v>19264.774954862711</v>
      </c>
      <c r="M17" s="157">
        <v>1</v>
      </c>
      <c r="N17" s="160">
        <f t="shared" ref="N17:O26" si="0">E17/I17</f>
        <v>0.13802937060922782</v>
      </c>
      <c r="O17" s="161">
        <f t="shared" si="0"/>
        <v>0.73786030546378578</v>
      </c>
    </row>
    <row r="18" x14ac:dyDescent="0.35">
      <c r="D18" s="157">
        <v>2</v>
      </c>
      <c r="E18" s="155">
        <f>INDEX(all!$1:$1048576, MATCH(CONCATENATE(E$12,"_","mean","_",$D18),all!$A:$A,0), MATCH("value", all!$1:$1,0))</f>
        <v>1982.859187326005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16679.290404946882</v>
      </c>
      <c r="J18" s="158">
        <f>INDEX(all!$1:$1048576, MATCH(CONCATENATE(I$12,"_","mean","_",$D18),all!$A:$A,0), MATCH("value", all!$1:$1,0))</f>
        <v>17933.96323367353</v>
      </c>
      <c r="M18" s="157">
        <v>2</v>
      </c>
      <c r="N18" s="160">
        <f t="shared" si="0"/>
        <v>0.11888150749734007</v>
      </c>
      <c r="O18" s="161">
        <f t="shared" si="0"/>
        <v>0.40111013165313969</v>
      </c>
    </row>
    <row r="19" x14ac:dyDescent="0.35">
      <c r="D19" s="157">
        <v>3</v>
      </c>
      <c r="E19" s="155">
        <f>INDEX(all!$1:$1048576, MATCH(CONCATENATE(E$12,"_","mean","_",$D19),all!$A:$A,0), MATCH("value", all!$1:$1,0))</f>
        <v>2053.1929273531932</v>
      </c>
      <c r="F19" s="158">
        <f>INDEX(all!$1:$1048576, MATCH(CONCATENATE(F$12,"_","mean","_",$D19),all!$A:$A,0), MATCH("value", all!$1:$1,0))</f>
        <v>3875.570655914134</v>
      </c>
      <c r="H19" s="157">
        <v>3</v>
      </c>
      <c r="I19" s="159">
        <f>INDEX(all!$1:$1048576, MATCH(CONCATENATE(H$12,"_","mean","_",$D19),all!$A:$A,0), MATCH("value", all!$1:$1,0))</f>
        <v>17604.24854843365</v>
      </c>
      <c r="J19" s="158">
        <f>INDEX(all!$1:$1048576, MATCH(CONCATENATE(I$12,"_","mean","_",$D19),all!$A:$A,0), MATCH("value", all!$1:$1,0))</f>
        <v>18828.238819905691</v>
      </c>
      <c r="M19" s="157">
        <v>3</v>
      </c>
      <c r="N19" s="160">
        <f t="shared" si="0"/>
        <v>0.11663053504978362</v>
      </c>
      <c r="O19" s="161">
        <f t="shared" si="0"/>
        <v>0.20583819299215508</v>
      </c>
    </row>
    <row r="20" x14ac:dyDescent="0.35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2926.5136716071829</v>
      </c>
      <c r="H20" s="157">
        <v>4</v>
      </c>
      <c r="I20" s="159">
        <f>INDEX(all!$1:$1048576, MATCH(CONCATENATE(H$12,"_","mean","_",$D20),all!$A:$A,0), MATCH("value", all!$1:$1,0))</f>
        <v>20433.5476404404</v>
      </c>
      <c r="J20" s="158">
        <f>INDEX(all!$1:$1048576, MATCH(CONCATENATE(I$12,"_","mean","_",$D20),all!$A:$A,0), MATCH("value", all!$1:$1,0))</f>
        <v>21808.11551469129</v>
      </c>
      <c r="M20" s="157">
        <v>4</v>
      </c>
      <c r="N20" s="160">
        <f t="shared" si="0"/>
        <v>0.10764674352880925</v>
      </c>
      <c r="O20" s="161">
        <f t="shared" si="0"/>
        <v>0.13419378990521685</v>
      </c>
    </row>
    <row r="21" x14ac:dyDescent="0.35">
      <c r="D21" s="157">
        <v>5</v>
      </c>
      <c r="E21" s="155">
        <f>INDEX(all!$1:$1048576, MATCH(CONCATENATE(E$12,"_","mean","_",$D21),all!$A:$A,0), MATCH("value", all!$1:$1,0))</f>
        <v>2684.3809905200442</v>
      </c>
      <c r="F21" s="158">
        <f>INDEX(all!$1:$1048576, MATCH(CONCATENATE(F$12,"_","mean","_",$D21),all!$A:$A,0), MATCH("value", all!$1:$1,0))</f>
        <v>2675.883211349862</v>
      </c>
      <c r="H21" s="157">
        <v>5</v>
      </c>
      <c r="I21" s="159">
        <f>INDEX(all!$1:$1048576, MATCH(CONCATENATE(H$12,"_","mean","_",$D21),all!$A:$A,0), MATCH("value", all!$1:$1,0))</f>
        <v>23940.21054147301</v>
      </c>
      <c r="J21" s="158">
        <f>INDEX(all!$1:$1048576, MATCH(CONCATENATE(I$12,"_","mean","_",$D21),all!$A:$A,0), MATCH("value", all!$1:$1,0))</f>
        <v>25796.148555467291</v>
      </c>
      <c r="M21" s="157">
        <v>5</v>
      </c>
      <c r="N21" s="160">
        <f t="shared" si="0"/>
        <v>0.11212854564790631</v>
      </c>
      <c r="O21" s="161">
        <f t="shared" si="0"/>
        <v>0.10373188871959452</v>
      </c>
    </row>
    <row r="22" x14ac:dyDescent="0.35">
      <c r="D22" s="157">
        <v>6</v>
      </c>
      <c r="E22" s="155">
        <f>INDEX(all!$1:$1048576, MATCH(CONCATENATE(E$12,"_","mean","_",$D22),all!$A:$A,0), MATCH("value", all!$1:$1,0))</f>
        <v>2870.9901455614158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27939.220833174481</v>
      </c>
      <c r="J22" s="158">
        <f>INDEX(all!$1:$1048576, MATCH(CONCATENATE(I$12,"_","mean","_",$D22),all!$A:$A,0), MATCH("value", all!$1:$1,0))</f>
        <v>29939.62277467168</v>
      </c>
      <c r="M22" s="157">
        <v>6</v>
      </c>
      <c r="N22" s="160">
        <f t="shared" si="0"/>
        <v>0.10275841845068416</v>
      </c>
      <c r="O22" s="161">
        <f t="shared" si="0"/>
        <v>8.5063447394190028E-2</v>
      </c>
    </row>
    <row r="23" x14ac:dyDescent="0.35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</v>
      </c>
      <c r="H23" s="157">
        <v>7</v>
      </c>
      <c r="I23" s="159">
        <f>INDEX(all!$1:$1048576, MATCH(CONCATENATE(H$12,"_","mean","_",$D23),all!$A:$A,0), MATCH("value", all!$1:$1,0))</f>
        <v>31071.603272909131</v>
      </c>
      <c r="J23" s="158">
        <f>INDEX(all!$1:$1048576, MATCH(CONCATENATE(I$12,"_","mean","_",$D23),all!$A:$A,0), MATCH("value", all!$1:$1,0))</f>
        <v>33471.747969368967</v>
      </c>
      <c r="M23" s="157">
        <v>7</v>
      </c>
      <c r="N23" s="160">
        <f t="shared" si="0"/>
        <v>0.10514007860861803</v>
      </c>
      <c r="O23" s="161">
        <f t="shared" si="0"/>
        <v>4.9851458827754401E-2</v>
      </c>
    </row>
    <row r="24" x14ac:dyDescent="0.35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38463.310659785537</v>
      </c>
      <c r="J24" s="158">
        <f>INDEX(all!$1:$1048576, MATCH(CONCATENATE(I$12,"_","mean","_",$D24),all!$A:$A,0), MATCH("value", all!$1:$1,0))</f>
        <v>41374.994698407238</v>
      </c>
      <c r="M24" s="157">
        <v>8</v>
      </c>
      <c r="N24" s="160">
        <f t="shared" si="0"/>
        <v>9.8388002709121417E-2</v>
      </c>
      <c r="O24" s="161">
        <f t="shared" si="0"/>
        <v>5.9019874485071892E-2</v>
      </c>
    </row>
    <row r="25" x14ac:dyDescent="0.35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2123.9310006702749</v>
      </c>
      <c r="H25" s="157">
        <v>9</v>
      </c>
      <c r="I25" s="159">
        <f>INDEX(all!$1:$1048576, MATCH(CONCATENATE(H$12,"_","mean","_",$D25),all!$A:$A,0), MATCH("value", all!$1:$1,0))</f>
        <v>46590.054361301867</v>
      </c>
      <c r="J25" s="158">
        <f>INDEX(all!$1:$1048576, MATCH(CONCATENATE(I$12,"_","mean","_",$D25),all!$A:$A,0), MATCH("value", all!$1:$1,0))</f>
        <v>50478.159264368987</v>
      </c>
      <c r="M25" s="157">
        <v>9</v>
      </c>
      <c r="N25" s="160">
        <f t="shared" si="0"/>
        <v>0.10192810826096695</v>
      </c>
      <c r="O25" s="161">
        <f t="shared" si="0"/>
        <v>4.207623716123686E-2</v>
      </c>
    </row>
    <row r="26" ht="15" thickBot="true" x14ac:dyDescent="0.4">
      <c r="D26" s="162">
        <v>10</v>
      </c>
      <c r="E26" s="163">
        <f>INDEX(all!$1:$1048576, MATCH(CONCATENATE(E$12,"_","mean","_",$D26),all!$A:$A,0), MATCH("value", all!$1:$1,0))</f>
        <v>6992.2275344601476</v>
      </c>
      <c r="F26" s="164">
        <f>INDEX(all!$1:$1048576, MATCH(CONCATENATE(F$12,"_","mean","_",$D26),all!$A:$A,0), MATCH("value", all!$1:$1,0))</f>
        <v>2108.7500706559572</v>
      </c>
      <c r="H26" s="162">
        <v>10</v>
      </c>
      <c r="I26" s="165">
        <f>INDEX(all!$1:$1048576, MATCH(CONCATENATE(H$12,"_","mean","_",$D26),all!$A:$A,0), MATCH("value", all!$1:$1,0))</f>
        <v>80359.501561709651</v>
      </c>
      <c r="J26" s="164">
        <f>INDEX(all!$1:$1048576, MATCH(CONCATENATE(I$12,"_","mean","_",$D26),all!$A:$A,0), MATCH("value", all!$1:$1,0))</f>
        <v>86590.064285952569</v>
      </c>
      <c r="M26" s="162">
        <v>10</v>
      </c>
      <c r="N26" s="166">
        <f t="shared" si="0"/>
        <v>8.7011833057360086E-2</v>
      </c>
      <c r="O26" s="167">
        <f t="shared" si="0"/>
        <v>2.4353256785814143E-2</v>
      </c>
    </row>
    <row r="29" s="23" customFormat="true" ht="36" customHeight="true" x14ac:dyDescent="0.35">
      <c r="D29" s="21"/>
      <c r="E29" s="21"/>
      <c r="F29" s="21"/>
      <c r="H29" s="21"/>
      <c r="I29" s="21"/>
      <c r="J29" s="21"/>
    </row>
    <row r="30" x14ac:dyDescent="0.3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zoomScale="70" zoomScaleNormal="70" workbookViewId="0">
      <selection activeCell="J26" sqref="J26"/>
    </sheetView>
  </sheetViews>
  <sheetFormatPr defaultColWidth="9" defaultRowHeight="14.5" x14ac:dyDescent="0.35"/>
  <cols>
    <col min="1" max="1" width="19" style="168" hidden="true" customWidth="true"/>
    <col min="2" max="6" width="8.7265625" style="168" hidden="true" customWidth="true"/>
    <col min="7" max="7" width="9" style="168" customWidth="true"/>
    <col min="8" max="8" width="41.08984375" style="168" bestFit="true" customWidth="true"/>
    <col min="9" max="9" width="16.08984375" style="168" bestFit="true" customWidth="true"/>
    <col min="10" max="10" width="14.08984375" style="179" bestFit="true" customWidth="true"/>
    <col min="11" max="11" width="14.90625" style="179" bestFit="true" customWidth="true"/>
    <col min="12" max="12" width="10.90625" style="179" bestFit="true" customWidth="true"/>
    <col min="13" max="13" width="9" style="168"/>
    <col min="14" max="14" width="14.7265625" style="168" bestFit="true" customWidth="true"/>
    <col min="15" max="16384" width="9" style="168"/>
  </cols>
  <sheetData>
    <row r="1" ht="15" thickBot="true" x14ac:dyDescent="0.4"/>
    <row r="2" x14ac:dyDescent="0.35">
      <c r="A2" s="168" t="str">
        <f t="array" ref="A2:B70">TRANSPOSE(totals!$B$1:$AZ$2)</f>
        <v>market_income</v>
      </c>
      <c r="B2" s="168">
        <v>34626.576666144567</v>
      </c>
      <c r="H2" s="265" t="s">
        <v>1088</v>
      </c>
      <c r="I2" s="266"/>
      <c r="J2" s="266"/>
      <c r="K2" s="266"/>
      <c r="L2" s="267"/>
    </row>
    <row r="3" x14ac:dyDescent="0.35">
      <c r="A3" s="168" t="str">
        <v>market_pens_income</v>
      </c>
      <c r="B3" s="168">
        <v>34742.247079590707</v>
      </c>
      <c r="H3" s="169"/>
      <c r="I3" s="170"/>
      <c r="J3" s="177" t="s">
        <v>1089</v>
      </c>
      <c r="K3" s="268" t="s">
        <v>1090</v>
      </c>
      <c r="L3" s="269"/>
    </row>
    <row r="4" x14ac:dyDescent="0.35">
      <c r="A4" s="168" t="str">
        <v>net_market_income</v>
      </c>
      <c r="B4" s="168">
        <v>28461.362600937129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="174" customFormat="true" x14ac:dyDescent="0.35">
      <c r="A5" s="168" t="str">
        <v>gross_income</v>
      </c>
      <c r="B5" s="168">
        <v>40725.26874993628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34626.576666144567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x14ac:dyDescent="0.35">
      <c r="A6" s="168" t="str">
        <v>disposable_income</v>
      </c>
      <c r="B6" s="168">
        <v>34560.054684728842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22630.019248741199</v>
      </c>
      <c r="K6" s="182">
        <f t="shared" ref="K6:K34" si="2">IF(INDEX($A$2:$F$70,MATCH($I6,$A$2:$A$70,0),4)=0,"",INDEX($A$2:$F$70,MATCH($I6,$A$2:$A$70,0),4))</f>
        <v>222.64691519176469</v>
      </c>
      <c r="L6" s="183">
        <f t="shared" ref="L6:L34" si="3">IF(INDEX($A$2:$F$70,MATCH($I6,$A$2:$A$70,0),6)=0,"",INDEX($A$2:$F$70,MATCH($I6,$A$2:$A$70,0),6))</f>
        <v>306.01167275290908</v>
      </c>
    </row>
    <row r="7" s="174" customFormat="true" x14ac:dyDescent="0.35">
      <c r="A7" s="168" t="str">
        <v>consumable_income</v>
      </c>
      <c r="B7" s="168">
        <v>32072.25213091361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39.33763023481945</v>
      </c>
      <c r="L7" s="183">
        <f t="shared" si="3"/>
        <v>42.329623872485662</v>
      </c>
    </row>
    <row r="8" x14ac:dyDescent="0.35">
      <c r="A8" s="168" t="str">
        <v>final_income</v>
      </c>
      <c r="B8" s="168">
        <v>34884.752130913606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1.0010235857208629</v>
      </c>
      <c r="L8" s="183">
        <f t="shared" si="3"/>
        <v>2.8197696049702352</v>
      </c>
    </row>
    <row r="9" s="174" customFormat="true" x14ac:dyDescent="0.35">
      <c r="A9" s="168" t="str">
        <v>SSC</v>
      </c>
      <c r="B9" s="168">
        <v>-4061.5879684336992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3143.8547864248908</v>
      </c>
      <c r="K9" s="182">
        <f t="shared" si="2"/>
        <v>273.8001742207814</v>
      </c>
      <c r="L9" s="183">
        <f t="shared" si="3"/>
        <v>656.98115477365434</v>
      </c>
    </row>
    <row r="10" x14ac:dyDescent="0.35">
      <c r="A10" s="168" t="str">
        <v>direct_taxes</v>
      </c>
      <c r="B10" s="168">
        <v>-2103.6260967737439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281.99211408367319</v>
      </c>
      <c r="L10" s="183">
        <f t="shared" si="3"/>
        <v>675.93757188866925</v>
      </c>
    </row>
    <row r="11" s="174" customFormat="true" x14ac:dyDescent="0.35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-4061.5879684336992</v>
      </c>
      <c r="K11" s="180" t="str">
        <f t="shared" si="2"/>
        <v/>
      </c>
      <c r="L11" s="181" t="str">
        <f t="shared" si="3"/>
        <v/>
      </c>
    </row>
    <row r="12" x14ac:dyDescent="0.35">
      <c r="A12" s="168" t="str">
        <v>direct_transfers</v>
      </c>
      <c r="B12" s="168">
        <v>1921.4337019118709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-4061.5879684336992</v>
      </c>
      <c r="K12" s="184">
        <f t="shared" si="2"/>
        <v>200.35290494846649</v>
      </c>
      <c r="L12" s="185">
        <f t="shared" si="3"/>
        <v>260.90079825776479</v>
      </c>
    </row>
    <row r="13" x14ac:dyDescent="0.35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-2103.6260967737439</v>
      </c>
      <c r="K13" s="180" t="str">
        <f t="shared" si="2"/>
        <v/>
      </c>
      <c r="L13" s="181" t="str">
        <f t="shared" si="3"/>
        <v/>
      </c>
    </row>
    <row r="14" x14ac:dyDescent="0.35">
      <c r="A14" s="168" t="str">
        <v>indirect_subsidies</v>
      </c>
      <c r="B14" s="168">
        <v>872.35519099431519</v>
      </c>
      <c r="H14" s="115" t="str">
        <f t="shared" si="0"/>
        <v>Personal income tax</v>
      </c>
      <c r="I14" s="116" t="s">
        <v>171</v>
      </c>
      <c r="J14" s="182">
        <f t="shared" si="1"/>
        <v>-2103.6260967737439</v>
      </c>
      <c r="K14" s="182">
        <f t="shared" si="2"/>
        <v>216.30692849346809</v>
      </c>
      <c r="L14" s="183">
        <f t="shared" si="3"/>
        <v>286.54395648026258</v>
      </c>
    </row>
    <row r="15" x14ac:dyDescent="0.35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x14ac:dyDescent="0.35">
      <c r="A16" s="168" t="str">
        <v>education</v>
      </c>
      <c r="B16" s="168">
        <v>1500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191.42274824547951</v>
      </c>
      <c r="L16" s="183">
        <f t="shared" si="3"/>
        <v>242.20049544699631</v>
      </c>
    </row>
    <row r="17" s="174" customFormat="true" x14ac:dyDescent="0.35">
      <c r="A17" s="168" t="str">
        <v>wage</v>
      </c>
      <c r="B17" s="168">
        <v>22630.019248741199</v>
      </c>
      <c r="C17" s="176" t="str">
        <f t="array" ref="C17:D52">TRANSPOSE(recipients!$A$2:$AK$3)</f>
        <v>wage</v>
      </c>
      <c r="D17" s="176">
        <v>222.64691519176469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1921.4337019118709</v>
      </c>
      <c r="K17" s="182" t="str">
        <f t="shared" si="2"/>
        <v/>
      </c>
      <c r="L17" s="183" t="str">
        <f t="shared" si="3"/>
        <v/>
      </c>
    </row>
    <row r="18" x14ac:dyDescent="0.35">
      <c r="A18" s="168" t="str">
        <v>self_inc</v>
      </c>
      <c r="B18" s="168">
        <v>2435.5237015070029</v>
      </c>
      <c r="C18" s="176" t="str">
        <v>self_inc</v>
      </c>
      <c r="D18" s="176">
        <v>39.33763023481945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146.3499244976602</v>
      </c>
      <c r="K18" s="182">
        <f t="shared" si="2"/>
        <v>21.78925456199617</v>
      </c>
      <c r="L18" s="183">
        <f t="shared" si="3"/>
        <v>23.475189877565221</v>
      </c>
    </row>
    <row r="19" x14ac:dyDescent="0.35">
      <c r="A19" s="168" t="str">
        <v>cap_income</v>
      </c>
      <c r="B19" s="168">
        <v>993.35328633880204</v>
      </c>
      <c r="C19" s="176" t="str">
        <v>cap_income</v>
      </c>
      <c r="D19" s="176">
        <v>1.0010235857208629</v>
      </c>
      <c r="E19" s="176" t="str">
        <v>cap_income</v>
      </c>
      <c r="F19" s="176">
        <v>2.8197696049702352</v>
      </c>
      <c r="H19" s="115" t="str">
        <f t="shared" si="0"/>
        <v>Unemployment benefits</v>
      </c>
      <c r="I19" s="116" t="s">
        <v>468</v>
      </c>
      <c r="J19" s="182">
        <f t="shared" si="1"/>
        <v>150.0626539620842</v>
      </c>
      <c r="K19" s="182">
        <f t="shared" si="2"/>
        <v>1.9419184629179831</v>
      </c>
      <c r="L19" s="183">
        <f t="shared" si="3"/>
        <v>1.9419184629179831</v>
      </c>
    </row>
    <row r="20" x14ac:dyDescent="0.35">
      <c r="A20" s="168" t="str">
        <v>agri_inc</v>
      </c>
      <c r="B20" s="168">
        <v>3143.8547864248908</v>
      </c>
      <c r="C20" s="176" t="str">
        <v>agri_inc</v>
      </c>
      <c r="D20" s="176">
        <v>273.8001742207814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144.4655208575891</v>
      </c>
      <c r="K20" s="184">
        <f t="shared" si="2"/>
        <v>44.946022082656803</v>
      </c>
      <c r="L20" s="185">
        <f t="shared" si="3"/>
        <v>51.275455160428642</v>
      </c>
    </row>
    <row r="21" s="174" customFormat="true" x14ac:dyDescent="0.35">
      <c r="A21" s="168" t="str">
        <v>priv_trans</v>
      </c>
      <c r="B21" s="168">
        <v>5423.8256431326663</v>
      </c>
      <c r="C21" s="176" t="str">
        <v>priv_trans</v>
      </c>
      <c r="D21" s="176">
        <v>281.99211408367319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1047.1259462183159</v>
      </c>
      <c r="K21" s="182">
        <f t="shared" si="2"/>
        <v>127.0620595721519</v>
      </c>
      <c r="L21" s="183">
        <f t="shared" si="3"/>
        <v>484.32620869396521</v>
      </c>
    </row>
    <row r="22" x14ac:dyDescent="0.35">
      <c r="A22" s="168" t="str">
        <v>SIC</v>
      </c>
      <c r="B22" s="168">
        <v>-4061.5879684336992</v>
      </c>
      <c r="C22" s="176" t="str">
        <v>SIC</v>
      </c>
      <c r="D22" s="176">
        <v>200.35290494846649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42.984500919368109</v>
      </c>
      <c r="L22" s="183">
        <f t="shared" si="3"/>
        <v>114.4061612417288</v>
      </c>
    </row>
    <row r="23" s="174" customFormat="true" x14ac:dyDescent="0.35">
      <c r="A23" s="168" t="str">
        <v>PIT</v>
      </c>
      <c r="B23" s="168">
        <v>-2103.6260967737439</v>
      </c>
      <c r="C23" s="176" t="str">
        <v>PIT</v>
      </c>
      <c r="D23" s="176">
        <v>216.30692849346809</v>
      </c>
      <c r="E23" s="176" t="str">
        <v>PIT</v>
      </c>
      <c r="F23" s="176">
        <v>286.54395648026258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x14ac:dyDescent="0.35">
      <c r="A24" s="168" t="str">
        <v>lab_pens</v>
      </c>
      <c r="B24" s="168">
        <v>4177.2583818798421</v>
      </c>
      <c r="C24" s="176" t="str">
        <v>lab_pens</v>
      </c>
      <c r="D24" s="176">
        <v>191.42274824547951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424.87732793347402</v>
      </c>
      <c r="L24" s="183">
        <f t="shared" si="3"/>
        <v>1000</v>
      </c>
    </row>
    <row r="25" x14ac:dyDescent="0.35">
      <c r="A25" s="168" t="str">
        <v>soc_pens</v>
      </c>
      <c r="B25" s="168">
        <v>146.3499244976602</v>
      </c>
      <c r="C25" s="176" t="str">
        <v>soc_pens</v>
      </c>
      <c r="D25" s="176">
        <v>21.78925456199617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341.59019811778433</v>
      </c>
      <c r="L25" s="183">
        <f t="shared" si="3"/>
        <v>842.68832277862248</v>
      </c>
    </row>
    <row r="26" s="174" customFormat="true" x14ac:dyDescent="0.35">
      <c r="A26" s="168" t="str">
        <v>unem_ben</v>
      </c>
      <c r="B26" s="168">
        <v>150.0626539620842</v>
      </c>
      <c r="C26" s="176" t="str">
        <v>unem_ben</v>
      </c>
      <c r="D26" s="176">
        <v>1.9419184629179831</v>
      </c>
      <c r="E26" s="176" t="str">
        <v>unem_ben</v>
      </c>
      <c r="F26" s="176">
        <v>1.9419184629179831</v>
      </c>
      <c r="H26" s="101" t="str">
        <f t="shared" si="0"/>
        <v>Indirect subsidies</v>
      </c>
      <c r="I26" s="112" t="s">
        <v>179</v>
      </c>
      <c r="J26" s="180">
        <f t="shared" si="1"/>
        <v>872.35519099431519</v>
      </c>
      <c r="K26" s="182" t="str">
        <f t="shared" si="2"/>
        <v/>
      </c>
      <c r="L26" s="183" t="str">
        <f t="shared" si="3"/>
        <v/>
      </c>
      <c r="M26" s="168"/>
    </row>
    <row r="27" x14ac:dyDescent="0.35">
      <c r="A27" s="168" t="str">
        <v>child_ben</v>
      </c>
      <c r="B27" s="168">
        <v>1047.1259462183159</v>
      </c>
      <c r="C27" s="176" t="str">
        <v>child_ben</v>
      </c>
      <c r="D27" s="176">
        <v>127.0620595721519</v>
      </c>
      <c r="E27" s="176" t="str">
        <v>child_ben</v>
      </c>
      <c r="F27" s="176">
        <v>484.32620869396521</v>
      </c>
      <c r="H27" s="115" t="str">
        <f t="shared" si="0"/>
        <v>Electricity subsidies</v>
      </c>
      <c r="I27" s="116" t="s">
        <v>1414</v>
      </c>
      <c r="J27" s="182">
        <f t="shared" si="1"/>
        <v>872.35519099431519</v>
      </c>
      <c r="K27" s="182">
        <f t="shared" si="2"/>
        <v>423.74766191820919</v>
      </c>
      <c r="L27" s="183">
        <f t="shared" si="3"/>
        <v>998.02895854424685</v>
      </c>
    </row>
    <row r="28" x14ac:dyDescent="0.35">
      <c r="A28" s="168" t="str">
        <v>GMI</v>
      </c>
      <c r="B28" s="168">
        <v>433.42965637622132</v>
      </c>
      <c r="C28" s="176" t="str">
        <v>GMI</v>
      </c>
      <c r="D28" s="176">
        <v>42.984500919368109</v>
      </c>
      <c r="E28" s="176" t="str">
        <v>GMI</v>
      </c>
      <c r="F28" s="176">
        <v>114.4061612417288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x14ac:dyDescent="0.35">
      <c r="A29" s="168" t="str">
        <v>other_ben</v>
      </c>
      <c r="B29" s="168">
        <v>144.4655208575891</v>
      </c>
      <c r="C29" s="176" t="str">
        <v>other_ben</v>
      </c>
      <c r="D29" s="176">
        <v>44.946022082656803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69.322490518232144</v>
      </c>
      <c r="L29" s="183">
        <f t="shared" si="3"/>
        <v>77.586477368496688</v>
      </c>
    </row>
    <row r="30" x14ac:dyDescent="0.35">
      <c r="A30" s="168" t="str">
        <v>VAT_dir</v>
      </c>
      <c r="B30" s="168">
        <v>-3301.1215805508518</v>
      </c>
      <c r="C30" s="176" t="str">
        <v>VAT_dir</v>
      </c>
      <c r="D30" s="176">
        <v>424.87732793347402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384.11934960941642</v>
      </c>
      <c r="L30" s="183">
        <f t="shared" si="3"/>
        <v>775.62334672130714</v>
      </c>
    </row>
    <row r="31" x14ac:dyDescent="0.35">
      <c r="A31" s="168" t="str">
        <v>VAT_ind</v>
      </c>
      <c r="B31" s="168">
        <v>-59.036164258691223</v>
      </c>
      <c r="C31" s="176" t="str">
        <v>VAT_ind</v>
      </c>
      <c r="D31" s="176">
        <v>341.59019811778433</v>
      </c>
      <c r="E31" s="176" t="str">
        <v>VAT_ind</v>
      </c>
      <c r="F31" s="176">
        <v>842.68832277862248</v>
      </c>
      <c r="H31" s="101" t="str">
        <f t="shared" si="0"/>
        <v>In-kind education benefits</v>
      </c>
      <c r="I31" s="112" t="s">
        <v>177</v>
      </c>
      <c r="J31" s="180">
        <f t="shared" si="1"/>
        <v>1500</v>
      </c>
      <c r="K31" s="182" t="str">
        <f t="shared" si="2"/>
        <v/>
      </c>
      <c r="L31" s="183" t="str">
        <f t="shared" si="3"/>
        <v/>
      </c>
    </row>
    <row r="32" x14ac:dyDescent="0.35">
      <c r="A32" s="168" t="str">
        <v>electr_subs</v>
      </c>
      <c r="B32" s="168">
        <v>872.35519099431519</v>
      </c>
      <c r="C32" s="176" t="str">
        <v>electr_subs</v>
      </c>
      <c r="D32" s="176">
        <v>423.74766191820919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374.99999999999989</v>
      </c>
      <c r="K32" s="182">
        <f t="shared" si="2"/>
        <v>46.406511068090033</v>
      </c>
      <c r="L32" s="183">
        <f t="shared" si="3"/>
        <v>52.219109962924691</v>
      </c>
    </row>
    <row r="33" x14ac:dyDescent="0.35">
      <c r="A33" s="168" t="str">
        <v>health_in</v>
      </c>
      <c r="B33" s="168">
        <v>825</v>
      </c>
      <c r="C33" s="176" t="str">
        <v>health_in</v>
      </c>
      <c r="D33" s="176">
        <v>69.322490518232144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94.257799554629528</v>
      </c>
      <c r="L33" s="183">
        <f t="shared" si="3"/>
        <v>124.3294435501919</v>
      </c>
    </row>
    <row r="34" ht="15" thickBot="true" x14ac:dyDescent="0.4">
      <c r="A34" s="168" t="str">
        <v>health_out</v>
      </c>
      <c r="B34" s="168">
        <v>487.5</v>
      </c>
      <c r="C34" s="176" t="str">
        <v>health_out</v>
      </c>
      <c r="D34" s="176">
        <v>384.11934960941642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374.99999999999989</v>
      </c>
      <c r="K34" s="186">
        <f t="shared" si="2"/>
        <v>16.978020724909321</v>
      </c>
      <c r="L34" s="187">
        <f t="shared" si="3"/>
        <v>18.080386321443829</v>
      </c>
    </row>
    <row r="35" x14ac:dyDescent="0.35">
      <c r="A35" s="168" t="str">
        <v>educ_prim</v>
      </c>
      <c r="B35" s="168">
        <v>374.99999999999989</v>
      </c>
      <c r="C35" s="176" t="str">
        <v>educ_prim</v>
      </c>
      <c r="D35" s="176">
        <v>46.406511068090033</v>
      </c>
      <c r="E35" s="176" t="str">
        <v>educ_prim</v>
      </c>
      <c r="F35" s="176">
        <v>52.219109962924691</v>
      </c>
    </row>
    <row r="36" x14ac:dyDescent="0.35">
      <c r="A36" s="168" t="str">
        <v>educ_sec</v>
      </c>
      <c r="B36" s="168">
        <v>749.99999999999966</v>
      </c>
      <c r="C36" s="176" t="str">
        <v>educ_sec</v>
      </c>
      <c r="D36" s="176">
        <v>94.257799554629528</v>
      </c>
      <c r="E36" s="176" t="str">
        <v>educ_sec</v>
      </c>
      <c r="F36" s="176">
        <v>124.3294435501919</v>
      </c>
    </row>
    <row r="37" x14ac:dyDescent="0.35">
      <c r="A37" s="168" t="str">
        <v>educ_tert</v>
      </c>
      <c r="B37" s="168">
        <v>374.99999999999989</v>
      </c>
      <c r="C37" s="176" t="str">
        <v>educ_tert</v>
      </c>
      <c r="D37" s="176">
        <v>16.978020724909321</v>
      </c>
      <c r="E37" s="176" t="str">
        <v>educ_tert</v>
      </c>
      <c r="F37" s="176">
        <v>18.080386321443829</v>
      </c>
    </row>
    <row r="38" x14ac:dyDescent="0.35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x14ac:dyDescent="0.35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x14ac:dyDescent="0.35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x14ac:dyDescent="0.35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x14ac:dyDescent="0.35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x14ac:dyDescent="0.35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x14ac:dyDescent="0.35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x14ac:dyDescent="0.35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x14ac:dyDescent="0.35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x14ac:dyDescent="0.35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x14ac:dyDescent="0.35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x14ac:dyDescent="0.35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x14ac:dyDescent="0.35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x14ac:dyDescent="0.35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x14ac:dyDescent="0.35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x14ac:dyDescent="0.35">
      <c r="A53" s="168" t="e">
        <v>#N/A</v>
      </c>
      <c r="B53" s="168" t="e">
        <v>#N/A</v>
      </c>
    </row>
    <row r="54" x14ac:dyDescent="0.35">
      <c r="A54" s="168" t="e">
        <v>#N/A</v>
      </c>
      <c r="B54" s="168" t="e">
        <v>#N/A</v>
      </c>
    </row>
    <row r="55" x14ac:dyDescent="0.35">
      <c r="A55" s="168" t="e">
        <v>#N/A</v>
      </c>
      <c r="B55" s="168" t="e">
        <v>#N/A</v>
      </c>
    </row>
    <row r="56" x14ac:dyDescent="0.35">
      <c r="A56" s="168" t="e">
        <v>#N/A</v>
      </c>
      <c r="B56" s="168" t="e">
        <v>#N/A</v>
      </c>
    </row>
    <row r="57" x14ac:dyDescent="0.35">
      <c r="A57" s="168" t="e">
        <v>#N/A</v>
      </c>
      <c r="B57" s="168" t="e">
        <v>#N/A</v>
      </c>
    </row>
    <row r="58" x14ac:dyDescent="0.35">
      <c r="A58" s="168" t="e">
        <v>#N/A</v>
      </c>
      <c r="B58" s="168" t="e">
        <v>#N/A</v>
      </c>
    </row>
    <row r="59" x14ac:dyDescent="0.35">
      <c r="A59" s="168" t="e">
        <v>#N/A</v>
      </c>
      <c r="B59" s="168" t="e">
        <v>#N/A</v>
      </c>
    </row>
    <row r="60" x14ac:dyDescent="0.35">
      <c r="A60" s="168" t="e">
        <v>#N/A</v>
      </c>
      <c r="B60" s="168" t="e">
        <v>#N/A</v>
      </c>
    </row>
    <row r="61" x14ac:dyDescent="0.35">
      <c r="A61" s="168" t="e">
        <v>#N/A</v>
      </c>
      <c r="B61" s="168" t="e">
        <v>#N/A</v>
      </c>
    </row>
    <row r="62" x14ac:dyDescent="0.35">
      <c r="A62" s="168" t="e">
        <v>#N/A</v>
      </c>
      <c r="B62" s="168" t="e">
        <v>#N/A</v>
      </c>
    </row>
    <row r="63" x14ac:dyDescent="0.35">
      <c r="A63" s="168" t="e">
        <v>#N/A</v>
      </c>
      <c r="B63" s="168" t="e">
        <v>#N/A</v>
      </c>
    </row>
    <row r="64" x14ac:dyDescent="0.35">
      <c r="A64" s="168" t="e">
        <v>#N/A</v>
      </c>
      <c r="B64" s="168" t="e">
        <v>#N/A</v>
      </c>
    </row>
    <row r="65" x14ac:dyDescent="0.35">
      <c r="A65" s="168" t="e">
        <v>#N/A</v>
      </c>
      <c r="B65" s="168" t="e">
        <v>#N/A</v>
      </c>
    </row>
    <row r="66" x14ac:dyDescent="0.35">
      <c r="A66" s="168" t="e">
        <v>#N/A</v>
      </c>
      <c r="B66" s="168" t="e">
        <v>#N/A</v>
      </c>
    </row>
    <row r="67" x14ac:dyDescent="0.35">
      <c r="A67" s="168" t="e">
        <v>#N/A</v>
      </c>
      <c r="B67" s="168" t="e">
        <v>#N/A</v>
      </c>
    </row>
    <row r="68" x14ac:dyDescent="0.35">
      <c r="A68" s="168" t="e">
        <v>#N/A</v>
      </c>
      <c r="B68" s="168" t="e">
        <v>#N/A</v>
      </c>
    </row>
    <row r="69" x14ac:dyDescent="0.35">
      <c r="A69" s="168" t="e">
        <v>#N/A</v>
      </c>
      <c r="B69" s="168" t="e">
        <v>#N/A</v>
      </c>
    </row>
    <row r="70" x14ac:dyDescent="0.35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6" right="0.69930555555556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5" x14ac:dyDescent="0.35"/>
  <sheetData>
    <row r="1" x14ac:dyDescent="0.35">
      <c r="A1" t="s">
        <v>1448</v>
      </c>
    </row>
    <row r="2" x14ac:dyDescent="0.35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5" x14ac:dyDescent="0.35"/>
  <sheetData>
    <row r="1" x14ac:dyDescent="0.35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x14ac:dyDescent="0.35">
      <c r="A2" s="79">
        <f>Parameters!C4</f>
        <v>2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5" x14ac:dyDescent="0.35"/>
  <cols>
    <col min="1" max="1" width="14.1796875" customWidth="true"/>
    <col min="2" max="2" width="19.81640625" customWidth="true"/>
  </cols>
  <sheetData>
    <row r="1" x14ac:dyDescent="0.35">
      <c r="A1" t="s">
        <v>477</v>
      </c>
      <c r="B1" t="s">
        <v>478</v>
      </c>
      <c r="C1" t="s">
        <v>475</v>
      </c>
      <c r="D1" t="s">
        <v>476</v>
      </c>
    </row>
    <row r="2" x14ac:dyDescent="0.3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x14ac:dyDescent="0.35">
      <c r="A3" s="78">
        <f>Parameters!C19</f>
        <v>0.05</v>
      </c>
      <c r="B3" s="64">
        <f>Parameters!D19</f>
        <v>20000</v>
      </c>
    </row>
    <row r="4" x14ac:dyDescent="0.35">
      <c r="A4" s="78">
        <f>Parameters!C20</f>
        <v>0.1</v>
      </c>
      <c r="B4" s="64">
        <f>Parameters!D20</f>
        <v>30000</v>
      </c>
    </row>
    <row r="5" x14ac:dyDescent="0.35">
      <c r="A5" s="78">
        <f>Parameters!C21</f>
        <v>0.15</v>
      </c>
      <c r="B5" s="64">
        <f>Parameters!D21</f>
        <v>50000</v>
      </c>
    </row>
    <row r="6" x14ac:dyDescent="0.35">
      <c r="A6" s="78">
        <f>Parameters!C22</f>
        <v>0.2</v>
      </c>
      <c r="B6" s="64">
        <f>Parameters!D22</f>
        <v>10000000</v>
      </c>
    </row>
    <row r="7" x14ac:dyDescent="0.35">
      <c r="A7" s="78">
        <f>Parameters!C23</f>
        <v>0</v>
      </c>
      <c r="B7" s="64">
        <f>Parameters!D23</f>
        <v>0</v>
      </c>
    </row>
    <row r="8" x14ac:dyDescent="0.35">
      <c r="A8" s="78"/>
      <c r="B8" s="64"/>
    </row>
    <row r="9" x14ac:dyDescent="0.35">
      <c r="A9" s="78"/>
      <c r="B9" s="64"/>
    </row>
    <row r="10" x14ac:dyDescent="0.35">
      <c r="A10" s="78"/>
      <c r="B10" s="64"/>
    </row>
    <row r="11" x14ac:dyDescent="0.35">
      <c r="A11" s="78"/>
      <c r="B11" s="64"/>
    </row>
    <row r="12" x14ac:dyDescent="0.35">
      <c r="A12" s="78"/>
      <c r="B12" s="64"/>
    </row>
    <row r="13" x14ac:dyDescent="0.35">
      <c r="A13" s="78"/>
      <c r="B13" s="64"/>
    </row>
    <row r="14" x14ac:dyDescent="0.35">
      <c r="A14" s="78"/>
      <c r="B14" s="64"/>
    </row>
    <row r="15" x14ac:dyDescent="0.35">
      <c r="A15" s="78"/>
      <c r="B15" s="64"/>
    </row>
    <row r="16" x14ac:dyDescent="0.35">
      <c r="A16" s="78"/>
      <c r="B16" s="64"/>
    </row>
    <row r="17" x14ac:dyDescent="0.35">
      <c r="A17" s="78"/>
      <c r="B17" s="64"/>
    </row>
    <row r="18" x14ac:dyDescent="0.3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5" x14ac:dyDescent="0.35"/>
  <sheetData>
    <row r="1" x14ac:dyDescent="0.35">
      <c r="A1" t="s">
        <v>482</v>
      </c>
      <c r="B1" t="s">
        <v>483</v>
      </c>
      <c r="C1" t="s">
        <v>487</v>
      </c>
      <c r="D1" t="s">
        <v>489</v>
      </c>
    </row>
    <row r="2" x14ac:dyDescent="0.3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5" x14ac:dyDescent="0.35"/>
  <cols>
    <col min="2" max="2" width="14.6328125" bestFit="true" customWidth="true"/>
  </cols>
  <sheetData>
    <row r="1" x14ac:dyDescent="0.35">
      <c r="A1" t="s">
        <v>1411</v>
      </c>
      <c r="B1" t="s">
        <v>1412</v>
      </c>
      <c r="C1" t="s">
        <v>1413</v>
      </c>
    </row>
    <row r="2" x14ac:dyDescent="0.35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x14ac:dyDescent="0.35">
      <c r="A3" s="64">
        <f>Parameters!C52</f>
        <v>4</v>
      </c>
      <c r="B3" s="64">
        <f>Parameters!D52</f>
        <v>200</v>
      </c>
    </row>
    <row r="4" x14ac:dyDescent="0.35">
      <c r="A4" s="64">
        <f>Parameters!C53</f>
        <v>6</v>
      </c>
      <c r="B4" s="64">
        <f>Parameters!D53</f>
        <v>300</v>
      </c>
    </row>
    <row r="5" x14ac:dyDescent="0.35">
      <c r="A5" s="64">
        <f>Parameters!C54</f>
        <v>8</v>
      </c>
      <c r="B5" s="64">
        <f>Parameters!D54</f>
        <v>10000000</v>
      </c>
    </row>
    <row r="6" x14ac:dyDescent="0.35">
      <c r="A6" s="64">
        <f>Parameters!C55</f>
        <v>0</v>
      </c>
      <c r="B6" s="64">
        <f>Parameters!D55</f>
        <v>0</v>
      </c>
    </row>
    <row r="7" x14ac:dyDescent="0.35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5" x14ac:dyDescent="0.35"/>
  <cols>
    <col min="1" max="1" width="13.81640625" bestFit="true" customWidth="true"/>
    <col min="2" max="2" width="12.453125" bestFit="true" customWidth="true"/>
    <col min="3" max="3" width="17.26953125" bestFit="true" customWidth="true"/>
    <col min="4" max="4" width="12.90625" bestFit="true" customWidth="true"/>
    <col min="5" max="5" width="14" bestFit="true" customWidth="true"/>
    <col min="6" max="6" width="12.6328125" bestFit="true" customWidth="true"/>
  </cols>
  <sheetData>
    <row r="1" x14ac:dyDescent="0.35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x14ac:dyDescent="0.35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5" x14ac:dyDescent="0.35"/>
  <cols>
    <col min="1" max="1" width="17" bestFit="true" customWidth="true"/>
    <col min="2" max="2" width="25.453125" bestFit="true" customWidth="true"/>
    <col min="5" max="5" width="16.08984375" bestFit="true" customWidth="true"/>
    <col min="6" max="6" width="25.1796875" bestFit="true" customWidth="true"/>
  </cols>
  <sheetData>
    <row r="1" x14ac:dyDescent="0.35">
      <c r="A1" t="s">
        <v>7</v>
      </c>
      <c r="C1" t="s">
        <v>8</v>
      </c>
      <c r="E1" t="s">
        <v>379</v>
      </c>
      <c r="F1" t="s">
        <v>1091</v>
      </c>
    </row>
    <row r="2" x14ac:dyDescent="0.35">
      <c r="C2" t="s">
        <v>10</v>
      </c>
      <c r="D2" t="s">
        <v>4</v>
      </c>
    </row>
    <row r="3" x14ac:dyDescent="0.3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x14ac:dyDescent="0.35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x14ac:dyDescent="0.3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x14ac:dyDescent="0.3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x14ac:dyDescent="0.35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x14ac:dyDescent="0.35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x14ac:dyDescent="0.35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x14ac:dyDescent="0.35">
      <c r="E10" t="s">
        <v>170</v>
      </c>
      <c r="F10" t="s">
        <v>1396</v>
      </c>
    </row>
    <row r="11" x14ac:dyDescent="0.35">
      <c r="E11" t="s">
        <v>182</v>
      </c>
      <c r="F11" t="s">
        <v>1388</v>
      </c>
    </row>
    <row r="12" x14ac:dyDescent="0.35">
      <c r="E12" t="s">
        <v>171</v>
      </c>
      <c r="F12" t="s">
        <v>27</v>
      </c>
    </row>
    <row r="13" x14ac:dyDescent="0.35">
      <c r="E13" t="s">
        <v>48</v>
      </c>
      <c r="F13" t="s">
        <v>1389</v>
      </c>
    </row>
    <row r="14" x14ac:dyDescent="0.35">
      <c r="E14" t="s">
        <v>465</v>
      </c>
      <c r="F14" t="s">
        <v>788</v>
      </c>
    </row>
    <row r="15" x14ac:dyDescent="0.35">
      <c r="E15" t="s">
        <v>181</v>
      </c>
      <c r="F15" t="s">
        <v>1390</v>
      </c>
    </row>
    <row r="16" x14ac:dyDescent="0.35">
      <c r="E16" t="s">
        <v>466</v>
      </c>
      <c r="F16" t="s">
        <v>789</v>
      </c>
    </row>
    <row r="17" x14ac:dyDescent="0.35">
      <c r="E17" t="s">
        <v>468</v>
      </c>
      <c r="F17" t="s">
        <v>1397</v>
      </c>
    </row>
    <row r="18" x14ac:dyDescent="0.35">
      <c r="E18" t="s">
        <v>467</v>
      </c>
      <c r="F18" t="s">
        <v>791</v>
      </c>
    </row>
    <row r="19" x14ac:dyDescent="0.35">
      <c r="E19" t="s">
        <v>490</v>
      </c>
      <c r="F19" t="s">
        <v>1407</v>
      </c>
    </row>
    <row r="20" x14ac:dyDescent="0.35">
      <c r="E20" t="s">
        <v>1096</v>
      </c>
      <c r="F20" t="s">
        <v>790</v>
      </c>
    </row>
    <row r="21" x14ac:dyDescent="0.35">
      <c r="E21" t="s">
        <v>180</v>
      </c>
      <c r="F21" t="s">
        <v>380</v>
      </c>
    </row>
    <row r="22" x14ac:dyDescent="0.35">
      <c r="E22" t="s">
        <v>1152</v>
      </c>
      <c r="F22" t="s">
        <v>1398</v>
      </c>
    </row>
    <row r="23" x14ac:dyDescent="0.35">
      <c r="E23" t="s">
        <v>1153</v>
      </c>
      <c r="F23" t="s">
        <v>1399</v>
      </c>
    </row>
    <row r="24" x14ac:dyDescent="0.35">
      <c r="E24" t="s">
        <v>179</v>
      </c>
      <c r="F24" t="s">
        <v>381</v>
      </c>
    </row>
    <row r="25" x14ac:dyDescent="0.35">
      <c r="E25" t="s">
        <v>1414</v>
      </c>
      <c r="F25" t="s">
        <v>1415</v>
      </c>
    </row>
    <row r="26" x14ac:dyDescent="0.35">
      <c r="E26" t="s">
        <v>178</v>
      </c>
      <c r="F26" t="s">
        <v>1400</v>
      </c>
    </row>
    <row r="27" x14ac:dyDescent="0.35">
      <c r="E27" t="s">
        <v>469</v>
      </c>
      <c r="F27" t="s">
        <v>1401</v>
      </c>
    </row>
    <row r="28" x14ac:dyDescent="0.35">
      <c r="E28" t="s">
        <v>470</v>
      </c>
      <c r="F28" t="s">
        <v>1402</v>
      </c>
    </row>
    <row r="29" x14ac:dyDescent="0.35">
      <c r="E29" t="s">
        <v>177</v>
      </c>
      <c r="F29" t="s">
        <v>1403</v>
      </c>
    </row>
    <row r="30" x14ac:dyDescent="0.35">
      <c r="E30" t="s">
        <v>471</v>
      </c>
      <c r="F30" t="s">
        <v>1404</v>
      </c>
    </row>
    <row r="31" x14ac:dyDescent="0.35">
      <c r="E31" t="s">
        <v>172</v>
      </c>
      <c r="F31" t="s">
        <v>1406</v>
      </c>
    </row>
    <row r="32" x14ac:dyDescent="0.35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5" x14ac:dyDescent="0.35"/>
  <cols>
    <col min="1" max="1" width="35.453125" bestFit="true" customWidth="true"/>
    <col min="2" max="8" width="12.81640625" bestFit="true" customWidth="true"/>
    <col min="9" max="10" width="11" bestFit="true" customWidth="true"/>
    <col min="11" max="11" width="15" customWidth="true"/>
    <col min="12" max="12" width="9.81640625" customWidth="true"/>
    <col min="13" max="13" width="12" bestFit="true" customWidth="true"/>
    <col min="14" max="15" width="10.453125" bestFit="true" customWidth="true"/>
    <col min="16" max="18" width="11.453125" bestFit="true" customWidth="true"/>
    <col min="19" max="19" width="10.453125" bestFit="true" customWidth="true"/>
    <col min="20" max="21" width="11.453125" bestFit="true" customWidth="true"/>
    <col min="22" max="24" width="10.453125" bestFit="true" customWidth="true"/>
    <col min="38" max="38" width="12.1796875" customWidth="true"/>
  </cols>
  <sheetData>
    <row r="1" x14ac:dyDescent="0.35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x14ac:dyDescent="0.35">
      <c r="A2">
        <v>1</v>
      </c>
      <c r="B2" s="87">
        <v>69253.15333228913</v>
      </c>
      <c r="C2" s="87">
        <v>69484.49415918143</v>
      </c>
      <c r="D2" s="87">
        <v>56922.72520187425</v>
      </c>
      <c r="E2" s="87">
        <v>81450.53749987256</v>
      </c>
      <c r="F2" s="87">
        <v>69120.10936945767</v>
      </c>
      <c r="G2" s="87">
        <v>64144.50426182722</v>
      </c>
      <c r="H2" s="87">
        <v>69769.50426182723</v>
      </c>
      <c r="I2" s="87">
        <v>-8123.175936867397</v>
      </c>
      <c r="J2" s="87">
        <v>-4207.252193547489</v>
      </c>
      <c r="K2" s="87">
        <v>8354.516763759684</v>
      </c>
      <c r="L2" s="87">
        <v>3842.867403823742</v>
      </c>
      <c r="M2" s="87">
        <v>-6720.315489619086</v>
      </c>
      <c r="N2" s="87">
        <v>1744.71038198863</v>
      </c>
      <c r="O2" s="87">
        <v>2625</v>
      </c>
      <c r="P2" s="87">
        <v>2999.999999999999</v>
      </c>
      <c r="Q2" s="87">
        <v>45260.0384974824</v>
      </c>
      <c r="R2" s="87">
        <v>4871.047403014006</v>
      </c>
      <c r="S2" s="87">
        <v>1986.706572677604</v>
      </c>
      <c r="T2" s="87">
        <v>6287.709572849782</v>
      </c>
      <c r="U2" s="87">
        <v>10847.65128626533</v>
      </c>
      <c r="V2" s="87">
        <v>-8123.175936867397</v>
      </c>
      <c r="W2" s="87">
        <v>-4207.252193547489</v>
      </c>
      <c r="X2" s="87">
        <v>8354.516763759684</v>
      </c>
      <c r="Y2" s="64">
        <v>292.6998489953203</v>
      </c>
      <c r="Z2" s="133">
        <v>300.1253079241683</v>
      </c>
      <c r="AA2" s="64">
        <v>2094.251892436633</v>
      </c>
      <c r="AB2" s="133">
        <v>866.8593127524426</v>
      </c>
      <c r="AC2" s="133">
        <v>288.9310417151781</v>
      </c>
      <c r="AD2" s="64">
        <v>-6602.243161101704</v>
      </c>
      <c r="AE2" s="64">
        <v>-118.0723285173824</v>
      </c>
      <c r="AF2" s="64">
        <v>1744.71038198863</v>
      </c>
      <c r="AG2" s="64">
        <v>1650</v>
      </c>
      <c r="AH2" s="64">
        <v>975</v>
      </c>
      <c r="AI2" s="64">
        <v>749.9999999999999</v>
      </c>
      <c r="AJ2" s="64">
        <v>1499.999999999999</v>
      </c>
      <c r="AK2" s="64">
        <v>749.9999999999999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x14ac:dyDescent="0.3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x14ac:dyDescent="0.35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x14ac:dyDescent="0.35">
      <c r="A5">
        <v>1</v>
      </c>
      <c r="B5" s="64">
        <v>404.4614083488782</v>
      </c>
      <c r="C5" s="64">
        <v>3244.841818758011</v>
      </c>
      <c r="D5" s="64">
        <v>402.5199222732898</v>
      </c>
      <c r="E5" s="64">
        <v>3854.275013968766</v>
      </c>
      <c r="F5" s="64">
        <v>3852.333527893178</v>
      </c>
      <c r="G5" s="64">
        <v>3506.36273074506</v>
      </c>
      <c r="H5" s="64">
        <v>4092.604985546714</v>
      </c>
      <c r="I5" s="64">
        <v>-1.892032562158213</v>
      </c>
      <c r="J5" s="64">
        <v>-0.0494535134302149</v>
      </c>
      <c r="K5" s="64">
        <v>2842.483993639643</v>
      </c>
      <c r="L5" s="64">
        <v>607.5411626485973</v>
      </c>
      <c r="M5" s="64">
        <v>-488.3237229258563</v>
      </c>
      <c r="N5" s="64">
        <v>142.3529257777385</v>
      </c>
      <c r="O5" s="64">
        <v>503.4780939366443</v>
      </c>
      <c r="P5" s="64">
        <v>82.76416086500926</v>
      </c>
      <c r="Q5" s="64">
        <v>9.460162810791067</v>
      </c>
      <c r="R5" s="64">
        <v>1.007893346723649</v>
      </c>
      <c r="S5" s="64">
        <v>0</v>
      </c>
      <c r="T5" s="64">
        <v>273.0033827630365</v>
      </c>
      <c r="U5" s="64">
        <v>120.989969428327</v>
      </c>
      <c r="V5" s="64">
        <v>-1.892032562158213</v>
      </c>
      <c r="W5" s="64">
        <v>-0.0494535134302149</v>
      </c>
      <c r="X5" s="64">
        <v>2842.483993639643</v>
      </c>
      <c r="Y5" s="64">
        <v>52.47079865038535</v>
      </c>
      <c r="Z5" s="64">
        <v>26.63251364683582</v>
      </c>
      <c r="AA5" s="64">
        <v>81.82115262524748</v>
      </c>
      <c r="AB5" s="64">
        <v>373.9511218013397</v>
      </c>
      <c r="AC5" s="64">
        <v>72.66557592478893</v>
      </c>
      <c r="AD5" s="64">
        <v>-483.9810408523938</v>
      </c>
      <c r="AE5" s="64">
        <v>-4.342682073462375</v>
      </c>
      <c r="AF5" s="64">
        <v>142.3529257777385</v>
      </c>
      <c r="AG5" s="64">
        <v>385.6869928888549</v>
      </c>
      <c r="AH5" s="64">
        <v>117.7911010477894</v>
      </c>
      <c r="AI5" s="64">
        <v>23.01564663012967</v>
      </c>
      <c r="AJ5" s="64">
        <v>48.83566063484967</v>
      </c>
      <c r="AK5" s="64">
        <v>10.91285360002992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x14ac:dyDescent="0.35">
      <c r="A6">
        <v>2</v>
      </c>
      <c r="B6" s="64">
        <v>1447.445865137019</v>
      </c>
      <c r="C6" s="64">
        <v>2859.176550065353</v>
      </c>
      <c r="D6" s="64">
        <v>1417.030701092101</v>
      </c>
      <c r="E6" s="64">
        <v>3616.807202096656</v>
      </c>
      <c r="F6" s="64">
        <v>3586.392038051738</v>
      </c>
      <c r="G6" s="64">
        <v>3335.485499174922</v>
      </c>
      <c r="H6" s="64">
        <v>3920.178123243912</v>
      </c>
      <c r="I6" s="64">
        <v>-27.01904828272201</v>
      </c>
      <c r="J6" s="64">
        <v>-3.396115762195348</v>
      </c>
      <c r="K6" s="64">
        <v>1438.538182542705</v>
      </c>
      <c r="L6" s="64">
        <v>730.6116037485801</v>
      </c>
      <c r="M6" s="64">
        <v>-401.8217451284153</v>
      </c>
      <c r="N6" s="64">
        <v>150.9152062515985</v>
      </c>
      <c r="O6" s="64">
        <v>361.4208592858423</v>
      </c>
      <c r="P6" s="64">
        <v>223.271764783148</v>
      </c>
      <c r="Q6" s="64">
        <v>174.7332401202554</v>
      </c>
      <c r="R6" s="64">
        <v>37.11075517960678</v>
      </c>
      <c r="S6" s="64">
        <v>0</v>
      </c>
      <c r="T6" s="64">
        <v>736.8179506212771</v>
      </c>
      <c r="U6" s="64">
        <v>498.7839192158796</v>
      </c>
      <c r="V6" s="64">
        <v>-27.01904828272201</v>
      </c>
      <c r="W6" s="64">
        <v>-3.396115762195348</v>
      </c>
      <c r="X6" s="64">
        <v>1438.538182542705</v>
      </c>
      <c r="Y6" s="64">
        <v>57.83007422928905</v>
      </c>
      <c r="Z6" s="64">
        <v>10.64594562400676</v>
      </c>
      <c r="AA6" s="64">
        <v>204.7018210257055</v>
      </c>
      <c r="AB6" s="64">
        <v>404.0393892602407</v>
      </c>
      <c r="AC6" s="64">
        <v>53.39437360933812</v>
      </c>
      <c r="AD6" s="64">
        <v>-396.5275443774324</v>
      </c>
      <c r="AE6" s="64">
        <v>-5.294200750982918</v>
      </c>
      <c r="AF6" s="64">
        <v>150.9152062515985</v>
      </c>
      <c r="AG6" s="64">
        <v>263.3058535553942</v>
      </c>
      <c r="AH6" s="64">
        <v>98.11500573044812</v>
      </c>
      <c r="AI6" s="64">
        <v>64.99119128079329</v>
      </c>
      <c r="AJ6" s="64">
        <v>125.7584039881093</v>
      </c>
      <c r="AK6" s="64">
        <v>32.5221695142455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x14ac:dyDescent="0.35">
      <c r="A7">
        <v>3</v>
      </c>
      <c r="B7" s="64">
        <v>2634.15709154088</v>
      </c>
      <c r="C7" s="64">
        <v>3286.545564317843</v>
      </c>
      <c r="D7" s="64">
        <v>2483.437674447031</v>
      </c>
      <c r="E7" s="64">
        <v>3916.31481230602</v>
      </c>
      <c r="F7" s="64">
        <v>3765.595395212172</v>
      </c>
      <c r="G7" s="64">
        <v>3520.800745318164</v>
      </c>
      <c r="H7" s="64">
        <v>4032.772000112414</v>
      </c>
      <c r="I7" s="64">
        <v>-122.7148789130899</v>
      </c>
      <c r="J7" s="64">
        <v>-28.1479952420108</v>
      </c>
      <c r="K7" s="64">
        <v>775.1033516900538</v>
      </c>
      <c r="L7" s="64">
        <v>507.0543690750867</v>
      </c>
      <c r="M7" s="64">
        <v>-415.4346325909256</v>
      </c>
      <c r="N7" s="64">
        <v>170.6399826969175</v>
      </c>
      <c r="O7" s="64">
        <v>246.5782521779075</v>
      </c>
      <c r="P7" s="64">
        <v>264.4070098910664</v>
      </c>
      <c r="Q7" s="64">
        <v>738.1095011829223</v>
      </c>
      <c r="R7" s="64">
        <v>236.4949141113335</v>
      </c>
      <c r="S7" s="64">
        <v>0</v>
      </c>
      <c r="T7" s="64">
        <v>891.1503709720472</v>
      </c>
      <c r="U7" s="64">
        <v>771.3940014506437</v>
      </c>
      <c r="V7" s="64">
        <v>-122.7148789130899</v>
      </c>
      <c r="W7" s="64">
        <v>-28.1479952420108</v>
      </c>
      <c r="X7" s="64">
        <v>775.1033516900538</v>
      </c>
      <c r="Y7" s="64">
        <v>65.49562867377939</v>
      </c>
      <c r="Z7" s="64">
        <v>47.12677181709228</v>
      </c>
      <c r="AA7" s="64">
        <v>265.7192389607269</v>
      </c>
      <c r="AB7" s="64">
        <v>87.54456968609463</v>
      </c>
      <c r="AC7" s="64">
        <v>41.16815993739347</v>
      </c>
      <c r="AD7" s="64">
        <v>-410.6328747301342</v>
      </c>
      <c r="AE7" s="64">
        <v>-4.801757860791382</v>
      </c>
      <c r="AF7" s="64">
        <v>170.6399826969175</v>
      </c>
      <c r="AG7" s="64">
        <v>159.2686128209974</v>
      </c>
      <c r="AH7" s="64">
        <v>87.30963935691007</v>
      </c>
      <c r="AI7" s="64">
        <v>70.89251896543129</v>
      </c>
      <c r="AJ7" s="64">
        <v>179.1011462540893</v>
      </c>
      <c r="AK7" s="64">
        <v>14.41334467154574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x14ac:dyDescent="0.35">
      <c r="A8">
        <v>4</v>
      </c>
      <c r="B8" s="64">
        <v>3712.944071623914</v>
      </c>
      <c r="C8" s="64">
        <v>4031.935956784873</v>
      </c>
      <c r="D8" s="64">
        <v>3357.107842581911</v>
      </c>
      <c r="E8" s="64">
        <v>4717.121406146257</v>
      </c>
      <c r="F8" s="64">
        <v>4361.285177104254</v>
      </c>
      <c r="G8" s="64">
        <v>4086.392901755861</v>
      </c>
      <c r="H8" s="64">
        <v>4740.034208442806</v>
      </c>
      <c r="I8" s="64">
        <v>-267.0498434922431</v>
      </c>
      <c r="J8" s="64">
        <v>-89.66320040619085</v>
      </c>
      <c r="K8" s="64">
        <v>585.2573867730648</v>
      </c>
      <c r="L8" s="64">
        <v>418.919947749278</v>
      </c>
      <c r="M8" s="64">
        <v>-445.8642188641859</v>
      </c>
      <c r="N8" s="64">
        <v>170.9719435157935</v>
      </c>
      <c r="O8" s="64">
        <v>303.5225529393181</v>
      </c>
      <c r="P8" s="64">
        <v>350.1573863115654</v>
      </c>
      <c r="Q8" s="64">
        <v>1676.413945547946</v>
      </c>
      <c r="R8" s="64">
        <v>407.2716255349604</v>
      </c>
      <c r="S8" s="64">
        <v>0</v>
      </c>
      <c r="T8" s="64">
        <v>713.1315238183294</v>
      </c>
      <c r="U8" s="64">
        <v>917.0569899472986</v>
      </c>
      <c r="V8" s="64">
        <v>-267.0498434922431</v>
      </c>
      <c r="W8" s="64">
        <v>-89.66320040619085</v>
      </c>
      <c r="X8" s="64">
        <v>585.2573867730648</v>
      </c>
      <c r="Y8" s="64">
        <v>34.89972470745915</v>
      </c>
      <c r="Z8" s="64">
        <v>48.57269698745883</v>
      </c>
      <c r="AA8" s="64">
        <v>308.8746980607839</v>
      </c>
      <c r="AB8" s="64">
        <v>1.324232004767637</v>
      </c>
      <c r="AC8" s="64">
        <v>25.24859598880849</v>
      </c>
      <c r="AD8" s="64">
        <v>-439.8868886532597</v>
      </c>
      <c r="AE8" s="64">
        <v>-5.977330210926119</v>
      </c>
      <c r="AF8" s="64">
        <v>170.9719435157935</v>
      </c>
      <c r="AG8" s="64">
        <v>213.2787882917209</v>
      </c>
      <c r="AH8" s="64">
        <v>90.24376464759729</v>
      </c>
      <c r="AI8" s="64">
        <v>110.1488838525927</v>
      </c>
      <c r="AJ8" s="64">
        <v>202.0581183916386</v>
      </c>
      <c r="AK8" s="64">
        <v>37.95038406733409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x14ac:dyDescent="0.35">
      <c r="A9">
        <v>5</v>
      </c>
      <c r="B9" s="64">
        <v>4712.409377883843</v>
      </c>
      <c r="C9" s="64">
        <v>4866.645374824251</v>
      </c>
      <c r="D9" s="64">
        <v>4182.962851887097</v>
      </c>
      <c r="E9" s="64">
        <v>5685.540961782607</v>
      </c>
      <c r="F9" s="64">
        <v>5156.09443578586</v>
      </c>
      <c r="G9" s="64">
        <v>4785.132404514288</v>
      </c>
      <c r="H9" s="64">
        <v>5334.718800257307</v>
      </c>
      <c r="I9" s="64">
        <v>-384.5931518900526</v>
      </c>
      <c r="J9" s="64">
        <v>-150.7473219712877</v>
      </c>
      <c r="K9" s="64">
        <v>534.8514142406593</v>
      </c>
      <c r="L9" s="64">
        <v>438.2801696581043</v>
      </c>
      <c r="M9" s="64">
        <v>-544.8946791424112</v>
      </c>
      <c r="N9" s="64">
        <v>173.9326478708396</v>
      </c>
      <c r="O9" s="64">
        <v>208.3456384433685</v>
      </c>
      <c r="P9" s="64">
        <v>340.7236959038535</v>
      </c>
      <c r="Q9" s="64">
        <v>2363.04527089715</v>
      </c>
      <c r="R9" s="64">
        <v>359.1517326113164</v>
      </c>
      <c r="S9" s="64">
        <v>0</v>
      </c>
      <c r="T9" s="64">
        <v>685.0876183371972</v>
      </c>
      <c r="U9" s="64">
        <v>1325.013428987187</v>
      </c>
      <c r="V9" s="64">
        <v>-384.5931518900526</v>
      </c>
      <c r="W9" s="64">
        <v>-150.7473219712877</v>
      </c>
      <c r="X9" s="64">
        <v>534.8514142406593</v>
      </c>
      <c r="Y9" s="64">
        <v>18.90893564338294</v>
      </c>
      <c r="Z9" s="64">
        <v>100.2489446423292</v>
      </c>
      <c r="AA9" s="64">
        <v>301.2768226279707</v>
      </c>
      <c r="AB9" s="64">
        <v>0</v>
      </c>
      <c r="AC9" s="64">
        <v>17.84546674442158</v>
      </c>
      <c r="AD9" s="64">
        <v>-536.549937250856</v>
      </c>
      <c r="AE9" s="64">
        <v>-8.344741891555204</v>
      </c>
      <c r="AF9" s="64">
        <v>173.9326478708396</v>
      </c>
      <c r="AG9" s="64">
        <v>116.4363335587785</v>
      </c>
      <c r="AH9" s="64">
        <v>91.90930488458993</v>
      </c>
      <c r="AI9" s="64">
        <v>93.94360206304286</v>
      </c>
      <c r="AJ9" s="64">
        <v>199.115882962501</v>
      </c>
      <c r="AK9" s="64">
        <v>47.6642108783097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x14ac:dyDescent="0.35">
      <c r="A10">
        <v>6</v>
      </c>
      <c r="B10" s="64">
        <v>5961.321328982142</v>
      </c>
      <c r="C10" s="64">
        <v>5920.420556704562</v>
      </c>
      <c r="D10" s="64">
        <v>5179.136165978151</v>
      </c>
      <c r="E10" s="64">
        <v>6769.003841857819</v>
      </c>
      <c r="F10" s="64">
        <v>5986.818678853826</v>
      </c>
      <c r="G10" s="64">
        <v>5586.812179149281</v>
      </c>
      <c r="H10" s="64">
        <v>6142.752614972856</v>
      </c>
      <c r="I10" s="64">
        <v>-545.6157439060999</v>
      </c>
      <c r="J10" s="64">
        <v>-230.5688803124662</v>
      </c>
      <c r="K10" s="64">
        <v>509.2594357472366</v>
      </c>
      <c r="L10" s="64">
        <v>299.1468946385427</v>
      </c>
      <c r="M10" s="64">
        <v>-583.825876645316</v>
      </c>
      <c r="N10" s="64">
        <v>183.8193769407719</v>
      </c>
      <c r="O10" s="64">
        <v>213.9250025793966</v>
      </c>
      <c r="P10" s="64">
        <v>342.5404122717654</v>
      </c>
      <c r="Q10" s="64">
        <v>3214.924394439414</v>
      </c>
      <c r="R10" s="64">
        <v>606.1492107795378</v>
      </c>
      <c r="S10" s="64">
        <v>0</v>
      </c>
      <c r="T10" s="64">
        <v>729.4933486193637</v>
      </c>
      <c r="U10" s="64">
        <v>1393.753130127569</v>
      </c>
      <c r="V10" s="64">
        <v>-545.6157439060999</v>
      </c>
      <c r="W10" s="64">
        <v>-230.5688803124662</v>
      </c>
      <c r="X10" s="64">
        <v>509.2594357472366</v>
      </c>
      <c r="Y10" s="64">
        <v>12.19492426186634</v>
      </c>
      <c r="Z10" s="64">
        <v>19.45190850787462</v>
      </c>
      <c r="AA10" s="64">
        <v>244.7987390127867</v>
      </c>
      <c r="AB10" s="64">
        <v>0</v>
      </c>
      <c r="AC10" s="64">
        <v>22.70132285601501</v>
      </c>
      <c r="AD10" s="64">
        <v>-574.0919837104004</v>
      </c>
      <c r="AE10" s="64">
        <v>-9.733892934915456</v>
      </c>
      <c r="AF10" s="64">
        <v>183.8193769407719</v>
      </c>
      <c r="AG10" s="64">
        <v>125.1374263325712</v>
      </c>
      <c r="AH10" s="64">
        <v>88.78757624682537</v>
      </c>
      <c r="AI10" s="64">
        <v>94.13889008150129</v>
      </c>
      <c r="AJ10" s="64">
        <v>179.8874245710932</v>
      </c>
      <c r="AK10" s="64">
        <v>68.5140976191709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x14ac:dyDescent="0.35">
      <c r="A11">
        <v>7</v>
      </c>
      <c r="B11" s="64">
        <v>7330.089711517861</v>
      </c>
      <c r="C11" s="64">
        <v>6782.228851243181</v>
      </c>
      <c r="D11" s="64">
        <v>6063.69912572759</v>
      </c>
      <c r="E11" s="64">
        <v>7966.325807489041</v>
      </c>
      <c r="F11" s="64">
        <v>6699.93522169877</v>
      </c>
      <c r="G11" s="64">
        <v>6219.505756117803</v>
      </c>
      <c r="H11" s="64">
        <v>6796.780284912029</v>
      </c>
      <c r="I11" s="64">
        <v>-881.6447927765972</v>
      </c>
      <c r="J11" s="64">
        <v>-383.8321120168246</v>
      </c>
      <c r="K11" s="64">
        <v>334.0015448531378</v>
      </c>
      <c r="L11" s="64">
        <v>301.5107336079381</v>
      </c>
      <c r="M11" s="64">
        <v>-664.7123708249854</v>
      </c>
      <c r="N11" s="64">
        <v>184.2829052440181</v>
      </c>
      <c r="O11" s="64">
        <v>184.5509876389015</v>
      </c>
      <c r="P11" s="64">
        <v>393.66298368487</v>
      </c>
      <c r="Q11" s="64">
        <v>5001.766367212176</v>
      </c>
      <c r="R11" s="64">
        <v>568.8891947262387</v>
      </c>
      <c r="S11" s="64">
        <v>0</v>
      </c>
      <c r="T11" s="64">
        <v>599.8769108829035</v>
      </c>
      <c r="U11" s="64">
        <v>1152.748101363108</v>
      </c>
      <c r="V11" s="64">
        <v>-881.6447927765972</v>
      </c>
      <c r="W11" s="64">
        <v>-383.8321120168246</v>
      </c>
      <c r="X11" s="64">
        <v>334.0015448531378</v>
      </c>
      <c r="Y11" s="64">
        <v>15.49320497829075</v>
      </c>
      <c r="Z11" s="64">
        <v>24.24421658860631</v>
      </c>
      <c r="AA11" s="64">
        <v>245.3980292695865</v>
      </c>
      <c r="AB11" s="64">
        <v>0</v>
      </c>
      <c r="AC11" s="64">
        <v>16.37528277145446</v>
      </c>
      <c r="AD11" s="64">
        <v>-653.9193241049779</v>
      </c>
      <c r="AE11" s="64">
        <v>-10.79304672000735</v>
      </c>
      <c r="AF11" s="64">
        <v>184.2829052440181</v>
      </c>
      <c r="AG11" s="64">
        <v>89.45273707342999</v>
      </c>
      <c r="AH11" s="64">
        <v>95.09825056547152</v>
      </c>
      <c r="AI11" s="64">
        <v>86.58928254279424</v>
      </c>
      <c r="AJ11" s="64">
        <v>197.0289128462861</v>
      </c>
      <c r="AK11" s="64">
        <v>110.0447882957897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x14ac:dyDescent="0.35">
      <c r="A12">
        <v>8</v>
      </c>
      <c r="B12" s="64">
        <v>9172.632404152197</v>
      </c>
      <c r="C12" s="64">
        <v>8579.209890886374</v>
      </c>
      <c r="D12" s="64">
        <v>7544.095354971285</v>
      </c>
      <c r="E12" s="64">
        <v>9899.217358582757</v>
      </c>
      <c r="F12" s="64">
        <v>8270.680309401843</v>
      </c>
      <c r="G12" s="64">
        <v>7688.647416806569</v>
      </c>
      <c r="H12" s="64">
        <v>8218.183397973475</v>
      </c>
      <c r="I12" s="64">
        <v>-1084.207911953356</v>
      </c>
      <c r="J12" s="64">
        <v>-548.4332359886803</v>
      </c>
      <c r="K12" s="64">
        <v>488.1345137670523</v>
      </c>
      <c r="L12" s="64">
        <v>238.4504406635073</v>
      </c>
      <c r="M12" s="64">
        <v>-771.8320748043328</v>
      </c>
      <c r="N12" s="64">
        <v>189.7991822090575</v>
      </c>
      <c r="O12" s="64">
        <v>208.8486392835001</v>
      </c>
      <c r="P12" s="64">
        <v>319.4528310071273</v>
      </c>
      <c r="Q12" s="64">
        <v>6034.78362314352</v>
      </c>
      <c r="R12" s="64">
        <v>854.6385047913615</v>
      </c>
      <c r="S12" s="64">
        <v>0</v>
      </c>
      <c r="T12" s="64">
        <v>744.4397859590921</v>
      </c>
      <c r="U12" s="64">
        <v>1552.024914860627</v>
      </c>
      <c r="V12" s="64">
        <v>-1084.207911953356</v>
      </c>
      <c r="W12" s="64">
        <v>-548.4332359886803</v>
      </c>
      <c r="X12" s="64">
        <v>488.1345137670523</v>
      </c>
      <c r="Y12" s="64">
        <v>18.09516981835046</v>
      </c>
      <c r="Z12" s="64">
        <v>10.52324525474999</v>
      </c>
      <c r="AA12" s="64">
        <v>192.6140079823618</v>
      </c>
      <c r="AB12" s="64">
        <v>0</v>
      </c>
      <c r="AC12" s="64">
        <v>17.21801760804505</v>
      </c>
      <c r="AD12" s="64">
        <v>-756.4706628742439</v>
      </c>
      <c r="AE12" s="64">
        <v>-15.36141193008894</v>
      </c>
      <c r="AF12" s="64">
        <v>189.7991822090575</v>
      </c>
      <c r="AG12" s="64">
        <v>115.4594830403434</v>
      </c>
      <c r="AH12" s="64">
        <v>93.38915624315676</v>
      </c>
      <c r="AI12" s="64">
        <v>80.31853713120123</v>
      </c>
      <c r="AJ12" s="64">
        <v>159.697555472984</v>
      </c>
      <c r="AK12" s="64">
        <v>79.436738402942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x14ac:dyDescent="0.35">
      <c r="A13">
        <v>9</v>
      </c>
      <c r="B13" s="64">
        <v>11878.96169938185</v>
      </c>
      <c r="C13" s="64">
        <v>10711.26823939947</v>
      </c>
      <c r="D13" s="64">
        <v>9459.004555291891</v>
      </c>
      <c r="E13" s="64">
        <v>12497.82419523267</v>
      </c>
      <c r="F13" s="64">
        <v>10077.86705114271</v>
      </c>
      <c r="G13" s="64">
        <v>9301.614413070285</v>
      </c>
      <c r="H13" s="64">
        <v>9829.051313386877</v>
      </c>
      <c r="I13" s="64">
        <v>-1589.081299185195</v>
      </c>
      <c r="J13" s="64">
        <v>-826.7717461436418</v>
      </c>
      <c r="K13" s="64">
        <v>424.0387241232955</v>
      </c>
      <c r="L13" s="64">
        <v>194.8237717275242</v>
      </c>
      <c r="M13" s="64">
        <v>-966.1326625449758</v>
      </c>
      <c r="N13" s="64">
        <v>189.8800244725492</v>
      </c>
      <c r="O13" s="64">
        <v>194.352044700629</v>
      </c>
      <c r="P13" s="64">
        <v>334.3193664922424</v>
      </c>
      <c r="Q13" s="64">
        <v>9066.926464020455</v>
      </c>
      <c r="R13" s="64">
        <v>806.5009291114228</v>
      </c>
      <c r="S13" s="64">
        <v>52.53989390904461</v>
      </c>
      <c r="T13" s="64">
        <v>547.7195847261023</v>
      </c>
      <c r="U13" s="64">
        <v>1392.020403012426</v>
      </c>
      <c r="V13" s="64">
        <v>-1589.081299185195</v>
      </c>
      <c r="W13" s="64">
        <v>-826.7717461436418</v>
      </c>
      <c r="X13" s="64">
        <v>424.0387241232955</v>
      </c>
      <c r="Y13" s="64">
        <v>9.166348913429024</v>
      </c>
      <c r="Z13" s="64">
        <v>12.67906485521456</v>
      </c>
      <c r="AA13" s="64">
        <v>162.19671833725</v>
      </c>
      <c r="AB13" s="64">
        <v>0</v>
      </c>
      <c r="AC13" s="64">
        <v>10.78163962163056</v>
      </c>
      <c r="AD13" s="64">
        <v>-948.0959608971983</v>
      </c>
      <c r="AE13" s="64">
        <v>-18.03670164777741</v>
      </c>
      <c r="AF13" s="64">
        <v>189.8800244725492</v>
      </c>
      <c r="AG13" s="64">
        <v>91.7889943857873</v>
      </c>
      <c r="AH13" s="64">
        <v>102.5630503148417</v>
      </c>
      <c r="AI13" s="64">
        <v>82.15375951675952</v>
      </c>
      <c r="AJ13" s="64">
        <v>133.9897386302488</v>
      </c>
      <c r="AK13" s="64">
        <v>118.1758683452341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x14ac:dyDescent="0.35">
      <c r="A14">
        <v>10</v>
      </c>
      <c r="B14" s="64">
        <v>21998.73037372055</v>
      </c>
      <c r="C14" s="64">
        <v>19202.2213561975</v>
      </c>
      <c r="D14" s="64">
        <v>16833.7310076239</v>
      </c>
      <c r="E14" s="64">
        <v>22528.10690040997</v>
      </c>
      <c r="F14" s="64">
        <v>17363.10753431332</v>
      </c>
      <c r="G14" s="64">
        <v>16113.75021517499</v>
      </c>
      <c r="H14" s="64">
        <v>16662.42853297883</v>
      </c>
      <c r="I14" s="64">
        <v>-3219.357233905882</v>
      </c>
      <c r="J14" s="64">
        <v>-1945.642132190761</v>
      </c>
      <c r="K14" s="64">
        <v>422.8482163828365</v>
      </c>
      <c r="L14" s="64">
        <v>106.5283103065837</v>
      </c>
      <c r="M14" s="64">
        <v>-1437.473506147682</v>
      </c>
      <c r="N14" s="64">
        <v>188.1161870093459</v>
      </c>
      <c r="O14" s="64">
        <v>199.9779290144922</v>
      </c>
      <c r="P14" s="64">
        <v>348.7003887893515</v>
      </c>
      <c r="Q14" s="64">
        <v>16979.87552810778</v>
      </c>
      <c r="R14" s="64">
        <v>993.8326428215045</v>
      </c>
      <c r="S14" s="64">
        <v>1934.166678768559</v>
      </c>
      <c r="T14" s="64">
        <v>366.9890961504341</v>
      </c>
      <c r="U14" s="64">
        <v>1723.866427872267</v>
      </c>
      <c r="V14" s="64">
        <v>-3219.357233905882</v>
      </c>
      <c r="W14" s="64">
        <v>-1945.642132190761</v>
      </c>
      <c r="X14" s="64">
        <v>422.8482163828365</v>
      </c>
      <c r="Y14" s="64">
        <v>8.145039119087887</v>
      </c>
      <c r="Z14" s="64">
        <v>0</v>
      </c>
      <c r="AA14" s="64">
        <v>86.85066453421332</v>
      </c>
      <c r="AB14" s="64">
        <v>0</v>
      </c>
      <c r="AC14" s="64">
        <v>11.53260665328246</v>
      </c>
      <c r="AD14" s="64">
        <v>-1402.086943650806</v>
      </c>
      <c r="AE14" s="64">
        <v>-35.38656249687529</v>
      </c>
      <c r="AF14" s="64">
        <v>188.1161870093459</v>
      </c>
      <c r="AG14" s="64">
        <v>90.18477805212228</v>
      </c>
      <c r="AH14" s="64">
        <v>109.7931509623699</v>
      </c>
      <c r="AI14" s="64">
        <v>43.80768793575376</v>
      </c>
      <c r="AJ14" s="64">
        <v>74.52715624819946</v>
      </c>
      <c r="AK14" s="64">
        <v>230.3655446053983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x14ac:dyDescent="0.3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x14ac:dyDescent="0.35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x14ac:dyDescent="0.35">
      <c r="A17">
        <v>1</v>
      </c>
      <c r="B17" s="64">
        <v>1571.765584563073</v>
      </c>
      <c r="C17" s="64">
        <v>2290.991340402107</v>
      </c>
      <c r="D17" s="64">
        <v>1485.155478332295</v>
      </c>
      <c r="E17" s="64">
        <v>3070.348639203291</v>
      </c>
      <c r="F17" s="64">
        <v>2983.738532972513</v>
      </c>
      <c r="G17" s="64">
        <v>2718.202836472804</v>
      </c>
      <c r="H17" s="64">
        <v>2885.401612321347</v>
      </c>
      <c r="I17" s="64">
        <v>-72.25906413458779</v>
      </c>
      <c r="J17" s="64">
        <v>-14.35104209618999</v>
      </c>
      <c r="K17" s="64">
        <v>791.8652993334485</v>
      </c>
      <c r="L17" s="64">
        <v>707.0982346665955</v>
      </c>
      <c r="M17" s="64">
        <v>-411.8403895108716</v>
      </c>
      <c r="N17" s="64">
        <v>146.3046930111631</v>
      </c>
      <c r="O17" s="64">
        <v>81.48896300441244</v>
      </c>
      <c r="P17" s="64">
        <v>85.7098128441301</v>
      </c>
      <c r="Q17" s="64">
        <v>402.6224018979422</v>
      </c>
      <c r="R17" s="64">
        <v>122.9055570262164</v>
      </c>
      <c r="S17" s="64">
        <v>0</v>
      </c>
      <c r="T17" s="64">
        <v>571.7812338565031</v>
      </c>
      <c r="U17" s="64">
        <v>474.4563917824113</v>
      </c>
      <c r="V17" s="64">
        <v>-72.25906413458779</v>
      </c>
      <c r="W17" s="64">
        <v>-14.35104209618999</v>
      </c>
      <c r="X17" s="64">
        <v>791.8652993334485</v>
      </c>
      <c r="Y17" s="64">
        <v>47.57830488183169</v>
      </c>
      <c r="Z17" s="64">
        <v>2.235506541162224</v>
      </c>
      <c r="AA17" s="64">
        <v>127.8123689599713</v>
      </c>
      <c r="AB17" s="64">
        <v>512.5086784201281</v>
      </c>
      <c r="AC17" s="64">
        <v>16.96337586350221</v>
      </c>
      <c r="AD17" s="64">
        <v>-408.3724748338367</v>
      </c>
      <c r="AE17" s="64">
        <v>-3.467914677034887</v>
      </c>
      <c r="AF17" s="64">
        <v>146.3046930111631</v>
      </c>
      <c r="AG17" s="64">
        <v>6.471156416958306</v>
      </c>
      <c r="AH17" s="64">
        <v>75.01780658745415</v>
      </c>
      <c r="AI17" s="64">
        <v>22.89792530845229</v>
      </c>
      <c r="AJ17" s="64">
        <v>62.81188753567781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x14ac:dyDescent="0.35">
      <c r="A18">
        <v>2</v>
      </c>
      <c r="B18" s="64">
        <v>2122.317836165008</v>
      </c>
      <c r="C18" s="64">
        <v>2833.473390260814</v>
      </c>
      <c r="D18" s="64">
        <v>1907.147224801644</v>
      </c>
      <c r="E18" s="64">
        <v>3582.340960638351</v>
      </c>
      <c r="F18" s="64">
        <v>3367.170349274986</v>
      </c>
      <c r="G18" s="64">
        <v>3111.250405752458</v>
      </c>
      <c r="H18" s="64">
        <v>3548.053086998552</v>
      </c>
      <c r="I18" s="64">
        <v>-169.1558436234103</v>
      </c>
      <c r="J18" s="64">
        <v>-46.01476773995448</v>
      </c>
      <c r="K18" s="64">
        <v>879.9309183593892</v>
      </c>
      <c r="L18" s="64">
        <v>579.7117267541267</v>
      </c>
      <c r="M18" s="64">
        <v>-413.5013896003856</v>
      </c>
      <c r="N18" s="64">
        <v>157.5814460778573</v>
      </c>
      <c r="O18" s="64">
        <v>178.3364205695129</v>
      </c>
      <c r="P18" s="64">
        <v>257.6553260158788</v>
      </c>
      <c r="Q18" s="64">
        <v>898.1365141628655</v>
      </c>
      <c r="R18" s="64">
        <v>138.8712528234834</v>
      </c>
      <c r="S18" s="64">
        <v>0</v>
      </c>
      <c r="T18" s="64">
        <v>609.2357956042118</v>
      </c>
      <c r="U18" s="64">
        <v>478.9961714803696</v>
      </c>
      <c r="V18" s="64">
        <v>-169.1558436234103</v>
      </c>
      <c r="W18" s="64">
        <v>-46.01476773995448</v>
      </c>
      <c r="X18" s="64">
        <v>879.9309183593892</v>
      </c>
      <c r="Y18" s="64">
        <v>28.01866340811655</v>
      </c>
      <c r="Z18" s="64">
        <v>7.461218826492096</v>
      </c>
      <c r="AA18" s="64">
        <v>285.074019773509</v>
      </c>
      <c r="AB18" s="64">
        <v>223.423735505232</v>
      </c>
      <c r="AC18" s="64">
        <v>35.73408924077714</v>
      </c>
      <c r="AD18" s="64">
        <v>-408.2469894212196</v>
      </c>
      <c r="AE18" s="64">
        <v>-5.254400179165944</v>
      </c>
      <c r="AF18" s="64">
        <v>157.5814460778573</v>
      </c>
      <c r="AG18" s="64">
        <v>82.0857135294055</v>
      </c>
      <c r="AH18" s="64">
        <v>96.25070704010739</v>
      </c>
      <c r="AI18" s="64">
        <v>93.25415440350984</v>
      </c>
      <c r="AJ18" s="64">
        <v>164.4011716123689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x14ac:dyDescent="0.35">
      <c r="A19">
        <v>3</v>
      </c>
      <c r="B19" s="64">
        <v>2837.348685607746</v>
      </c>
      <c r="C19" s="64">
        <v>3580.481195067808</v>
      </c>
      <c r="D19" s="64">
        <v>2520.986479158978</v>
      </c>
      <c r="E19" s="64">
        <v>4253.962531207594</v>
      </c>
      <c r="F19" s="64">
        <v>3937.600324758826</v>
      </c>
      <c r="G19" s="64">
        <v>3644.015841112212</v>
      </c>
      <c r="H19" s="64">
        <v>4151.119293729272</v>
      </c>
      <c r="I19" s="64">
        <v>-238.3175659543627</v>
      </c>
      <c r="J19" s="64">
        <v>-78.97089822053547</v>
      </c>
      <c r="K19" s="64">
        <v>979.4648724794174</v>
      </c>
      <c r="L19" s="64">
        <v>435.8620919866153</v>
      </c>
      <c r="M19" s="64">
        <v>-457.0403050935279</v>
      </c>
      <c r="N19" s="64">
        <v>163.4558214469136</v>
      </c>
      <c r="O19" s="64">
        <v>221.7697931704535</v>
      </c>
      <c r="P19" s="64">
        <v>286.1225668964896</v>
      </c>
      <c r="Q19" s="64">
        <v>1437.808322263962</v>
      </c>
      <c r="R19" s="64">
        <v>229.0644051729763</v>
      </c>
      <c r="S19" s="64">
        <v>0</v>
      </c>
      <c r="T19" s="64">
        <v>620.7710886800487</v>
      </c>
      <c r="U19" s="64">
        <v>550.274580590795</v>
      </c>
      <c r="V19" s="64">
        <v>-238.3175659543627</v>
      </c>
      <c r="W19" s="64">
        <v>-78.97089822053547</v>
      </c>
      <c r="X19" s="64">
        <v>979.4648724794174</v>
      </c>
      <c r="Y19" s="64">
        <v>59.58354925580178</v>
      </c>
      <c r="Z19" s="64">
        <v>0</v>
      </c>
      <c r="AA19" s="64">
        <v>255.4567753827754</v>
      </c>
      <c r="AB19" s="64">
        <v>77.10867066090285</v>
      </c>
      <c r="AC19" s="64">
        <v>43.71309668713523</v>
      </c>
      <c r="AD19" s="64">
        <v>-452.7295448346315</v>
      </c>
      <c r="AE19" s="64">
        <v>-4.310760258896426</v>
      </c>
      <c r="AF19" s="64">
        <v>163.4558214469136</v>
      </c>
      <c r="AG19" s="64">
        <v>121.9184273179692</v>
      </c>
      <c r="AH19" s="64">
        <v>99.85136585248431</v>
      </c>
      <c r="AI19" s="64">
        <v>85.78121648008104</v>
      </c>
      <c r="AJ19" s="64">
        <v>174.1453923817332</v>
      </c>
      <c r="AK19" s="64">
        <v>26.19595803467532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x14ac:dyDescent="0.35">
      <c r="A20">
        <v>4</v>
      </c>
      <c r="B20" s="64">
        <v>3737.058331112611</v>
      </c>
      <c r="C20" s="64">
        <v>4248.491215724457</v>
      </c>
      <c r="D20" s="64">
        <v>3254.512190570703</v>
      </c>
      <c r="E20" s="64">
        <v>4976.912070470436</v>
      </c>
      <c r="F20" s="64">
        <v>4494.365929928528</v>
      </c>
      <c r="G20" s="64">
        <v>4175.370410885166</v>
      </c>
      <c r="H20" s="64">
        <v>4768.130798792257</v>
      </c>
      <c r="I20" s="64">
        <v>-339.0142704815223</v>
      </c>
      <c r="J20" s="64">
        <v>-142.6056123342551</v>
      </c>
      <c r="K20" s="64">
        <v>852.432358028375</v>
      </c>
      <c r="L20" s="64">
        <v>388.7082624632646</v>
      </c>
      <c r="M20" s="64">
        <v>-486.7115557841748</v>
      </c>
      <c r="N20" s="64">
        <v>167.7160367408131</v>
      </c>
      <c r="O20" s="64">
        <v>290.5166374604264</v>
      </c>
      <c r="P20" s="64">
        <v>302.2657776574835</v>
      </c>
      <c r="Q20" s="64">
        <v>1942.845956956046</v>
      </c>
      <c r="R20" s="64">
        <v>321.7291328563813</v>
      </c>
      <c r="S20" s="64">
        <v>0</v>
      </c>
      <c r="T20" s="64">
        <v>679.3413429189205</v>
      </c>
      <c r="U20" s="64">
        <v>789.6502893753059</v>
      </c>
      <c r="V20" s="64">
        <v>-339.0142704815223</v>
      </c>
      <c r="W20" s="64">
        <v>-142.6056123342551</v>
      </c>
      <c r="X20" s="64">
        <v>852.432358028375</v>
      </c>
      <c r="Y20" s="64">
        <v>36.44318212023236</v>
      </c>
      <c r="Z20" s="64">
        <v>0</v>
      </c>
      <c r="AA20" s="64">
        <v>285.7047494985848</v>
      </c>
      <c r="AB20" s="64">
        <v>36.70970027555542</v>
      </c>
      <c r="AC20" s="64">
        <v>29.85063056889214</v>
      </c>
      <c r="AD20" s="64">
        <v>-480.0898610951483</v>
      </c>
      <c r="AE20" s="64">
        <v>-6.621694689026605</v>
      </c>
      <c r="AF20" s="64">
        <v>167.7160367408131</v>
      </c>
      <c r="AG20" s="64">
        <v>195.4371570793346</v>
      </c>
      <c r="AH20" s="64">
        <v>95.07948038109174</v>
      </c>
      <c r="AI20" s="64">
        <v>86.1616597686979</v>
      </c>
      <c r="AJ20" s="64">
        <v>189.0595116726614</v>
      </c>
      <c r="AK20" s="64">
        <v>27.04460621612425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x14ac:dyDescent="0.35">
      <c r="A21">
        <v>5</v>
      </c>
      <c r="B21" s="64">
        <v>4707.779000241999</v>
      </c>
      <c r="C21" s="64">
        <v>5096.13725200404</v>
      </c>
      <c r="D21" s="64">
        <v>4041.121954736247</v>
      </c>
      <c r="E21" s="64">
        <v>5893.683983014978</v>
      </c>
      <c r="F21" s="64">
        <v>5227.026937509227</v>
      </c>
      <c r="G21" s="64">
        <v>4840.149088838231</v>
      </c>
      <c r="H21" s="64">
        <v>5413.818402024937</v>
      </c>
      <c r="I21" s="64">
        <v>-481.5139551118494</v>
      </c>
      <c r="J21" s="64">
        <v>-185.1430903939024</v>
      </c>
      <c r="K21" s="64">
        <v>869.8722068738911</v>
      </c>
      <c r="L21" s="64">
        <v>316.032775899089</v>
      </c>
      <c r="M21" s="64">
        <v>-564.4184524992872</v>
      </c>
      <c r="N21" s="64">
        <v>177.5406038282917</v>
      </c>
      <c r="O21" s="64">
        <v>283.2833466236147</v>
      </c>
      <c r="P21" s="64">
        <v>290.4466205983875</v>
      </c>
      <c r="Q21" s="64">
        <v>2715.624300248126</v>
      </c>
      <c r="R21" s="64">
        <v>324.6571265461283</v>
      </c>
      <c r="S21" s="64">
        <v>0</v>
      </c>
      <c r="T21" s="64">
        <v>680.1286125389289</v>
      </c>
      <c r="U21" s="64">
        <v>994.896110644529</v>
      </c>
      <c r="V21" s="64">
        <v>-481.5139551118494</v>
      </c>
      <c r="W21" s="64">
        <v>-185.1430903939024</v>
      </c>
      <c r="X21" s="64">
        <v>869.8722068738911</v>
      </c>
      <c r="Y21" s="64">
        <v>29.9304783439596</v>
      </c>
      <c r="Z21" s="64">
        <v>0</v>
      </c>
      <c r="AA21" s="64">
        <v>235.6472080341386</v>
      </c>
      <c r="AB21" s="64">
        <v>10.36255315358984</v>
      </c>
      <c r="AC21" s="64">
        <v>40.092536367401</v>
      </c>
      <c r="AD21" s="64">
        <v>-556.9261153390312</v>
      </c>
      <c r="AE21" s="64">
        <v>-7.492337160256006</v>
      </c>
      <c r="AF21" s="64">
        <v>177.5406038282917</v>
      </c>
      <c r="AG21" s="64">
        <v>186.0884695869207</v>
      </c>
      <c r="AH21" s="64">
        <v>97.19487703669407</v>
      </c>
      <c r="AI21" s="64">
        <v>79.61505323601111</v>
      </c>
      <c r="AJ21" s="64">
        <v>177.1861042323119</v>
      </c>
      <c r="AK21" s="64">
        <v>33.64546313006444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x14ac:dyDescent="0.35">
      <c r="A22">
        <v>6</v>
      </c>
      <c r="B22" s="64">
        <v>5728.876199197393</v>
      </c>
      <c r="C22" s="64">
        <v>5898.614733617907</v>
      </c>
      <c r="D22" s="64">
        <v>4853.001558652298</v>
      </c>
      <c r="E22" s="64">
        <v>6823.500357336701</v>
      </c>
      <c r="F22" s="64">
        <v>5947.625716791606</v>
      </c>
      <c r="G22" s="64">
        <v>5543.089940845758</v>
      </c>
      <c r="H22" s="64">
        <v>6230.606982977102</v>
      </c>
      <c r="I22" s="64">
        <v>-595.2363204801723</v>
      </c>
      <c r="J22" s="64">
        <v>-280.6383200649233</v>
      </c>
      <c r="K22" s="64">
        <v>764.9748549006863</v>
      </c>
      <c r="L22" s="64">
        <v>329.6493032386214</v>
      </c>
      <c r="M22" s="64">
        <v>-584.6687127308719</v>
      </c>
      <c r="N22" s="64">
        <v>180.1329367850242</v>
      </c>
      <c r="O22" s="64">
        <v>323.394254792663</v>
      </c>
      <c r="P22" s="64">
        <v>364.0621333033856</v>
      </c>
      <c r="Q22" s="64">
        <v>3407.83902056695</v>
      </c>
      <c r="R22" s="64">
        <v>593.9332004009957</v>
      </c>
      <c r="S22" s="64">
        <v>0</v>
      </c>
      <c r="T22" s="64">
        <v>654.2293332829161</v>
      </c>
      <c r="U22" s="64">
        <v>1065.347495210819</v>
      </c>
      <c r="V22" s="64">
        <v>-595.2363204801723</v>
      </c>
      <c r="W22" s="64">
        <v>-280.6383200649233</v>
      </c>
      <c r="X22" s="64">
        <v>764.9748549006863</v>
      </c>
      <c r="Y22" s="64">
        <v>33.33490685812075</v>
      </c>
      <c r="Z22" s="64">
        <v>14.05756585404673</v>
      </c>
      <c r="AA22" s="64">
        <v>244.5641639918612</v>
      </c>
      <c r="AB22" s="64">
        <v>4.7142850459428</v>
      </c>
      <c r="AC22" s="64">
        <v>32.97838148864998</v>
      </c>
      <c r="AD22" s="64">
        <v>-575.0242345964413</v>
      </c>
      <c r="AE22" s="64">
        <v>-9.644478134430679</v>
      </c>
      <c r="AF22" s="64">
        <v>180.1329367850242</v>
      </c>
      <c r="AG22" s="64">
        <v>223.9309351477816</v>
      </c>
      <c r="AH22" s="64">
        <v>99.46331964488141</v>
      </c>
      <c r="AI22" s="64">
        <v>84.58807651363233</v>
      </c>
      <c r="AJ22" s="64">
        <v>191.5669000800778</v>
      </c>
      <c r="AK22" s="64">
        <v>87.90715670967549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x14ac:dyDescent="0.35">
      <c r="A23">
        <v>7</v>
      </c>
      <c r="B23" s="64">
        <v>7146.668593709116</v>
      </c>
      <c r="C23" s="64">
        <v>7002.173784490237</v>
      </c>
      <c r="D23" s="64">
        <v>5943.779325135411</v>
      </c>
      <c r="E23" s="64">
        <v>8104.579126166409</v>
      </c>
      <c r="F23" s="64">
        <v>6901.689857592703</v>
      </c>
      <c r="G23" s="64">
        <v>6408.707527774733</v>
      </c>
      <c r="H23" s="64">
        <v>7080.385312159514</v>
      </c>
      <c r="I23" s="64">
        <v>-812.5131202413053</v>
      </c>
      <c r="J23" s="64">
        <v>-390.3761483324002</v>
      </c>
      <c r="K23" s="64">
        <v>668.0183110224269</v>
      </c>
      <c r="L23" s="64">
        <v>289.892221434866</v>
      </c>
      <c r="M23" s="64">
        <v>-677.8805139957468</v>
      </c>
      <c r="N23" s="64">
        <v>184.8981841777767</v>
      </c>
      <c r="O23" s="64">
        <v>321.7383846488254</v>
      </c>
      <c r="P23" s="64">
        <v>349.9393997359547</v>
      </c>
      <c r="Q23" s="64">
        <v>4546.322040876656</v>
      </c>
      <c r="R23" s="64">
        <v>667.4947998916049</v>
      </c>
      <c r="S23" s="64">
        <v>0</v>
      </c>
      <c r="T23" s="64">
        <v>733.8897128560899</v>
      </c>
      <c r="U23" s="64">
        <v>1198.962040084765</v>
      </c>
      <c r="V23" s="64">
        <v>-812.5131202413053</v>
      </c>
      <c r="W23" s="64">
        <v>-390.3761483324002</v>
      </c>
      <c r="X23" s="64">
        <v>668.0183110224269</v>
      </c>
      <c r="Y23" s="64">
        <v>11.11364999711648</v>
      </c>
      <c r="Z23" s="64">
        <v>28.65884334642001</v>
      </c>
      <c r="AA23" s="64">
        <v>223.2879498605743</v>
      </c>
      <c r="AB23" s="64">
        <v>2.031689691091573</v>
      </c>
      <c r="AC23" s="64">
        <v>24.80008853966359</v>
      </c>
      <c r="AD23" s="64">
        <v>-666.9636298483506</v>
      </c>
      <c r="AE23" s="64">
        <v>-10.91688414739622</v>
      </c>
      <c r="AF23" s="64">
        <v>184.8981841777767</v>
      </c>
      <c r="AG23" s="64">
        <v>224.2698512988949</v>
      </c>
      <c r="AH23" s="64">
        <v>97.46853334993058</v>
      </c>
      <c r="AI23" s="64">
        <v>95.04043996465039</v>
      </c>
      <c r="AJ23" s="64">
        <v>167.4673365009195</v>
      </c>
      <c r="AK23" s="64">
        <v>87.43162327038476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x14ac:dyDescent="0.35">
      <c r="A24">
        <v>8</v>
      </c>
      <c r="B24" s="64">
        <v>8925.122796819111</v>
      </c>
      <c r="C24" s="64">
        <v>8539.385319979712</v>
      </c>
      <c r="D24" s="64">
        <v>7283.284334168401</v>
      </c>
      <c r="E24" s="64">
        <v>9910.78924270338</v>
      </c>
      <c r="F24" s="64">
        <v>8268.95078005267</v>
      </c>
      <c r="G24" s="64">
        <v>7653.100379132719</v>
      </c>
      <c r="H24" s="64">
        <v>8279.962918518993</v>
      </c>
      <c r="I24" s="64">
        <v>-1094.373298525536</v>
      </c>
      <c r="J24" s="64">
        <v>-551.9537857082721</v>
      </c>
      <c r="K24" s="64">
        <v>705.7039552003235</v>
      </c>
      <c r="L24" s="64">
        <v>279.9624906839464</v>
      </c>
      <c r="M24" s="64">
        <v>-805.5348530595792</v>
      </c>
      <c r="N24" s="64">
        <v>189.6844521396273</v>
      </c>
      <c r="O24" s="64">
        <v>302.9698899962405</v>
      </c>
      <c r="P24" s="64">
        <v>324.0693552209557</v>
      </c>
      <c r="Q24" s="64">
        <v>6116.61459775805</v>
      </c>
      <c r="R24" s="64">
        <v>663.367432182706</v>
      </c>
      <c r="S24" s="64">
        <v>0</v>
      </c>
      <c r="T24" s="64">
        <v>647.8553509656977</v>
      </c>
      <c r="U24" s="64">
        <v>1511.94474834173</v>
      </c>
      <c r="V24" s="64">
        <v>-1094.373298525536</v>
      </c>
      <c r="W24" s="64">
        <v>-551.9537857082721</v>
      </c>
      <c r="X24" s="64">
        <v>705.7039552003235</v>
      </c>
      <c r="Y24" s="64">
        <v>19.99008662895719</v>
      </c>
      <c r="Z24" s="64">
        <v>33.13750657382631</v>
      </c>
      <c r="AA24" s="64">
        <v>203.3915620592907</v>
      </c>
      <c r="AB24" s="64">
        <v>0</v>
      </c>
      <c r="AC24" s="64">
        <v>23.44333542187214</v>
      </c>
      <c r="AD24" s="64">
        <v>-789.4385659240278</v>
      </c>
      <c r="AE24" s="64">
        <v>-16.09628713555126</v>
      </c>
      <c r="AF24" s="64">
        <v>189.6844521396273</v>
      </c>
      <c r="AG24" s="64">
        <v>200.6852932002017</v>
      </c>
      <c r="AH24" s="64">
        <v>102.2845967960387</v>
      </c>
      <c r="AI24" s="64">
        <v>77.53058830839609</v>
      </c>
      <c r="AJ24" s="64">
        <v>169.030658687894</v>
      </c>
      <c r="AK24" s="64">
        <v>77.50810822466559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x14ac:dyDescent="0.35">
      <c r="A25">
        <v>9</v>
      </c>
      <c r="B25" s="64">
        <v>11561.7992432607</v>
      </c>
      <c r="C25" s="64">
        <v>10740.8434346308</v>
      </c>
      <c r="D25" s="64">
        <v>9191.543672199883</v>
      </c>
      <c r="E25" s="64">
        <v>12545.85793504143</v>
      </c>
      <c r="F25" s="64">
        <v>10175.60236398061</v>
      </c>
      <c r="G25" s="64">
        <v>9412.66594357215</v>
      </c>
      <c r="H25" s="64">
        <v>10071.43935980373</v>
      </c>
      <c r="I25" s="64">
        <v>-1548.563516388648</v>
      </c>
      <c r="J25" s="64">
        <v>-817.2034330890756</v>
      </c>
      <c r="K25" s="64">
        <v>730.5395742445588</v>
      </c>
      <c r="L25" s="64">
        <v>253.5191175361661</v>
      </c>
      <c r="M25" s="64">
        <v>-954.1867717364846</v>
      </c>
      <c r="N25" s="64">
        <v>191.2503513280293</v>
      </c>
      <c r="O25" s="64">
        <v>281.8486099170999</v>
      </c>
      <c r="P25" s="64">
        <v>376.7481004835633</v>
      </c>
      <c r="Q25" s="64">
        <v>8712.968309036132</v>
      </c>
      <c r="R25" s="64">
        <v>736.5221082402237</v>
      </c>
      <c r="S25" s="64">
        <v>0</v>
      </c>
      <c r="T25" s="64">
        <v>657.8887152199288</v>
      </c>
      <c r="U25" s="64">
        <v>1439.760778335346</v>
      </c>
      <c r="V25" s="64">
        <v>-1548.563516388648</v>
      </c>
      <c r="W25" s="64">
        <v>-817.2034330890756</v>
      </c>
      <c r="X25" s="64">
        <v>730.5395742445588</v>
      </c>
      <c r="Y25" s="64">
        <v>12.66611846476274</v>
      </c>
      <c r="Z25" s="64">
        <v>71.54880315279586</v>
      </c>
      <c r="AA25" s="64">
        <v>149.9258016304214</v>
      </c>
      <c r="AB25" s="64">
        <v>0</v>
      </c>
      <c r="AC25" s="64">
        <v>19.37839428818609</v>
      </c>
      <c r="AD25" s="64">
        <v>-936.9868035263476</v>
      </c>
      <c r="AE25" s="64">
        <v>-17.1999682101371</v>
      </c>
      <c r="AF25" s="64">
        <v>191.2503513280293</v>
      </c>
      <c r="AG25" s="64">
        <v>175.72777679175</v>
      </c>
      <c r="AH25" s="64">
        <v>106.1208331253499</v>
      </c>
      <c r="AI25" s="64">
        <v>82.04290463498587</v>
      </c>
      <c r="AJ25" s="64">
        <v>130.3446856555127</v>
      </c>
      <c r="AK25" s="64">
        <v>164.3605101930648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x14ac:dyDescent="0.35">
      <c r="A26">
        <v>10</v>
      </c>
      <c r="B26" s="64">
        <v>20914.41706161237</v>
      </c>
      <c r="C26" s="64">
        <v>19253.90249300354</v>
      </c>
      <c r="D26" s="64">
        <v>16442.19298411839</v>
      </c>
      <c r="E26" s="64">
        <v>22288.56265408999</v>
      </c>
      <c r="F26" s="64">
        <v>17816.33857659601</v>
      </c>
      <c r="G26" s="64">
        <v>16637.95188744099</v>
      </c>
      <c r="H26" s="64">
        <v>17340.58649450151</v>
      </c>
      <c r="I26" s="64">
        <v>-2772.228981926002</v>
      </c>
      <c r="J26" s="64">
        <v>-1699.99509556798</v>
      </c>
      <c r="K26" s="64">
        <v>1111.714413317167</v>
      </c>
      <c r="L26" s="64">
        <v>262.4311791604511</v>
      </c>
      <c r="M26" s="64">
        <v>-1364.532545608156</v>
      </c>
      <c r="N26" s="64">
        <v>186.145856453134</v>
      </c>
      <c r="O26" s="64">
        <v>339.6536998167512</v>
      </c>
      <c r="P26" s="64">
        <v>362.9809072437705</v>
      </c>
      <c r="Q26" s="64">
        <v>15079.25703371568</v>
      </c>
      <c r="R26" s="64">
        <v>1072.50238787329</v>
      </c>
      <c r="S26" s="64">
        <v>1986.706572677604</v>
      </c>
      <c r="T26" s="64">
        <v>432.5883869265376</v>
      </c>
      <c r="U26" s="64">
        <v>2343.362680419262</v>
      </c>
      <c r="V26" s="64">
        <v>-2772.228981926002</v>
      </c>
      <c r="W26" s="64">
        <v>-1699.99509556798</v>
      </c>
      <c r="X26" s="64">
        <v>1111.714413317167</v>
      </c>
      <c r="Y26" s="64">
        <v>14.0409090364212</v>
      </c>
      <c r="Z26" s="64">
        <v>143.0258636294251</v>
      </c>
      <c r="AA26" s="64">
        <v>83.38729324550617</v>
      </c>
      <c r="AB26" s="64">
        <v>0</v>
      </c>
      <c r="AC26" s="64">
        <v>21.97711324909859</v>
      </c>
      <c r="AD26" s="64">
        <v>-1327.464941682669</v>
      </c>
      <c r="AE26" s="64">
        <v>-37.0676039254873</v>
      </c>
      <c r="AF26" s="64">
        <v>186.145856453134</v>
      </c>
      <c r="AG26" s="64">
        <v>233.3852196307835</v>
      </c>
      <c r="AH26" s="64">
        <v>106.2684801859678</v>
      </c>
      <c r="AI26" s="64">
        <v>43.08798138158299</v>
      </c>
      <c r="AJ26" s="64">
        <v>73.98635164084216</v>
      </c>
      <c r="AK26" s="64">
        <v>245.9065742213453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x14ac:dyDescent="0.3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x14ac:dyDescent="0.35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x14ac:dyDescent="0.35">
      <c r="A29" t="s">
        <v>156</v>
      </c>
      <c r="B29" s="64">
        <v>13232.7497845814</v>
      </c>
      <c r="C29" s="64">
        <v>11997.97207338448</v>
      </c>
      <c r="D29" s="64">
        <v>10647.83232826251</v>
      </c>
      <c r="E29" s="64">
        <v>14353.84053217869</v>
      </c>
      <c r="F29" s="64">
        <v>11768.92307585981</v>
      </c>
      <c r="G29" s="64">
        <v>10870.94513185847</v>
      </c>
      <c r="H29" s="64">
        <v>11835.24539457295</v>
      </c>
      <c r="I29" s="64">
        <v>-1687.863165968248</v>
      </c>
      <c r="J29" s="64">
        <v>-897.0542903506361</v>
      </c>
      <c r="K29" s="64">
        <v>453.0854547713258</v>
      </c>
      <c r="L29" s="64">
        <v>668.0052928259717</v>
      </c>
      <c r="M29" s="64">
        <v>-1212.975223446173</v>
      </c>
      <c r="N29" s="64">
        <v>314.9972794448375</v>
      </c>
      <c r="O29" s="64">
        <v>374.4106863576052</v>
      </c>
      <c r="P29" s="64">
        <v>589.889576356872</v>
      </c>
      <c r="Q29" s="64">
        <v>9359.905918952762</v>
      </c>
      <c r="R29" s="64">
        <v>764.3576090254536</v>
      </c>
      <c r="S29" s="64">
        <v>352.2420584214724</v>
      </c>
      <c r="T29" s="64">
        <v>915.18714329351</v>
      </c>
      <c r="U29" s="64">
        <v>1841.057054888201</v>
      </c>
      <c r="V29" s="64">
        <v>-1687.863165968248</v>
      </c>
      <c r="W29" s="64">
        <v>-897.0542903506361</v>
      </c>
      <c r="X29" s="64">
        <v>453.0854547713258</v>
      </c>
      <c r="Y29" s="64">
        <v>45.85847349207193</v>
      </c>
      <c r="Z29" s="64">
        <v>100.2489446423292</v>
      </c>
      <c r="AA29" s="64">
        <v>365.9726350277587</v>
      </c>
      <c r="AB29" s="64">
        <v>127.9790052969555</v>
      </c>
      <c r="AC29" s="64">
        <v>27.94623436685626</v>
      </c>
      <c r="AD29" s="64">
        <v>-1192.256287430547</v>
      </c>
      <c r="AE29" s="64">
        <v>-20.71893601562626</v>
      </c>
      <c r="AF29" s="64">
        <v>314.9972794448375</v>
      </c>
      <c r="AG29" s="64">
        <v>213.1052919275192</v>
      </c>
      <c r="AH29" s="64">
        <v>161.305394430086</v>
      </c>
      <c r="AI29" s="64">
        <v>109.2704758298154</v>
      </c>
      <c r="AJ29" s="64">
        <v>328.1956891311697</v>
      </c>
      <c r="AK29" s="64">
        <v>152.4234113958868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x14ac:dyDescent="0.35">
      <c r="A30" t="s">
        <v>157</v>
      </c>
      <c r="B30" s="64">
        <v>11645.14951064605</v>
      </c>
      <c r="C30" s="64">
        <v>10581.58384037376</v>
      </c>
      <c r="D30" s="64">
        <v>9471.897778599912</v>
      </c>
      <c r="E30" s="64">
        <v>13065.85134269232</v>
      </c>
      <c r="F30" s="64">
        <v>10892.59961064618</v>
      </c>
      <c r="G30" s="64">
        <v>10165.970238277</v>
      </c>
      <c r="H30" s="64">
        <v>11377.20058683833</v>
      </c>
      <c r="I30" s="64">
        <v>-1352.244612306149</v>
      </c>
      <c r="J30" s="64">
        <v>-821.0071197399905</v>
      </c>
      <c r="K30" s="64">
        <v>288.6789420338599</v>
      </c>
      <c r="L30" s="64">
        <v>1132.022890012408</v>
      </c>
      <c r="M30" s="64">
        <v>-1081.237948817377</v>
      </c>
      <c r="N30" s="64">
        <v>354.6085764481986</v>
      </c>
      <c r="O30" s="64">
        <v>316.9237289812334</v>
      </c>
      <c r="P30" s="64">
        <v>894.3066195800931</v>
      </c>
      <c r="Q30" s="64">
        <v>7584.788717624208</v>
      </c>
      <c r="R30" s="64">
        <v>1217.436084502818</v>
      </c>
      <c r="S30" s="64">
        <v>194.2058837691944</v>
      </c>
      <c r="T30" s="64">
        <v>899.7367092833231</v>
      </c>
      <c r="U30" s="64">
        <v>1748.982115466508</v>
      </c>
      <c r="V30" s="64">
        <v>-1352.244612306149</v>
      </c>
      <c r="W30" s="64">
        <v>-821.0071197399905</v>
      </c>
      <c r="X30" s="64">
        <v>288.6789420338599</v>
      </c>
      <c r="Y30" s="64">
        <v>39.29525679766711</v>
      </c>
      <c r="Z30" s="64">
        <v>25.36902788746835</v>
      </c>
      <c r="AA30" s="64">
        <v>853.963863509988</v>
      </c>
      <c r="AB30" s="64">
        <v>187.2107298610713</v>
      </c>
      <c r="AC30" s="64">
        <v>26.18401195621339</v>
      </c>
      <c r="AD30" s="64">
        <v>-1061.746691708667</v>
      </c>
      <c r="AE30" s="64">
        <v>-19.49125710870971</v>
      </c>
      <c r="AF30" s="64">
        <v>354.6085764481986</v>
      </c>
      <c r="AG30" s="64">
        <v>135.1268467623175</v>
      </c>
      <c r="AH30" s="64">
        <v>181.7968822189159</v>
      </c>
      <c r="AI30" s="64">
        <v>347.2218739676484</v>
      </c>
      <c r="AJ30" s="64">
        <v>500.0373394931196</v>
      </c>
      <c r="AK30" s="64">
        <v>47.04740611932502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x14ac:dyDescent="0.35">
      <c r="A31" t="s">
        <v>158</v>
      </c>
      <c r="B31" s="64">
        <v>3750.181221335373</v>
      </c>
      <c r="C31" s="64">
        <v>3439.716488414858</v>
      </c>
      <c r="D31" s="64">
        <v>3115.308212723273</v>
      </c>
      <c r="E31" s="64">
        <v>4679.930874574975</v>
      </c>
      <c r="F31" s="64">
        <v>4045.057865962875</v>
      </c>
      <c r="G31" s="64">
        <v>3824.274005712239</v>
      </c>
      <c r="H31" s="64">
        <v>4565.527896512268</v>
      </c>
      <c r="I31" s="64">
        <v>-406.3620132233405</v>
      </c>
      <c r="J31" s="64">
        <v>-228.5109953887598</v>
      </c>
      <c r="K31" s="64">
        <v>95.89728030282527</v>
      </c>
      <c r="L31" s="64">
        <v>833.8523729367765</v>
      </c>
      <c r="M31" s="64">
        <v>-392.3671120014882</v>
      </c>
      <c r="N31" s="64">
        <v>171.5832517508522</v>
      </c>
      <c r="O31" s="64">
        <v>211.2663026357756</v>
      </c>
      <c r="P31" s="64">
        <v>529.9875881642537</v>
      </c>
      <c r="Q31" s="64">
        <v>2201.917409365772</v>
      </c>
      <c r="R31" s="64">
        <v>434.7635360905019</v>
      </c>
      <c r="S31" s="64">
        <v>0</v>
      </c>
      <c r="T31" s="64">
        <v>495.8565382243642</v>
      </c>
      <c r="U31" s="64">
        <v>617.6437376547348</v>
      </c>
      <c r="V31" s="64">
        <v>-406.3620132233405</v>
      </c>
      <c r="W31" s="64">
        <v>-228.5109953887598</v>
      </c>
      <c r="X31" s="64">
        <v>95.89728030282527</v>
      </c>
      <c r="Y31" s="64">
        <v>37.90529810908288</v>
      </c>
      <c r="Z31" s="64">
        <v>24.58081110879672</v>
      </c>
      <c r="AA31" s="64">
        <v>612.0517459264818</v>
      </c>
      <c r="AB31" s="64">
        <v>147.0474432205371</v>
      </c>
      <c r="AC31" s="64">
        <v>12.26707457187809</v>
      </c>
      <c r="AD31" s="64">
        <v>-384.3650381769805</v>
      </c>
      <c r="AE31" s="64">
        <v>-8.002073824507621</v>
      </c>
      <c r="AF31" s="64">
        <v>171.5832517508522</v>
      </c>
      <c r="AG31" s="64">
        <v>119.8404004160722</v>
      </c>
      <c r="AH31" s="64">
        <v>91.42590221970339</v>
      </c>
      <c r="AI31" s="64">
        <v>179.3615784507683</v>
      </c>
      <c r="AJ31" s="64">
        <v>338.4838154400185</v>
      </c>
      <c r="AK31" s="64">
        <v>12.14219427346686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x14ac:dyDescent="0.35">
      <c r="A32" t="s">
        <v>159</v>
      </c>
      <c r="B32" s="64">
        <v>3762.759637081671</v>
      </c>
      <c r="C32" s="64">
        <v>3580.558318980241</v>
      </c>
      <c r="D32" s="64">
        <v>3392.852726189964</v>
      </c>
      <c r="E32" s="64">
        <v>4228.795006816856</v>
      </c>
      <c r="F32" s="64">
        <v>3858.888095925148</v>
      </c>
      <c r="G32" s="64">
        <v>3591.665561937024</v>
      </c>
      <c r="H32" s="64">
        <v>4133.693767775889</v>
      </c>
      <c r="I32" s="64">
        <v>-246.6306559430964</v>
      </c>
      <c r="J32" s="64">
        <v>-123.2762549486108</v>
      </c>
      <c r="K32" s="64">
        <v>64.42933784166642</v>
      </c>
      <c r="L32" s="64">
        <v>401.6060318935178</v>
      </c>
      <c r="M32" s="64">
        <v>-384.0402664574959</v>
      </c>
      <c r="N32" s="64">
        <v>116.8177324693719</v>
      </c>
      <c r="O32" s="64">
        <v>125.606733300603</v>
      </c>
      <c r="P32" s="64">
        <v>416.4214725382612</v>
      </c>
      <c r="Q32" s="64">
        <v>1413.238645015459</v>
      </c>
      <c r="R32" s="64">
        <v>221.5115860315725</v>
      </c>
      <c r="S32" s="64">
        <v>0</v>
      </c>
      <c r="T32" s="64">
        <v>202.7719979170866</v>
      </c>
      <c r="U32" s="64">
        <v>1925.237408117553</v>
      </c>
      <c r="V32" s="64">
        <v>-246.6306559430964</v>
      </c>
      <c r="W32" s="64">
        <v>-123.2762549486108</v>
      </c>
      <c r="X32" s="64">
        <v>64.42933784166642</v>
      </c>
      <c r="Y32" s="64">
        <v>10.80497504064328</v>
      </c>
      <c r="Z32" s="64">
        <v>25.60798713655346</v>
      </c>
      <c r="AA32" s="64">
        <v>262.2636479724045</v>
      </c>
      <c r="AB32" s="64">
        <v>90.24799896803547</v>
      </c>
      <c r="AC32" s="64">
        <v>12.68142277588102</v>
      </c>
      <c r="AD32" s="64">
        <v>-376.0501008282311</v>
      </c>
      <c r="AE32" s="64">
        <v>-7.990165629264736</v>
      </c>
      <c r="AF32" s="64">
        <v>116.8177324693719</v>
      </c>
      <c r="AG32" s="64">
        <v>57.87997111449474</v>
      </c>
      <c r="AH32" s="64">
        <v>67.72676218610822</v>
      </c>
      <c r="AI32" s="64">
        <v>114.1460717517677</v>
      </c>
      <c r="AJ32" s="64">
        <v>297.4724261305689</v>
      </c>
      <c r="AK32" s="64">
        <v>4.802974655924564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x14ac:dyDescent="0.35">
      <c r="A33" t="s">
        <v>160</v>
      </c>
      <c r="B33" s="64">
        <v>32161.61709103213</v>
      </c>
      <c r="C33" s="64">
        <v>30482.33452323037</v>
      </c>
      <c r="D33" s="64">
        <v>26164.66900779795</v>
      </c>
      <c r="E33" s="64">
        <v>35087.89289988949</v>
      </c>
      <c r="F33" s="64">
        <v>29090.94481665531</v>
      </c>
      <c r="G33" s="64">
        <v>26967.81711653026</v>
      </c>
      <c r="H33" s="64">
        <v>28364.45614218126</v>
      </c>
      <c r="I33" s="64">
        <v>-4025.41379684157</v>
      </c>
      <c r="J33" s="64">
        <v>-1971.534286392608</v>
      </c>
      <c r="K33" s="64">
        <v>2346.131229039811</v>
      </c>
      <c r="L33" s="64">
        <v>580.144579817543</v>
      </c>
      <c r="M33" s="64">
        <v>-2678.087783830312</v>
      </c>
      <c r="N33" s="64">
        <v>554.9600837052609</v>
      </c>
      <c r="O33" s="64">
        <v>840.9378020539189</v>
      </c>
      <c r="P33" s="64">
        <v>555.7012235970894</v>
      </c>
      <c r="Q33" s="64">
        <v>22373.18156962782</v>
      </c>
      <c r="R33" s="64">
        <v>2055.131919836574</v>
      </c>
      <c r="S33" s="64">
        <v>1274.431877013256</v>
      </c>
      <c r="T33" s="64">
        <v>2820.093763487117</v>
      </c>
      <c r="U33" s="64">
        <v>3638.777961067363</v>
      </c>
      <c r="V33" s="64">
        <v>-4025.41379684157</v>
      </c>
      <c r="W33" s="64">
        <v>-1971.534286392608</v>
      </c>
      <c r="X33" s="64">
        <v>2346.131229039811</v>
      </c>
      <c r="Y33" s="64">
        <v>123.7669631331983</v>
      </c>
      <c r="Z33" s="64">
        <v>100.8201373975816</v>
      </c>
      <c r="AA33" s="64">
        <v>0</v>
      </c>
      <c r="AB33" s="64">
        <v>255.678814964782</v>
      </c>
      <c r="AC33" s="64">
        <v>99.8786643219812</v>
      </c>
      <c r="AD33" s="64">
        <v>-2628.439988006641</v>
      </c>
      <c r="AE33" s="64">
        <v>-49.64779582367107</v>
      </c>
      <c r="AF33" s="64">
        <v>554.9600837052609</v>
      </c>
      <c r="AG33" s="64">
        <v>561.486285645157</v>
      </c>
      <c r="AH33" s="64">
        <v>279.4515164087618</v>
      </c>
      <c r="AI33" s="64">
        <v>0</v>
      </c>
      <c r="AJ33" s="64">
        <v>33.23374333877929</v>
      </c>
      <c r="AK33" s="64">
        <v>522.4674802583102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x14ac:dyDescent="0.35">
      <c r="A34" t="s">
        <v>161</v>
      </c>
      <c r="B34" s="64">
        <v>2257.238970130058</v>
      </c>
      <c r="C34" s="64">
        <v>6038.914237815876</v>
      </c>
      <c r="D34" s="64">
        <v>2092.998695123506</v>
      </c>
      <c r="E34" s="64">
        <v>6274.041324228738</v>
      </c>
      <c r="F34" s="64">
        <v>6109.801049222187</v>
      </c>
      <c r="G34" s="64">
        <v>5602.319235848691</v>
      </c>
      <c r="H34" s="64">
        <v>6141.074186114965</v>
      </c>
      <c r="I34" s="64">
        <v>-121.6822868477539</v>
      </c>
      <c r="J34" s="64">
        <v>-42.5579881587979</v>
      </c>
      <c r="K34" s="64">
        <v>3903.357554533572</v>
      </c>
      <c r="L34" s="64">
        <v>113.4447995651074</v>
      </c>
      <c r="M34" s="64">
        <v>-648.0317298266131</v>
      </c>
      <c r="N34" s="64">
        <v>140.5499164531179</v>
      </c>
      <c r="O34" s="64">
        <v>538.7549502662746</v>
      </c>
      <c r="P34" s="64">
        <v>0</v>
      </c>
      <c r="Q34" s="64">
        <v>733.7019726061213</v>
      </c>
      <c r="R34" s="64">
        <v>30.79374180291478</v>
      </c>
      <c r="S34" s="64">
        <v>165.8267534736816</v>
      </c>
      <c r="T34" s="64">
        <v>574.617435426782</v>
      </c>
      <c r="U34" s="64">
        <v>752.2990668205582</v>
      </c>
      <c r="V34" s="64">
        <v>-121.6822868477539</v>
      </c>
      <c r="W34" s="64">
        <v>-42.5579881587979</v>
      </c>
      <c r="X34" s="64">
        <v>3903.357554533572</v>
      </c>
      <c r="Y34" s="64">
        <v>12.51693413663924</v>
      </c>
      <c r="Z34" s="64">
        <v>12.67906485521456</v>
      </c>
      <c r="AA34" s="64">
        <v>0</v>
      </c>
      <c r="AB34" s="64">
        <v>22.10903797134764</v>
      </c>
      <c r="AC34" s="64">
        <v>66.139762601906</v>
      </c>
      <c r="AD34" s="64">
        <v>-640.5422437795715</v>
      </c>
      <c r="AE34" s="64">
        <v>-7.489486047041586</v>
      </c>
      <c r="AF34" s="64">
        <v>140.5499164531179</v>
      </c>
      <c r="AG34" s="64">
        <v>404.1120920132394</v>
      </c>
      <c r="AH34" s="64">
        <v>134.6428582530352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x14ac:dyDescent="0.35">
      <c r="A35" t="s">
        <v>162</v>
      </c>
      <c r="B35" s="64">
        <v>2443.457117482452</v>
      </c>
      <c r="C35" s="64">
        <v>3363.414676981836</v>
      </c>
      <c r="D35" s="64">
        <v>2037.166453177127</v>
      </c>
      <c r="E35" s="64">
        <v>3760.185519491493</v>
      </c>
      <c r="F35" s="64">
        <v>3353.894855186168</v>
      </c>
      <c r="G35" s="64">
        <v>3121.512971663533</v>
      </c>
      <c r="H35" s="64">
        <v>3352.306287831553</v>
      </c>
      <c r="I35" s="64">
        <v>-282.9794057372392</v>
      </c>
      <c r="J35" s="64">
        <v>-123.3112585680858</v>
      </c>
      <c r="K35" s="64">
        <v>1202.936965236623</v>
      </c>
      <c r="L35" s="64">
        <v>113.7914367724178</v>
      </c>
      <c r="M35" s="64">
        <v>-323.5754252396262</v>
      </c>
      <c r="N35" s="64">
        <v>91.1935417169914</v>
      </c>
      <c r="O35" s="64">
        <v>217.0997964045895</v>
      </c>
      <c r="P35" s="64">
        <v>13.69351976342974</v>
      </c>
      <c r="Q35" s="64">
        <v>1593.304264290267</v>
      </c>
      <c r="R35" s="64">
        <v>147.0529257241707</v>
      </c>
      <c r="S35" s="64">
        <v>0</v>
      </c>
      <c r="T35" s="64">
        <v>379.4459852176007</v>
      </c>
      <c r="U35" s="64">
        <v>323.6539422504137</v>
      </c>
      <c r="V35" s="64">
        <v>-282.9794057372392</v>
      </c>
      <c r="W35" s="64">
        <v>-123.3112585680858</v>
      </c>
      <c r="X35" s="64">
        <v>1202.936965236623</v>
      </c>
      <c r="Y35" s="64">
        <v>22.55194828601759</v>
      </c>
      <c r="Z35" s="64">
        <v>10.81933489622451</v>
      </c>
      <c r="AA35" s="64">
        <v>0</v>
      </c>
      <c r="AB35" s="64">
        <v>36.58628246971356</v>
      </c>
      <c r="AC35" s="64">
        <v>43.83387112046215</v>
      </c>
      <c r="AD35" s="64">
        <v>-318.8428111710647</v>
      </c>
      <c r="AE35" s="64">
        <v>-4.732614068561471</v>
      </c>
      <c r="AF35" s="64">
        <v>91.1935417169914</v>
      </c>
      <c r="AG35" s="64">
        <v>158.4491121212</v>
      </c>
      <c r="AH35" s="64">
        <v>58.65068428338942</v>
      </c>
      <c r="AI35" s="64">
        <v>0</v>
      </c>
      <c r="AJ35" s="64">
        <v>2.576986466343253</v>
      </c>
      <c r="AK35" s="64">
        <v>11.11653329708649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x14ac:dyDescent="0.3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x14ac:dyDescent="0.35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x14ac:dyDescent="0.35">
      <c r="A38" t="s">
        <v>462</v>
      </c>
      <c r="B38" s="64">
        <v>16309.78469578387</v>
      </c>
      <c r="C38" s="64">
        <v>17046.37900141767</v>
      </c>
      <c r="D38" s="64">
        <v>14081.84130831197</v>
      </c>
      <c r="E38" s="64">
        <v>19657.54337148376</v>
      </c>
      <c r="F38" s="64">
        <v>17429.59998401186</v>
      </c>
      <c r="G38" s="64">
        <v>16321.9746446899</v>
      </c>
      <c r="H38" s="64">
        <v>17935.5601332832</v>
      </c>
      <c r="I38" s="64">
        <v>-1514.142895659711</v>
      </c>
      <c r="J38" s="64">
        <v>-713.8004918121886</v>
      </c>
      <c r="K38" s="64">
        <v>2250.737201293511</v>
      </c>
      <c r="L38" s="64">
        <v>1097.021474406381</v>
      </c>
      <c r="M38" s="64">
        <v>-1599.354333809748</v>
      </c>
      <c r="N38" s="64">
        <v>491.728994487786</v>
      </c>
      <c r="O38" s="64">
        <v>822.7432113716417</v>
      </c>
      <c r="P38" s="64">
        <v>790.8422772216588</v>
      </c>
      <c r="Q38" s="64">
        <v>8626.568406151919</v>
      </c>
      <c r="R38" s="64">
        <v>1393.332012346205</v>
      </c>
      <c r="S38" s="64">
        <v>404.7819523305171</v>
      </c>
      <c r="T38" s="64">
        <v>2995.988846526602</v>
      </c>
      <c r="U38" s="64">
        <v>2889.113478428625</v>
      </c>
      <c r="V38" s="64">
        <v>-1514.142895659711</v>
      </c>
      <c r="W38" s="64">
        <v>-713.8004918121886</v>
      </c>
      <c r="X38" s="64">
        <v>2250.737201293511</v>
      </c>
      <c r="Y38" s="64">
        <v>65.2538634022974</v>
      </c>
      <c r="Z38" s="64">
        <v>47.75986436815594</v>
      </c>
      <c r="AA38" s="64">
        <v>557.3507406968691</v>
      </c>
      <c r="AB38" s="64">
        <v>349.354139261133</v>
      </c>
      <c r="AC38" s="64">
        <v>77.30286667792519</v>
      </c>
      <c r="AD38" s="64">
        <v>-1577.147553691365</v>
      </c>
      <c r="AE38" s="64">
        <v>-22.20678011838345</v>
      </c>
      <c r="AF38" s="64">
        <v>491.728994487786</v>
      </c>
      <c r="AG38" s="64">
        <v>562.3946369428062</v>
      </c>
      <c r="AH38" s="64">
        <v>260.3485744288354</v>
      </c>
      <c r="AI38" s="64">
        <v>225.4764929020004</v>
      </c>
      <c r="AJ38" s="64">
        <v>385.6002421969532</v>
      </c>
      <c r="AK38" s="64">
        <v>179.7655421227052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x14ac:dyDescent="0.35">
      <c r="A39" t="s">
        <v>463</v>
      </c>
      <c r="B39" s="64">
        <v>18440.56397245254</v>
      </c>
      <c r="C39" s="64">
        <v>18825.13530729003</v>
      </c>
      <c r="D39" s="64">
        <v>15516.98186939739</v>
      </c>
      <c r="E39" s="64">
        <v>22035.45698297553</v>
      </c>
      <c r="F39" s="64">
        <v>19111.87487992039</v>
      </c>
      <c r="G39" s="64">
        <v>17703.58276189244</v>
      </c>
      <c r="H39" s="64">
        <v>19339.60397666171</v>
      </c>
      <c r="I39" s="64">
        <v>-1981.081264361065</v>
      </c>
      <c r="J39" s="64">
        <v>-942.5008386940783</v>
      </c>
      <c r="K39" s="64">
        <v>2365.652599198565</v>
      </c>
      <c r="L39" s="64">
        <v>1229.240411324435</v>
      </c>
      <c r="M39" s="64">
        <v>-1916.277246321991</v>
      </c>
      <c r="N39" s="64">
        <v>507.9851282940386</v>
      </c>
      <c r="O39" s="64">
        <v>736.2346840955072</v>
      </c>
      <c r="P39" s="64">
        <v>899.7865306737672</v>
      </c>
      <c r="Q39" s="64">
        <v>10944.05959727532</v>
      </c>
      <c r="R39" s="64">
        <v>1491.313328034072</v>
      </c>
      <c r="S39" s="64">
        <v>662.525047840507</v>
      </c>
      <c r="T39" s="64">
        <v>1744.735128436031</v>
      </c>
      <c r="U39" s="64">
        <v>3597.930870866606</v>
      </c>
      <c r="V39" s="64">
        <v>-1981.081264361065</v>
      </c>
      <c r="W39" s="64">
        <v>-942.5008386940783</v>
      </c>
      <c r="X39" s="64">
        <v>2365.652599198565</v>
      </c>
      <c r="Y39" s="64">
        <v>134.1736773448886</v>
      </c>
      <c r="Z39" s="64">
        <v>87.05042080713741</v>
      </c>
      <c r="AA39" s="64">
        <v>633.130471211217</v>
      </c>
      <c r="AB39" s="64">
        <v>288.1489683803259</v>
      </c>
      <c r="AC39" s="64">
        <v>86.736873580866</v>
      </c>
      <c r="AD39" s="64">
        <v>-1887.800461622574</v>
      </c>
      <c r="AE39" s="64">
        <v>-28.47678469941707</v>
      </c>
      <c r="AF39" s="64">
        <v>507.9851282940386</v>
      </c>
      <c r="AG39" s="64">
        <v>449.6325260066227</v>
      </c>
      <c r="AH39" s="64">
        <v>286.6021580888845</v>
      </c>
      <c r="AI39" s="64">
        <v>185.2304635871961</v>
      </c>
      <c r="AJ39" s="64">
        <v>496.2991826150857</v>
      </c>
      <c r="AK39" s="64">
        <v>218.2568844714854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x14ac:dyDescent="0.35">
      <c r="A40" t="s">
        <v>464</v>
      </c>
      <c r="B40" s="64">
        <v>9773.417022114716</v>
      </c>
      <c r="C40" s="64">
        <v>10395.83695137737</v>
      </c>
      <c r="D40" s="64">
        <v>8345.520980544643</v>
      </c>
      <c r="E40" s="64">
        <v>12191.87169759754</v>
      </c>
      <c r="F40" s="64">
        <v>10763.97565602747</v>
      </c>
      <c r="G40" s="64">
        <v>10088.16013683506</v>
      </c>
      <c r="H40" s="64">
        <v>11103.63498362418</v>
      </c>
      <c r="I40" s="64">
        <v>-996.2097269258275</v>
      </c>
      <c r="J40" s="64">
        <v>-431.6863146442451</v>
      </c>
      <c r="K40" s="64">
        <v>1618.629656188478</v>
      </c>
      <c r="L40" s="64">
        <v>799.825019294351</v>
      </c>
      <c r="M40" s="64">
        <v>-985.6829701929881</v>
      </c>
      <c r="N40" s="64">
        <v>309.8674510005747</v>
      </c>
      <c r="O40" s="64">
        <v>521.3789517857124</v>
      </c>
      <c r="P40" s="64">
        <v>494.0958950034122</v>
      </c>
      <c r="Q40" s="64">
        <v>5598.49901717527</v>
      </c>
      <c r="R40" s="64">
        <v>803.8810394773573</v>
      </c>
      <c r="S40" s="64">
        <v>0</v>
      </c>
      <c r="T40" s="64">
        <v>1491.236589248449</v>
      </c>
      <c r="U40" s="64">
        <v>1879.800376213639</v>
      </c>
      <c r="V40" s="64">
        <v>-996.2097269258275</v>
      </c>
      <c r="W40" s="64">
        <v>-431.6863146442451</v>
      </c>
      <c r="X40" s="64">
        <v>1618.629656188478</v>
      </c>
      <c r="Y40" s="64">
        <v>53.46816591750308</v>
      </c>
      <c r="Z40" s="64">
        <v>65.06607810654582</v>
      </c>
      <c r="AA40" s="64">
        <v>420.7494685916482</v>
      </c>
      <c r="AB40" s="64">
        <v>197.9594534108837</v>
      </c>
      <c r="AC40" s="64">
        <v>62.58185326777016</v>
      </c>
      <c r="AD40" s="64">
        <v>-975.7766669463974</v>
      </c>
      <c r="AE40" s="64">
        <v>-9.906303246590657</v>
      </c>
      <c r="AF40" s="64">
        <v>309.8674510005747</v>
      </c>
      <c r="AG40" s="64">
        <v>337.6455997841144</v>
      </c>
      <c r="AH40" s="64">
        <v>183.733352001598</v>
      </c>
      <c r="AI40" s="64">
        <v>151.1855381076925</v>
      </c>
      <c r="AJ40" s="64">
        <v>285.9188675900344</v>
      </c>
      <c r="AK40" s="64">
        <v>56.99148930568538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x14ac:dyDescent="0.35">
      <c r="A41" t="s">
        <v>1238</v>
      </c>
      <c r="B41" s="64">
        <v>24729.38764193802</v>
      </c>
      <c r="C41" s="64">
        <v>23217.14289909635</v>
      </c>
      <c r="D41" s="64">
        <v>18978.38104362025</v>
      </c>
      <c r="E41" s="64">
        <v>27565.66544781573</v>
      </c>
      <c r="F41" s="64">
        <v>21814.65884949796</v>
      </c>
      <c r="G41" s="64">
        <v>20030.78671840983</v>
      </c>
      <c r="H41" s="64">
        <v>21390.70516825813</v>
      </c>
      <c r="I41" s="64">
        <v>-3631.742049920792</v>
      </c>
      <c r="J41" s="64">
        <v>-2119.264548396977</v>
      </c>
      <c r="K41" s="64">
        <v>2119.49730707913</v>
      </c>
      <c r="L41" s="64">
        <v>716.7804987985756</v>
      </c>
      <c r="M41" s="64">
        <v>-2219.000939294359</v>
      </c>
      <c r="N41" s="64">
        <v>435.128808206231</v>
      </c>
      <c r="O41" s="64">
        <v>544.6431527471389</v>
      </c>
      <c r="P41" s="64">
        <v>815.2752971011607</v>
      </c>
      <c r="Q41" s="64">
        <v>20090.9114768799</v>
      </c>
      <c r="R41" s="64">
        <v>1182.521023156371</v>
      </c>
      <c r="S41" s="64">
        <v>919.3995725065799</v>
      </c>
      <c r="T41" s="64">
        <v>55.74900863870091</v>
      </c>
      <c r="U41" s="64">
        <v>2480.806560756462</v>
      </c>
      <c r="V41" s="64">
        <v>-3631.742049920792</v>
      </c>
      <c r="W41" s="64">
        <v>-2119.264548396977</v>
      </c>
      <c r="X41" s="64">
        <v>2119.49730707913</v>
      </c>
      <c r="Y41" s="64">
        <v>39.80414233063124</v>
      </c>
      <c r="Z41" s="64">
        <v>100.2489446423292</v>
      </c>
      <c r="AA41" s="64">
        <v>483.0212119368985</v>
      </c>
      <c r="AB41" s="64">
        <v>31.39675170009993</v>
      </c>
      <c r="AC41" s="64">
        <v>62.30944818861677</v>
      </c>
      <c r="AD41" s="64">
        <v>-2161.518478841367</v>
      </c>
      <c r="AE41" s="64">
        <v>-57.48246045299126</v>
      </c>
      <c r="AF41" s="64">
        <v>435.128808206231</v>
      </c>
      <c r="AG41" s="64">
        <v>300.3272372664568</v>
      </c>
      <c r="AH41" s="64">
        <v>244.3159154806821</v>
      </c>
      <c r="AI41" s="64">
        <v>188.1075054031109</v>
      </c>
      <c r="AJ41" s="64">
        <v>332.181707597926</v>
      </c>
      <c r="AK41" s="64">
        <v>294.9860841001239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x14ac:dyDescent="0.3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x14ac:dyDescent="0.35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x14ac:dyDescent="0.35">
      <c r="A44" t="s">
        <v>438</v>
      </c>
      <c r="B44" s="64">
        <v>23736.94980151291</v>
      </c>
      <c r="C44" s="64">
        <v>22412.24912799094</v>
      </c>
      <c r="D44" s="64">
        <v>18257.82814949282</v>
      </c>
      <c r="E44" s="64">
        <v>26552.21227339988</v>
      </c>
      <c r="F44" s="64">
        <v>21073.09062137979</v>
      </c>
      <c r="G44" s="64">
        <v>19318.55126313302</v>
      </c>
      <c r="H44" s="64">
        <v>20659.86122472683</v>
      </c>
      <c r="I44" s="64">
        <v>-3445.858778745965</v>
      </c>
      <c r="J44" s="64">
        <v>-2033.262873274121</v>
      </c>
      <c r="K44" s="64">
        <v>2121.158105223993</v>
      </c>
      <c r="L44" s="64">
        <v>694.1043666629772</v>
      </c>
      <c r="M44" s="64">
        <v>-2172.822348820092</v>
      </c>
      <c r="N44" s="64">
        <v>418.2829905733193</v>
      </c>
      <c r="O44" s="64">
        <v>518.8128014680682</v>
      </c>
      <c r="P44" s="64">
        <v>822.4971601257462</v>
      </c>
      <c r="Q44" s="64">
        <v>19059.88946235491</v>
      </c>
      <c r="R44" s="64">
        <v>1306.183144771656</v>
      </c>
      <c r="S44" s="64">
        <v>919.3995725065799</v>
      </c>
      <c r="T44" s="64">
        <v>26.09075711841509</v>
      </c>
      <c r="U44" s="64">
        <v>2425.386864761344</v>
      </c>
      <c r="V44" s="64">
        <v>-3445.858778745965</v>
      </c>
      <c r="W44" s="64">
        <v>-2033.262873274121</v>
      </c>
      <c r="X44" s="64">
        <v>2121.158105223993</v>
      </c>
      <c r="Y44" s="64">
        <v>39.67886098233044</v>
      </c>
      <c r="Z44" s="64">
        <v>100.2489446423292</v>
      </c>
      <c r="AA44" s="64">
        <v>461.2835029486781</v>
      </c>
      <c r="AB44" s="64">
        <v>35.07323405810055</v>
      </c>
      <c r="AC44" s="64">
        <v>57.81982403153881</v>
      </c>
      <c r="AD44" s="64">
        <v>-2114.702305026669</v>
      </c>
      <c r="AE44" s="64">
        <v>-58.12004379342351</v>
      </c>
      <c r="AF44" s="64">
        <v>418.2829905733193</v>
      </c>
      <c r="AG44" s="64">
        <v>283.1289424593308</v>
      </c>
      <c r="AH44" s="64">
        <v>235.6838590087374</v>
      </c>
      <c r="AI44" s="64">
        <v>183.2963316659063</v>
      </c>
      <c r="AJ44" s="64">
        <v>321.6003988188748</v>
      </c>
      <c r="AK44" s="64">
        <v>317.600429640965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x14ac:dyDescent="0.35">
      <c r="A45" t="s">
        <v>439</v>
      </c>
      <c r="B45" s="64">
        <v>10946.47711706371</v>
      </c>
      <c r="C45" s="64">
        <v>11112.02571001819</v>
      </c>
      <c r="D45" s="64">
        <v>8846.617920172355</v>
      </c>
      <c r="E45" s="64">
        <v>13097.55353724548</v>
      </c>
      <c r="F45" s="64">
        <v>10997.69434035413</v>
      </c>
      <c r="G45" s="64">
        <v>10143.23780244865</v>
      </c>
      <c r="H45" s="64">
        <v>11204.98114246866</v>
      </c>
      <c r="I45" s="64">
        <v>-1415.800902455668</v>
      </c>
      <c r="J45" s="64">
        <v>-684.0582944356818</v>
      </c>
      <c r="K45" s="64">
        <v>1581.349495410151</v>
      </c>
      <c r="L45" s="64">
        <v>569.7269247716239</v>
      </c>
      <c r="M45" s="64">
        <v>-1158.498285493798</v>
      </c>
      <c r="N45" s="64">
        <v>304.0417475883206</v>
      </c>
      <c r="O45" s="64">
        <v>468.4187193486952</v>
      </c>
      <c r="P45" s="64">
        <v>593.3246206713141</v>
      </c>
      <c r="Q45" s="64">
        <v>7844.180768281677</v>
      </c>
      <c r="R45" s="64">
        <v>1029.524144802677</v>
      </c>
      <c r="S45" s="64">
        <v>0</v>
      </c>
      <c r="T45" s="64">
        <v>248.6425585338784</v>
      </c>
      <c r="U45" s="64">
        <v>1824.129645445474</v>
      </c>
      <c r="V45" s="64">
        <v>-1415.800902455668</v>
      </c>
      <c r="W45" s="64">
        <v>-684.0582944356818</v>
      </c>
      <c r="X45" s="64">
        <v>1581.349495410151</v>
      </c>
      <c r="Y45" s="64">
        <v>22.4950961247511</v>
      </c>
      <c r="Z45" s="64">
        <v>58.04697250273848</v>
      </c>
      <c r="AA45" s="64">
        <v>349.1812529158149</v>
      </c>
      <c r="AB45" s="64">
        <v>113.3693861182906</v>
      </c>
      <c r="AC45" s="64">
        <v>26.63421711002875</v>
      </c>
      <c r="AD45" s="64">
        <v>-1143.267998189073</v>
      </c>
      <c r="AE45" s="64">
        <v>-15.23028730472456</v>
      </c>
      <c r="AF45" s="64">
        <v>304.0417475883206</v>
      </c>
      <c r="AG45" s="64">
        <v>296.2128851908482</v>
      </c>
      <c r="AH45" s="64">
        <v>172.205834157847</v>
      </c>
      <c r="AI45" s="64">
        <v>125.8913519548877</v>
      </c>
      <c r="AJ45" s="64">
        <v>264.0382133139076</v>
      </c>
      <c r="AK45" s="64">
        <v>203.3950554025187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x14ac:dyDescent="0.35">
      <c r="A46" t="s">
        <v>440</v>
      </c>
      <c r="B46" s="64">
        <v>34569.72641371252</v>
      </c>
      <c r="C46" s="64">
        <v>35960.2193211723</v>
      </c>
      <c r="D46" s="64">
        <v>29818.27913220907</v>
      </c>
      <c r="E46" s="64">
        <v>41800.7716892272</v>
      </c>
      <c r="F46" s="64">
        <v>37049.32440772375</v>
      </c>
      <c r="G46" s="64">
        <v>34682.71519624555</v>
      </c>
      <c r="H46" s="64">
        <v>37904.66189463172</v>
      </c>
      <c r="I46" s="64">
        <v>-3261.516255665764</v>
      </c>
      <c r="J46" s="64">
        <v>-1489.931025837686</v>
      </c>
      <c r="K46" s="64">
        <v>4652.009163125541</v>
      </c>
      <c r="L46" s="64">
        <v>2579.036112389142</v>
      </c>
      <c r="M46" s="64">
        <v>-3388.994855305196</v>
      </c>
      <c r="N46" s="64">
        <v>1022.38564382699</v>
      </c>
      <c r="O46" s="64">
        <v>1637.768479183237</v>
      </c>
      <c r="P46" s="64">
        <v>1584.178219202939</v>
      </c>
      <c r="Q46" s="64">
        <v>18355.96826684582</v>
      </c>
      <c r="R46" s="64">
        <v>2535.340113439674</v>
      </c>
      <c r="S46" s="64">
        <v>1067.307000171024</v>
      </c>
      <c r="T46" s="64">
        <v>6012.97625719749</v>
      </c>
      <c r="U46" s="64">
        <v>6598.134776058516</v>
      </c>
      <c r="V46" s="64">
        <v>-3261.516255665764</v>
      </c>
      <c r="W46" s="64">
        <v>-1489.931025837686</v>
      </c>
      <c r="X46" s="64">
        <v>4652.009163125541</v>
      </c>
      <c r="Y46" s="64">
        <v>230.5258918882388</v>
      </c>
      <c r="Z46" s="64">
        <v>141.8293907791007</v>
      </c>
      <c r="AA46" s="64">
        <v>1283.78713657214</v>
      </c>
      <c r="AB46" s="64">
        <v>718.4166925760514</v>
      </c>
      <c r="AC46" s="64">
        <v>204.4770005736106</v>
      </c>
      <c r="AD46" s="64">
        <v>-3344.272857885961</v>
      </c>
      <c r="AE46" s="64">
        <v>-44.72199741923437</v>
      </c>
      <c r="AF46" s="64">
        <v>1022.38564382699</v>
      </c>
      <c r="AG46" s="64">
        <v>1070.658172349821</v>
      </c>
      <c r="AH46" s="64">
        <v>567.1103068334156</v>
      </c>
      <c r="AI46" s="64">
        <v>440.8123163792059</v>
      </c>
      <c r="AJ46" s="64">
        <v>914.361387867217</v>
      </c>
      <c r="AK46" s="64">
        <v>229.0045149565161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x14ac:dyDescent="0.3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5" x14ac:dyDescent="0.35"/>
  <cols>
    <col min="1" max="1" width="24.7265625" bestFit="true" customWidth="true"/>
    <col min="5" max="5" width="11.81640625" customWidth="true"/>
    <col min="10" max="10" width="31.7265625" bestFit="true" customWidth="true"/>
  </cols>
  <sheetData>
    <row r="1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>
      <c r="A2" t="s">
        <v>58</v>
      </c>
      <c r="B2" s="13">
        <v>1</v>
      </c>
      <c r="C2" t="s">
        <v>93</v>
      </c>
      <c r="D2" s="13">
        <v>2000000</v>
      </c>
      <c r="E2" s="13">
        <v>0.4615174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0.1822109686468599</v>
      </c>
      <c r="M2">
        <v>334097.6290850743</v>
      </c>
      <c r="N2" t="s">
        <v>163</v>
      </c>
      <c r="O2" t="s">
        <v>415</v>
      </c>
    </row>
    <row r="3">
      <c r="A3" t="s">
        <v>59</v>
      </c>
      <c r="B3" s="13">
        <v>1</v>
      </c>
      <c r="C3" t="s">
        <v>94</v>
      </c>
      <c r="D3" s="13">
        <v>2000000</v>
      </c>
      <c r="E3" s="13">
        <v>0.4072043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</v>
      </c>
      <c r="M3">
        <v>334097.6290850743</v>
      </c>
      <c r="N3" t="s">
        <v>164</v>
      </c>
      <c r="O3" t="s">
        <v>415</v>
      </c>
    </row>
    <row r="4">
      <c r="A4" t="s">
        <v>60</v>
      </c>
      <c r="B4" s="13">
        <v>1</v>
      </c>
      <c r="C4" t="s">
        <v>149</v>
      </c>
      <c r="D4" s="13">
        <v>2000000</v>
      </c>
      <c r="E4" s="13">
        <v>0.3360243161783187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</v>
      </c>
      <c r="M4">
        <v>334097.6290850743</v>
      </c>
      <c r="N4" t="s">
        <v>165</v>
      </c>
      <c r="O4" t="s">
        <v>415</v>
      </c>
    </row>
    <row r="5">
      <c r="A5" t="s">
        <v>61</v>
      </c>
      <c r="B5" s="13">
        <v>1</v>
      </c>
      <c r="C5" t="s">
        <v>95</v>
      </c>
      <c r="D5" s="13">
        <v>2000000</v>
      </c>
      <c r="E5" s="13">
        <v>0.1771605698561525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0.1266002376155009</v>
      </c>
      <c r="M5">
        <v>334097.6290850743</v>
      </c>
      <c r="N5" t="s">
        <v>166</v>
      </c>
      <c r="O5" t="s">
        <v>415</v>
      </c>
    </row>
    <row r="6">
      <c r="A6" t="s">
        <v>62</v>
      </c>
      <c r="B6" s="13">
        <v>1</v>
      </c>
      <c r="C6" t="s">
        <v>96</v>
      </c>
      <c r="D6" s="13">
        <v>2000000</v>
      </c>
      <c r="E6" s="13">
        <v>0.124072297026058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0.160301402822474</v>
      </c>
      <c r="M6">
        <v>334097.6290850743</v>
      </c>
      <c r="N6" t="s">
        <v>167</v>
      </c>
      <c r="O6" t="s">
        <v>415</v>
      </c>
    </row>
    <row r="7">
      <c r="A7" t="s">
        <v>63</v>
      </c>
      <c r="B7" s="13">
        <v>1</v>
      </c>
      <c r="C7" t="s">
        <v>93</v>
      </c>
      <c r="D7" s="13">
        <v>2000000</v>
      </c>
      <c r="E7" s="13">
        <v>0.3721229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0.2001515481759417</v>
      </c>
      <c r="M7">
        <v>334097.6290850743</v>
      </c>
      <c r="N7" t="s">
        <v>168</v>
      </c>
      <c r="O7" t="s">
        <v>415</v>
      </c>
    </row>
    <row r="8">
      <c r="A8" t="s">
        <v>64</v>
      </c>
      <c r="B8" s="13">
        <v>1</v>
      </c>
      <c r="C8" t="s">
        <v>94</v>
      </c>
      <c r="D8" s="13">
        <v>2000000</v>
      </c>
      <c r="E8" s="13">
        <v>0.2755076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0.1275676044437841</v>
      </c>
      <c r="M8">
        <v>334097.6290850743</v>
      </c>
      <c r="N8" t="s">
        <v>169</v>
      </c>
      <c r="O8" t="s">
        <v>415</v>
      </c>
    </row>
    <row r="9">
      <c r="A9" t="s">
        <v>65</v>
      </c>
      <c r="B9" s="13">
        <v>1</v>
      </c>
      <c r="C9" t="s">
        <v>149</v>
      </c>
      <c r="D9" s="13">
        <v>2000000</v>
      </c>
      <c r="E9" s="13">
        <v>0.2496329796861551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369193.1825203072</v>
      </c>
      <c r="N9" t="s">
        <v>163</v>
      </c>
      <c r="O9" t="s">
        <v>415</v>
      </c>
    </row>
    <row r="10">
      <c r="A10" t="s">
        <v>66</v>
      </c>
      <c r="B10" s="13">
        <v>1</v>
      </c>
      <c r="C10" t="s">
        <v>95</v>
      </c>
      <c r="D10" s="13">
        <v>2000000</v>
      </c>
      <c r="E10" s="13">
        <v>0.0775554079060394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0.2840696606108649</v>
      </c>
      <c r="M10">
        <v>369193.1825203072</v>
      </c>
      <c r="N10" t="s">
        <v>164</v>
      </c>
      <c r="O10" t="s">
        <v>415</v>
      </c>
    </row>
    <row r="11">
      <c r="A11" t="s">
        <v>67</v>
      </c>
      <c r="B11" s="13">
        <v>1</v>
      </c>
      <c r="C11" t="s">
        <v>96</v>
      </c>
      <c r="D11" s="13">
        <v>2000000</v>
      </c>
      <c r="E11" s="13">
        <v>0.03880554356101532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</v>
      </c>
      <c r="M11">
        <v>369193.1825203072</v>
      </c>
      <c r="N11" t="s">
        <v>165</v>
      </c>
      <c r="O11" t="s">
        <v>415</v>
      </c>
    </row>
    <row r="12">
      <c r="A12" t="s">
        <v>68</v>
      </c>
      <c r="B12" s="13">
        <v>1</v>
      </c>
      <c r="C12" t="s">
        <v>93</v>
      </c>
      <c r="D12" s="13">
        <v>2000000</v>
      </c>
      <c r="E12" s="13">
        <v>0.4340317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</v>
      </c>
      <c r="M12">
        <v>369193.1825203072</v>
      </c>
      <c r="N12" t="s">
        <v>166</v>
      </c>
      <c r="O12" t="s">
        <v>415</v>
      </c>
    </row>
    <row r="13">
      <c r="A13" t="s">
        <v>69</v>
      </c>
      <c r="B13" s="13">
        <v>1</v>
      </c>
      <c r="C13" t="s">
        <v>94</v>
      </c>
      <c r="D13" s="13">
        <v>2000000</v>
      </c>
      <c r="E13" s="13">
        <v>0.3754462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</v>
      </c>
      <c r="M13">
        <v>369193.1825203072</v>
      </c>
      <c r="N13" t="s">
        <v>167</v>
      </c>
      <c r="O13" t="s">
        <v>415</v>
      </c>
    </row>
    <row r="14">
      <c r="A14" t="s">
        <v>70</v>
      </c>
      <c r="B14" s="13">
        <v>1</v>
      </c>
      <c r="C14" t="s">
        <v>149</v>
      </c>
      <c r="D14" s="13">
        <v>2000000</v>
      </c>
      <c r="E14" s="13">
        <v>0.3872548825609616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</v>
      </c>
      <c r="M14">
        <v>369193.1825203072</v>
      </c>
      <c r="N14" t="s">
        <v>168</v>
      </c>
      <c r="O14" t="s">
        <v>415</v>
      </c>
    </row>
    <row r="15">
      <c r="A15" t="s">
        <v>71</v>
      </c>
      <c r="B15" s="13">
        <v>1</v>
      </c>
      <c r="C15" t="s">
        <v>95</v>
      </c>
      <c r="D15" s="13">
        <v>2000000</v>
      </c>
      <c r="E15" s="13">
        <v>0.1901182216428087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</v>
      </c>
      <c r="M15">
        <v>369193.1825203072</v>
      </c>
      <c r="N15" t="s">
        <v>169</v>
      </c>
      <c r="O15" t="s">
        <v>415</v>
      </c>
    </row>
    <row r="16">
      <c r="A16" t="s">
        <v>72</v>
      </c>
      <c r="B16" s="13">
        <v>1</v>
      </c>
      <c r="C16" t="s">
        <v>96</v>
      </c>
      <c r="D16" s="13">
        <v>2000000</v>
      </c>
      <c r="E16" s="13">
        <v>0.1292661481325272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0.4767688907299767</v>
      </c>
      <c r="M16">
        <v>173882.3037949956</v>
      </c>
      <c r="N16" t="s">
        <v>163</v>
      </c>
      <c r="O16" t="s">
        <v>415</v>
      </c>
    </row>
    <row r="17">
      <c r="A17" t="s">
        <v>73</v>
      </c>
      <c r="B17" s="13">
        <v>1</v>
      </c>
      <c r="C17" t="s">
        <v>93</v>
      </c>
      <c r="D17" s="13">
        <v>2000000</v>
      </c>
      <c r="E17" s="13">
        <v>0.3579055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173882.3037949956</v>
      </c>
      <c r="N17" t="s">
        <v>164</v>
      </c>
      <c r="O17" t="s">
        <v>415</v>
      </c>
    </row>
    <row r="18">
      <c r="A18" t="s">
        <v>74</v>
      </c>
      <c r="B18" s="13">
        <v>1</v>
      </c>
      <c r="C18" t="s">
        <v>94</v>
      </c>
      <c r="D18" s="13">
        <v>2000000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0.5764704119225236</v>
      </c>
      <c r="M18">
        <v>173882.3037949956</v>
      </c>
      <c r="N18" t="s">
        <v>165</v>
      </c>
      <c r="O18" t="s">
        <v>415</v>
      </c>
    </row>
    <row r="19">
      <c r="A19" t="s">
        <v>75</v>
      </c>
      <c r="B19" s="13">
        <v>1</v>
      </c>
      <c r="C19" t="s">
        <v>149</v>
      </c>
      <c r="D19" s="13">
        <v>2000000</v>
      </c>
      <c r="E19" s="13">
        <v>0.1785155792764216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0.3023874319957325</v>
      </c>
      <c r="M19">
        <v>173882.3037949956</v>
      </c>
      <c r="N19" t="s">
        <v>166</v>
      </c>
      <c r="O19" t="s">
        <v>415</v>
      </c>
    </row>
    <row r="20">
      <c r="A20" t="s">
        <v>76</v>
      </c>
      <c r="B20" s="13">
        <v>1</v>
      </c>
      <c r="C20" t="s">
        <v>95</v>
      </c>
      <c r="D20" s="13">
        <v>2000000</v>
      </c>
      <c r="E20" s="13">
        <v>0.02636189025819534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</v>
      </c>
      <c r="M20">
        <v>173882.3037949956</v>
      </c>
      <c r="N20" t="s">
        <v>167</v>
      </c>
      <c r="O20" t="s">
        <v>415</v>
      </c>
    </row>
    <row r="21">
      <c r="A21" t="s">
        <v>77</v>
      </c>
      <c r="B21" s="13">
        <v>1</v>
      </c>
      <c r="C21" t="s">
        <v>96</v>
      </c>
      <c r="D21" s="13">
        <v>2000000</v>
      </c>
      <c r="E21" s="13">
        <v>0.004652542575933623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173882.3037949956</v>
      </c>
      <c r="N21" t="s">
        <v>168</v>
      </c>
      <c r="O21" t="s">
        <v>415</v>
      </c>
    </row>
    <row r="22">
      <c r="A22" t="s">
        <v>78</v>
      </c>
      <c r="B22" s="13">
        <v>1</v>
      </c>
      <c r="C22" t="s">
        <v>93</v>
      </c>
      <c r="D22" s="13">
        <v>2000000</v>
      </c>
      <c r="E22" s="13">
        <v>0.3203057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</v>
      </c>
      <c r="M22">
        <v>173882.3037949956</v>
      </c>
      <c r="N22" t="s">
        <v>169</v>
      </c>
      <c r="O22" t="s">
        <v>415</v>
      </c>
    </row>
    <row r="23">
      <c r="A23" t="s">
        <v>79</v>
      </c>
      <c r="B23" s="13">
        <v>1</v>
      </c>
      <c r="C23" t="s">
        <v>94</v>
      </c>
      <c r="D23" s="13">
        <v>2000000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0.290353725359479</v>
      </c>
      <c r="M23">
        <v>127801.0738305041</v>
      </c>
      <c r="N23" t="s">
        <v>163</v>
      </c>
      <c r="O23" t="s">
        <v>415</v>
      </c>
    </row>
    <row r="24">
      <c r="A24" t="s">
        <v>80</v>
      </c>
      <c r="B24" s="13">
        <v>1</v>
      </c>
      <c r="C24" t="s">
        <v>149</v>
      </c>
      <c r="D24" s="13">
        <v>2000000</v>
      </c>
      <c r="E24" s="13">
        <v>0.2059013647425109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</v>
      </c>
      <c r="M24">
        <v>127801.0738305041</v>
      </c>
      <c r="N24" t="s">
        <v>164</v>
      </c>
      <c r="O24" t="s">
        <v>415</v>
      </c>
    </row>
    <row r="25">
      <c r="A25" t="s">
        <v>81</v>
      </c>
      <c r="B25" s="13">
        <v>1</v>
      </c>
      <c r="C25" t="s">
        <v>95</v>
      </c>
      <c r="D25" s="13">
        <v>2000000</v>
      </c>
      <c r="E25" s="13">
        <v>0.03146614345389493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</v>
      </c>
      <c r="M25">
        <v>127801.0738305041</v>
      </c>
      <c r="N25" t="s">
        <v>165</v>
      </c>
      <c r="O25" t="s">
        <v>415</v>
      </c>
    </row>
    <row r="26">
      <c r="A26" t="s">
        <v>82</v>
      </c>
      <c r="B26" s="13">
        <v>1</v>
      </c>
      <c r="C26" t="s">
        <v>96</v>
      </c>
      <c r="D26" s="13">
        <v>2000000</v>
      </c>
      <c r="E26" s="13">
        <v>0.005694880554397006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0.2204232485111478</v>
      </c>
      <c r="M26">
        <v>127801.0738305041</v>
      </c>
      <c r="N26" t="s">
        <v>166</v>
      </c>
      <c r="O26" t="s">
        <v>415</v>
      </c>
    </row>
    <row r="27">
      <c r="A27" t="s">
        <v>83</v>
      </c>
      <c r="B27" s="13">
        <v>1</v>
      </c>
      <c r="C27" t="s">
        <v>93</v>
      </c>
      <c r="D27" s="13">
        <v>2000000</v>
      </c>
      <c r="E27" s="13">
        <v>0.3212494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</v>
      </c>
      <c r="M27">
        <v>127801.0738305041</v>
      </c>
      <c r="N27" t="s">
        <v>167</v>
      </c>
      <c r="O27" t="s">
        <v>415</v>
      </c>
    </row>
    <row r="28">
      <c r="A28" t="s">
        <v>84</v>
      </c>
      <c r="B28" s="13">
        <v>1</v>
      </c>
      <c r="C28" t="s">
        <v>94</v>
      </c>
      <c r="D28" s="13">
        <v>2000000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0.2666266242312941</v>
      </c>
      <c r="M28">
        <v>127801.0738305041</v>
      </c>
      <c r="N28" t="s">
        <v>168</v>
      </c>
      <c r="O28" t="s">
        <v>415</v>
      </c>
    </row>
    <row r="29">
      <c r="A29" t="s">
        <v>85</v>
      </c>
      <c r="B29" s="13">
        <v>1</v>
      </c>
      <c r="C29" t="s">
        <v>149</v>
      </c>
      <c r="D29" s="13">
        <v>2000000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0.1376942263032431</v>
      </c>
      <c r="M29">
        <v>127801.0738305041</v>
      </c>
      <c r="N29" t="s">
        <v>169</v>
      </c>
      <c r="O29" t="s">
        <v>415</v>
      </c>
    </row>
    <row r="30">
      <c r="A30" t="s">
        <v>86</v>
      </c>
      <c r="B30" s="13">
        <v>1</v>
      </c>
      <c r="C30" t="s">
        <v>95</v>
      </c>
      <c r="D30" s="13">
        <v>2000000</v>
      </c>
      <c r="E30" s="13">
        <v>0.04618286946603998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</v>
      </c>
      <c r="M30">
        <v>668882.6135559295</v>
      </c>
      <c r="N30" t="s">
        <v>163</v>
      </c>
      <c r="O30" t="s">
        <v>415</v>
      </c>
    </row>
    <row r="31">
      <c r="A31" t="s">
        <v>87</v>
      </c>
      <c r="B31" s="13">
        <v>1</v>
      </c>
      <c r="C31" t="s">
        <v>96</v>
      </c>
      <c r="D31" s="13">
        <v>2000000</v>
      </c>
      <c r="E31" s="13">
        <v>0.01059004601309652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</v>
      </c>
      <c r="M31">
        <v>668882.6135559295</v>
      </c>
      <c r="N31" t="s">
        <v>164</v>
      </c>
      <c r="O31" t="s">
        <v>415</v>
      </c>
    </row>
    <row r="32">
      <c r="A32" t="s">
        <v>88</v>
      </c>
      <c r="B32" s="13">
        <v>1</v>
      </c>
      <c r="C32" t="s">
        <v>93</v>
      </c>
      <c r="D32" s="13">
        <v>2000000</v>
      </c>
      <c r="E32" s="13">
        <v>0.3004701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</v>
      </c>
      <c r="M32">
        <v>668882.6135559295</v>
      </c>
      <c r="N32" t="s">
        <v>165</v>
      </c>
      <c r="O32" t="s">
        <v>415</v>
      </c>
    </row>
    <row r="33">
      <c r="A33" t="s">
        <v>89</v>
      </c>
      <c r="B33" s="13">
        <v>1</v>
      </c>
      <c r="C33" t="s">
        <v>94</v>
      </c>
      <c r="D33" s="13">
        <v>2000000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</v>
      </c>
      <c r="M33">
        <v>668882.6135559295</v>
      </c>
      <c r="N33" t="s">
        <v>166</v>
      </c>
      <c r="O33" t="s">
        <v>415</v>
      </c>
    </row>
    <row r="34">
      <c r="A34" t="s">
        <v>90</v>
      </c>
      <c r="B34" s="13">
        <v>1</v>
      </c>
      <c r="C34" t="s">
        <v>149</v>
      </c>
      <c r="D34" s="13">
        <v>2000000</v>
      </c>
      <c r="E34" s="13">
        <v>0.1598516956161387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0.1697136595983108</v>
      </c>
      <c r="M34">
        <v>668882.6135559295</v>
      </c>
      <c r="N34" t="s">
        <v>167</v>
      </c>
      <c r="O34" t="s">
        <v>415</v>
      </c>
    </row>
    <row r="35">
      <c r="A35" t="s">
        <v>91</v>
      </c>
      <c r="B35" s="13">
        <v>1</v>
      </c>
      <c r="C35" t="s">
        <v>95</v>
      </c>
      <c r="D35" s="13">
        <v>2000000</v>
      </c>
      <c r="E35" s="13">
        <v>0.02255317494016492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0.2071093777070251</v>
      </c>
      <c r="M35">
        <v>668882.6135559295</v>
      </c>
      <c r="N35" t="s">
        <v>168</v>
      </c>
      <c r="O35" t="s">
        <v>415</v>
      </c>
    </row>
    <row r="36">
      <c r="A36" t="s">
        <v>92</v>
      </c>
      <c r="B36" s="13">
        <v>1</v>
      </c>
      <c r="C36" t="s">
        <v>96</v>
      </c>
      <c r="D36" s="13">
        <v>2000000</v>
      </c>
      <c r="E36" s="13">
        <v>0.004525520086286861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0.1496011812068521</v>
      </c>
      <c r="M36">
        <v>668882.6135559295</v>
      </c>
      <c r="N36" t="s">
        <v>169</v>
      </c>
      <c r="O36" t="s">
        <v>415</v>
      </c>
    </row>
    <row r="37">
      <c r="I37" t="s">
        <v>133</v>
      </c>
      <c r="J37" t="s">
        <v>161</v>
      </c>
      <c r="K37" t="s">
        <v>149</v>
      </c>
      <c r="L37">
        <v>0.8390769526549497</v>
      </c>
      <c r="M37">
        <v>215355.6029867541</v>
      </c>
      <c r="N37" t="s">
        <v>163</v>
      </c>
      <c r="O37" t="s">
        <v>415</v>
      </c>
    </row>
    <row r="38">
      <c r="I38" t="s">
        <v>134</v>
      </c>
      <c r="J38" t="s">
        <v>161</v>
      </c>
      <c r="K38" t="s">
        <v>149</v>
      </c>
      <c r="L38">
        <v>0.2533834271029012</v>
      </c>
      <c r="M38">
        <v>215355.6029867541</v>
      </c>
      <c r="N38" t="s">
        <v>164</v>
      </c>
      <c r="O38" t="s">
        <v>415</v>
      </c>
    </row>
    <row r="39">
      <c r="I39" t="s">
        <v>135</v>
      </c>
      <c r="J39" t="s">
        <v>161</v>
      </c>
      <c r="K39" t="s">
        <v>149</v>
      </c>
      <c r="L39">
        <v>0.8495213840045239</v>
      </c>
      <c r="M39">
        <v>215355.6029867541</v>
      </c>
      <c r="N39" t="s">
        <v>165</v>
      </c>
      <c r="O39" t="s">
        <v>415</v>
      </c>
    </row>
    <row r="40">
      <c r="I40" t="s">
        <v>136</v>
      </c>
      <c r="J40" t="s">
        <v>161</v>
      </c>
      <c r="K40" t="s">
        <v>149</v>
      </c>
      <c r="L40">
        <v>0.22812611223889</v>
      </c>
      <c r="M40">
        <v>215355.6029867541</v>
      </c>
      <c r="N40" t="s">
        <v>166</v>
      </c>
      <c r="O40" t="s">
        <v>415</v>
      </c>
    </row>
    <row r="41">
      <c r="I41" t="s">
        <v>137</v>
      </c>
      <c r="J41" t="s">
        <v>161</v>
      </c>
      <c r="K41" t="s">
        <v>149</v>
      </c>
      <c r="L41">
        <v>0.22812611223889</v>
      </c>
      <c r="M41">
        <v>215355.6029867541</v>
      </c>
      <c r="N41" t="s">
        <v>167</v>
      </c>
      <c r="O41" t="s">
        <v>415</v>
      </c>
    </row>
    <row r="42">
      <c r="I42" t="s">
        <v>138</v>
      </c>
      <c r="J42" t="s">
        <v>161</v>
      </c>
      <c r="K42" t="s">
        <v>149</v>
      </c>
      <c r="L42">
        <v>0.342512746713553</v>
      </c>
      <c r="M42">
        <v>215355.6029867541</v>
      </c>
      <c r="N42" t="s">
        <v>168</v>
      </c>
      <c r="O42" t="s">
        <v>415</v>
      </c>
    </row>
    <row r="43">
      <c r="I43" t="s">
        <v>139</v>
      </c>
      <c r="J43" t="s">
        <v>161</v>
      </c>
      <c r="K43" t="s">
        <v>149</v>
      </c>
      <c r="L43">
        <v>0.2359372150005868</v>
      </c>
      <c r="M43">
        <v>215355.6029867541</v>
      </c>
      <c r="N43" t="s">
        <v>169</v>
      </c>
      <c r="O43" t="s">
        <v>415</v>
      </c>
    </row>
    <row r="44">
      <c r="I44" t="s">
        <v>140</v>
      </c>
      <c r="J44" t="s">
        <v>162</v>
      </c>
      <c r="K44" t="s">
        <v>149</v>
      </c>
      <c r="L44">
        <v>0.5530669427731488</v>
      </c>
      <c r="M44">
        <v>110787.594226435</v>
      </c>
      <c r="N44" t="s">
        <v>163</v>
      </c>
      <c r="O44" t="s">
        <v>415</v>
      </c>
    </row>
    <row r="45">
      <c r="I45" t="s">
        <v>141</v>
      </c>
      <c r="J45" t="s">
        <v>162</v>
      </c>
      <c r="K45" t="s">
        <v>149</v>
      </c>
      <c r="L45">
        <v>0.2449608556396913</v>
      </c>
      <c r="M45">
        <v>110787.594226435</v>
      </c>
      <c r="N45" t="s">
        <v>164</v>
      </c>
      <c r="O45" t="s">
        <v>415</v>
      </c>
    </row>
    <row r="46">
      <c r="I46" t="s">
        <v>142</v>
      </c>
      <c r="J46" t="s">
        <v>162</v>
      </c>
      <c r="K46" t="s">
        <v>149</v>
      </c>
      <c r="L46">
        <v>0.5910239030842609</v>
      </c>
      <c r="M46">
        <v>110787.594226435</v>
      </c>
      <c r="N46" t="s">
        <v>165</v>
      </c>
      <c r="O46" t="s">
        <v>415</v>
      </c>
    </row>
    <row r="47">
      <c r="I47" t="s">
        <v>143</v>
      </c>
      <c r="J47" t="s">
        <v>162</v>
      </c>
      <c r="K47" t="s">
        <v>149</v>
      </c>
      <c r="L47">
        <v>0.201560911421674</v>
      </c>
      <c r="M47">
        <v>110787.594226435</v>
      </c>
      <c r="N47" t="s">
        <v>166</v>
      </c>
      <c r="O47" t="s">
        <v>415</v>
      </c>
    </row>
    <row r="48">
      <c r="I48" t="s">
        <v>144</v>
      </c>
      <c r="J48" t="s">
        <v>162</v>
      </c>
      <c r="K48" t="s">
        <v>149</v>
      </c>
      <c r="L48">
        <v>0.2176282445855826</v>
      </c>
      <c r="M48">
        <v>110787.594226435</v>
      </c>
      <c r="N48" t="s">
        <v>167</v>
      </c>
      <c r="O48" t="s">
        <v>415</v>
      </c>
    </row>
    <row r="49">
      <c r="I49" t="s">
        <v>145</v>
      </c>
      <c r="J49" t="s">
        <v>162</v>
      </c>
      <c r="K49" t="s">
        <v>149</v>
      </c>
      <c r="L49">
        <v>0.2836901916630146</v>
      </c>
      <c r="M49">
        <v>110787.594226435</v>
      </c>
      <c r="N49" t="s">
        <v>168</v>
      </c>
      <c r="O49" t="s">
        <v>415</v>
      </c>
    </row>
    <row r="50">
      <c r="I50" t="s">
        <v>146</v>
      </c>
      <c r="J50" t="s">
        <v>162</v>
      </c>
      <c r="K50" t="s">
        <v>149</v>
      </c>
      <c r="L50">
        <v>0.1924038393202517</v>
      </c>
      <c r="M50">
        <v>110787.594226435</v>
      </c>
      <c r="N50" t="s">
        <v>169</v>
      </c>
      <c r="O50" t="s">
        <v>415</v>
      </c>
    </row>
    <row r="101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>
      <c r="I102" t="s">
        <v>441</v>
      </c>
      <c r="J102" t="s">
        <v>462</v>
      </c>
      <c r="K102" t="s">
        <v>149</v>
      </c>
      <c r="L102">
        <v>0.3831875356917577</v>
      </c>
      <c r="M102">
        <v>570067.9229983452</v>
      </c>
      <c r="N102" t="s">
        <v>163</v>
      </c>
      <c r="O102" t="s">
        <v>415</v>
      </c>
    </row>
    <row r="103">
      <c r="I103" t="s">
        <v>442</v>
      </c>
      <c r="J103" t="s">
        <v>462</v>
      </c>
      <c r="K103" t="s">
        <v>149</v>
      </c>
      <c r="L103">
        <v>0.2931843640531326</v>
      </c>
      <c r="M103">
        <v>570067.9229983452</v>
      </c>
      <c r="N103" t="s">
        <v>164</v>
      </c>
      <c r="O103" t="s">
        <v>415</v>
      </c>
    </row>
    <row r="104">
      <c r="I104" t="s">
        <v>443</v>
      </c>
      <c r="J104" t="s">
        <v>462</v>
      </c>
      <c r="K104" t="s">
        <v>149</v>
      </c>
      <c r="L104">
        <v>0.4398563001598299</v>
      </c>
      <c r="M104">
        <v>570067.9229983452</v>
      </c>
      <c r="N104" t="s">
        <v>165</v>
      </c>
      <c r="O104" t="s">
        <v>415</v>
      </c>
    </row>
    <row r="105">
      <c r="I105" t="s">
        <v>444</v>
      </c>
      <c r="J105" t="s">
        <v>462</v>
      </c>
      <c r="K105" t="s">
        <v>149</v>
      </c>
      <c r="L105">
        <v>0.2167109163194623</v>
      </c>
      <c r="M105">
        <v>570067.9229983452</v>
      </c>
      <c r="N105" t="s">
        <v>166</v>
      </c>
      <c r="O105" t="s">
        <v>415</v>
      </c>
    </row>
    <row r="106">
      <c r="I106" t="s">
        <v>445</v>
      </c>
      <c r="J106" t="s">
        <v>462</v>
      </c>
      <c r="K106" t="s">
        <v>149</v>
      </c>
      <c r="L106">
        <v>0.2471332494158934</v>
      </c>
      <c r="M106">
        <v>570067.9229983452</v>
      </c>
      <c r="N106" t="s">
        <v>167</v>
      </c>
      <c r="O106" t="s">
        <v>415</v>
      </c>
    </row>
    <row r="107">
      <c r="I107" t="s">
        <v>446</v>
      </c>
      <c r="J107" t="s">
        <v>462</v>
      </c>
      <c r="K107" t="s">
        <v>149</v>
      </c>
      <c r="L107">
        <v>0.2976952607370014</v>
      </c>
      <c r="M107">
        <v>570067.9229983452</v>
      </c>
      <c r="N107" t="s">
        <v>168</v>
      </c>
      <c r="O107" t="s">
        <v>415</v>
      </c>
    </row>
    <row r="108">
      <c r="I108" t="s">
        <v>447</v>
      </c>
      <c r="J108" t="s">
        <v>462</v>
      </c>
      <c r="K108" t="s">
        <v>149</v>
      </c>
      <c r="L108">
        <v>0.1922343604867686</v>
      </c>
      <c r="M108">
        <v>570067.9229983452</v>
      </c>
      <c r="N108" t="s">
        <v>169</v>
      </c>
      <c r="O108" t="s">
        <v>415</v>
      </c>
    </row>
    <row r="109">
      <c r="I109" t="s">
        <v>448</v>
      </c>
      <c r="J109" t="s">
        <v>463</v>
      </c>
      <c r="K109" t="s">
        <v>149</v>
      </c>
      <c r="L109">
        <v>0.3705028916320268</v>
      </c>
      <c r="M109">
        <v>606409.7848774126</v>
      </c>
      <c r="N109" t="s">
        <v>163</v>
      </c>
      <c r="O109" t="s">
        <v>415</v>
      </c>
    </row>
    <row r="110">
      <c r="I110" t="s">
        <v>449</v>
      </c>
      <c r="J110" t="s">
        <v>463</v>
      </c>
      <c r="K110" t="s">
        <v>149</v>
      </c>
      <c r="L110">
        <v>0.284265412844284</v>
      </c>
      <c r="M110">
        <v>606409.7848774126</v>
      </c>
      <c r="N110" t="s">
        <v>164</v>
      </c>
      <c r="O110" t="s">
        <v>415</v>
      </c>
    </row>
    <row r="111">
      <c r="I111" t="s">
        <v>450</v>
      </c>
      <c r="J111" t="s">
        <v>463</v>
      </c>
      <c r="K111" t="s">
        <v>149</v>
      </c>
      <c r="L111">
        <v>0.416082824777489</v>
      </c>
      <c r="M111">
        <v>606409.7848774126</v>
      </c>
      <c r="N111" t="s">
        <v>165</v>
      </c>
      <c r="O111" t="s">
        <v>415</v>
      </c>
    </row>
    <row r="112">
      <c r="I112" t="s">
        <v>451</v>
      </c>
      <c r="J112" t="s">
        <v>463</v>
      </c>
      <c r="K112" t="s">
        <v>149</v>
      </c>
      <c r="L112">
        <v>0.2258475710213861</v>
      </c>
      <c r="M112">
        <v>606409.7848774126</v>
      </c>
      <c r="N112" t="s">
        <v>166</v>
      </c>
      <c r="O112" t="s">
        <v>415</v>
      </c>
    </row>
    <row r="113">
      <c r="I113" t="s">
        <v>452</v>
      </c>
      <c r="J113" t="s">
        <v>463</v>
      </c>
      <c r="K113" t="s">
        <v>149</v>
      </c>
      <c r="L113">
        <v>0.2505773533784565</v>
      </c>
      <c r="M113">
        <v>606409.7848774126</v>
      </c>
      <c r="N113" t="s">
        <v>167</v>
      </c>
      <c r="O113" t="s">
        <v>415</v>
      </c>
    </row>
    <row r="114">
      <c r="I114" t="s">
        <v>453</v>
      </c>
      <c r="J114" t="s">
        <v>463</v>
      </c>
      <c r="K114" t="s">
        <v>149</v>
      </c>
      <c r="L114">
        <v>0.3000464263217516</v>
      </c>
      <c r="M114">
        <v>606409.7848774126</v>
      </c>
      <c r="N114" t="s">
        <v>168</v>
      </c>
      <c r="O114" t="s">
        <v>415</v>
      </c>
    </row>
    <row r="115">
      <c r="I115" t="s">
        <v>454</v>
      </c>
      <c r="J115" t="s">
        <v>463</v>
      </c>
      <c r="K115" t="s">
        <v>149</v>
      </c>
      <c r="L115">
        <v>0.200857532890466</v>
      </c>
      <c r="M115">
        <v>606409.7848774126</v>
      </c>
      <c r="N115" t="s">
        <v>169</v>
      </c>
      <c r="O115" t="s">
        <v>415</v>
      </c>
    </row>
    <row r="116">
      <c r="I116" t="s">
        <v>455</v>
      </c>
      <c r="J116" t="s">
        <v>464</v>
      </c>
      <c r="K116" t="s">
        <v>149</v>
      </c>
      <c r="L116">
        <v>0.4303384575777589</v>
      </c>
      <c r="M116">
        <v>379835.7998303503</v>
      </c>
      <c r="N116" t="s">
        <v>163</v>
      </c>
      <c r="O116" t="s">
        <v>415</v>
      </c>
    </row>
    <row r="117">
      <c r="I117" t="s">
        <v>456</v>
      </c>
      <c r="J117" t="s">
        <v>464</v>
      </c>
      <c r="K117" t="s">
        <v>149</v>
      </c>
      <c r="L117">
        <v>0.3317658328584457</v>
      </c>
      <c r="M117">
        <v>379835.7998303503</v>
      </c>
      <c r="N117" t="s">
        <v>164</v>
      </c>
      <c r="O117" t="s">
        <v>415</v>
      </c>
    </row>
    <row r="118">
      <c r="I118" t="s">
        <v>457</v>
      </c>
      <c r="J118" t="s">
        <v>464</v>
      </c>
      <c r="K118" t="s">
        <v>149</v>
      </c>
      <c r="L118">
        <v>0.5025744340933962</v>
      </c>
      <c r="M118">
        <v>379835.7998303503</v>
      </c>
      <c r="N118" t="s">
        <v>165</v>
      </c>
      <c r="O118" t="s">
        <v>415</v>
      </c>
    </row>
    <row r="119">
      <c r="I119" t="s">
        <v>458</v>
      </c>
      <c r="J119" t="s">
        <v>464</v>
      </c>
      <c r="K119" t="s">
        <v>149</v>
      </c>
      <c r="L119">
        <v>0.2150430332763121</v>
      </c>
      <c r="M119">
        <v>379835.7998303503</v>
      </c>
      <c r="N119" t="s">
        <v>166</v>
      </c>
      <c r="O119" t="s">
        <v>415</v>
      </c>
    </row>
    <row r="120">
      <c r="I120" t="s">
        <v>459</v>
      </c>
      <c r="J120" t="s">
        <v>464</v>
      </c>
      <c r="K120" t="s">
        <v>149</v>
      </c>
      <c r="L120">
        <v>0.2591938813184976</v>
      </c>
      <c r="M120">
        <v>379835.7998303503</v>
      </c>
      <c r="N120" t="s">
        <v>167</v>
      </c>
      <c r="O120" t="s">
        <v>415</v>
      </c>
    </row>
    <row r="121">
      <c r="I121" t="s">
        <v>460</v>
      </c>
      <c r="J121" t="s">
        <v>464</v>
      </c>
      <c r="K121" t="s">
        <v>149</v>
      </c>
      <c r="L121">
        <v>0.3320780579710663</v>
      </c>
      <c r="M121">
        <v>379835.7998303503</v>
      </c>
      <c r="N121" t="s">
        <v>168</v>
      </c>
      <c r="O121" t="s">
        <v>415</v>
      </c>
    </row>
    <row r="122">
      <c r="I122" t="s">
        <v>461</v>
      </c>
      <c r="J122" t="s">
        <v>464</v>
      </c>
      <c r="K122" t="s">
        <v>149</v>
      </c>
      <c r="L122">
        <v>0.1951193819864326</v>
      </c>
      <c r="M122">
        <v>379835.7998303503</v>
      </c>
      <c r="N122" t="s">
        <v>169</v>
      </c>
      <c r="O122" t="s">
        <v>415</v>
      </c>
    </row>
    <row r="123">
      <c r="I123" t="s">
        <v>1239</v>
      </c>
      <c r="J123" t="s">
        <v>1238</v>
      </c>
      <c r="K123" t="s">
        <v>149</v>
      </c>
      <c r="L123">
        <v>0.1475618028952111</v>
      </c>
      <c r="M123">
        <v>443686.4922938918</v>
      </c>
      <c r="N123" t="s">
        <v>163</v>
      </c>
      <c r="O123" t="s">
        <v>415</v>
      </c>
    </row>
    <row r="124">
      <c r="I124" t="s">
        <v>1240</v>
      </c>
      <c r="J124" t="s">
        <v>1238</v>
      </c>
      <c r="K124" t="s">
        <v>149</v>
      </c>
      <c r="L124">
        <v>0.07602911099543837</v>
      </c>
      <c r="M124">
        <v>443686.4922938918</v>
      </c>
      <c r="N124" t="s">
        <v>164</v>
      </c>
      <c r="O124" t="s">
        <v>415</v>
      </c>
    </row>
    <row r="125">
      <c r="I125" t="s">
        <v>1241</v>
      </c>
      <c r="J125" t="s">
        <v>1238</v>
      </c>
      <c r="K125" t="s">
        <v>149</v>
      </c>
      <c r="L125">
        <v>0.1815456198429033</v>
      </c>
      <c r="M125">
        <v>443686.4922938918</v>
      </c>
      <c r="N125" t="s">
        <v>165</v>
      </c>
      <c r="O125" t="s">
        <v>415</v>
      </c>
    </row>
    <row r="126">
      <c r="I126" t="s">
        <v>1242</v>
      </c>
      <c r="J126" t="s">
        <v>1238</v>
      </c>
      <c r="K126" t="s">
        <v>149</v>
      </c>
      <c r="L126">
        <v>0.03347858759036213</v>
      </c>
      <c r="M126">
        <v>443686.4922938918</v>
      </c>
      <c r="N126" t="s">
        <v>166</v>
      </c>
      <c r="O126" t="s">
        <v>415</v>
      </c>
    </row>
    <row r="127">
      <c r="I127" t="s">
        <v>1243</v>
      </c>
      <c r="J127" t="s">
        <v>1238</v>
      </c>
      <c r="K127" t="s">
        <v>149</v>
      </c>
      <c r="L127">
        <v>0.04624057180888031</v>
      </c>
      <c r="M127">
        <v>443686.4922938918</v>
      </c>
      <c r="N127" t="s">
        <v>167</v>
      </c>
      <c r="O127" t="s">
        <v>415</v>
      </c>
    </row>
    <row r="128">
      <c r="I128" t="s">
        <v>1244</v>
      </c>
      <c r="J128" t="s">
        <v>1238</v>
      </c>
      <c r="K128" t="s">
        <v>149</v>
      </c>
      <c r="L128">
        <v>0.07293838179318209</v>
      </c>
      <c r="M128">
        <v>443686.4922938918</v>
      </c>
      <c r="N128" t="s">
        <v>168</v>
      </c>
      <c r="O128" t="s">
        <v>415</v>
      </c>
    </row>
    <row r="129">
      <c r="I129" t="s">
        <v>1245</v>
      </c>
      <c r="J129" t="s">
        <v>1238</v>
      </c>
      <c r="K129" t="s">
        <v>149</v>
      </c>
      <c r="L129">
        <v>0.03200784571311158</v>
      </c>
      <c r="M129">
        <v>443686.4922938918</v>
      </c>
      <c r="N129" t="s">
        <v>169</v>
      </c>
      <c r="O129" t="s">
        <v>415</v>
      </c>
    </row>
    <row r="201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>
      <c r="I202" t="s">
        <v>416</v>
      </c>
      <c r="J202" t="s">
        <v>438</v>
      </c>
      <c r="K202" t="s">
        <v>149</v>
      </c>
      <c r="L202">
        <v>0.1537210364383242</v>
      </c>
      <c r="M202">
        <v>428779.0774323236</v>
      </c>
      <c r="N202" t="s">
        <v>163</v>
      </c>
      <c r="O202" t="s">
        <v>415</v>
      </c>
    </row>
    <row r="203">
      <c r="I203" t="s">
        <v>417</v>
      </c>
      <c r="J203" t="s">
        <v>438</v>
      </c>
      <c r="K203" t="s">
        <v>149</v>
      </c>
      <c r="L203">
        <v>0.08579990658538267</v>
      </c>
      <c r="M203">
        <v>428779.0774323236</v>
      </c>
      <c r="N203" t="s">
        <v>164</v>
      </c>
      <c r="O203" t="s">
        <v>415</v>
      </c>
    </row>
    <row r="204">
      <c r="I204" t="s">
        <v>418</v>
      </c>
      <c r="J204" t="s">
        <v>438</v>
      </c>
      <c r="K204" t="s">
        <v>149</v>
      </c>
      <c r="L204">
        <v>0.1950851694328106</v>
      </c>
      <c r="M204">
        <v>428779.0774323236</v>
      </c>
      <c r="N204" t="s">
        <v>165</v>
      </c>
      <c r="O204" t="s">
        <v>415</v>
      </c>
    </row>
    <row r="205">
      <c r="I205" t="s">
        <v>419</v>
      </c>
      <c r="J205" t="s">
        <v>438</v>
      </c>
      <c r="K205" t="s">
        <v>149</v>
      </c>
      <c r="L205">
        <v>0.03933875958317114</v>
      </c>
      <c r="M205">
        <v>428779.0774323236</v>
      </c>
      <c r="N205" t="s">
        <v>166</v>
      </c>
      <c r="O205" t="s">
        <v>415</v>
      </c>
    </row>
    <row r="206">
      <c r="I206" t="s">
        <v>420</v>
      </c>
      <c r="J206" t="s">
        <v>438</v>
      </c>
      <c r="K206" t="s">
        <v>149</v>
      </c>
      <c r="L206">
        <v>0.05377622238880874</v>
      </c>
      <c r="M206">
        <v>428779.0774323236</v>
      </c>
      <c r="N206" t="s">
        <v>167</v>
      </c>
      <c r="O206" t="s">
        <v>415</v>
      </c>
    </row>
    <row r="207">
      <c r="I207" t="s">
        <v>421</v>
      </c>
      <c r="J207" t="s">
        <v>438</v>
      </c>
      <c r="K207" t="s">
        <v>149</v>
      </c>
      <c r="L207">
        <v>0.08391964045133794</v>
      </c>
      <c r="M207">
        <v>428779.0774323236</v>
      </c>
      <c r="N207" t="s">
        <v>168</v>
      </c>
      <c r="O207" t="s">
        <v>415</v>
      </c>
    </row>
    <row r="208">
      <c r="I208" t="s">
        <v>422</v>
      </c>
      <c r="J208" t="s">
        <v>438</v>
      </c>
      <c r="K208" t="s">
        <v>149</v>
      </c>
      <c r="L208">
        <v>0.03562839615721328</v>
      </c>
      <c r="M208">
        <v>428779.0774323236</v>
      </c>
      <c r="N208" t="s">
        <v>169</v>
      </c>
      <c r="O208" t="s">
        <v>415</v>
      </c>
    </row>
    <row r="209">
      <c r="I209" t="s">
        <v>423</v>
      </c>
      <c r="J209" t="s">
        <v>439</v>
      </c>
      <c r="K209" t="s">
        <v>149</v>
      </c>
      <c r="L209">
        <v>0.3193047882800958</v>
      </c>
      <c r="M209">
        <v>343617.3850603267</v>
      </c>
      <c r="N209" t="s">
        <v>163</v>
      </c>
      <c r="O209" t="s">
        <v>415</v>
      </c>
    </row>
    <row r="210">
      <c r="I210" t="s">
        <v>424</v>
      </c>
      <c r="J210" t="s">
        <v>439</v>
      </c>
      <c r="K210" t="s">
        <v>149</v>
      </c>
      <c r="L210">
        <v>0.2216184279108523</v>
      </c>
      <c r="M210">
        <v>343617.3850603267</v>
      </c>
      <c r="N210" t="s">
        <v>164</v>
      </c>
      <c r="O210" t="s">
        <v>415</v>
      </c>
    </row>
    <row r="211">
      <c r="I211" t="s">
        <v>425</v>
      </c>
      <c r="J211" t="s">
        <v>439</v>
      </c>
      <c r="K211" t="s">
        <v>149</v>
      </c>
      <c r="L211">
        <v>0.3575524256275563</v>
      </c>
      <c r="M211">
        <v>343617.3850603267</v>
      </c>
      <c r="N211" t="s">
        <v>165</v>
      </c>
      <c r="O211" t="s">
        <v>415</v>
      </c>
    </row>
    <row r="212">
      <c r="I212" t="s">
        <v>426</v>
      </c>
      <c r="J212" t="s">
        <v>439</v>
      </c>
      <c r="K212" t="s">
        <v>149</v>
      </c>
      <c r="L212">
        <v>0.1645509728681481</v>
      </c>
      <c r="M212">
        <v>343617.3850603267</v>
      </c>
      <c r="N212" t="s">
        <v>166</v>
      </c>
      <c r="O212" t="s">
        <v>415</v>
      </c>
    </row>
    <row r="213">
      <c r="I213" t="s">
        <v>427</v>
      </c>
      <c r="J213" t="s">
        <v>439</v>
      </c>
      <c r="K213" t="s">
        <v>149</v>
      </c>
      <c r="L213">
        <v>0.1966755668653783</v>
      </c>
      <c r="M213">
        <v>343617.3850603267</v>
      </c>
      <c r="N213" t="s">
        <v>167</v>
      </c>
      <c r="O213" t="s">
        <v>415</v>
      </c>
    </row>
    <row r="214">
      <c r="I214" t="s">
        <v>428</v>
      </c>
      <c r="J214" t="s">
        <v>439</v>
      </c>
      <c r="K214" t="s">
        <v>149</v>
      </c>
      <c r="L214">
        <v>0.2415333398756107</v>
      </c>
      <c r="M214">
        <v>343617.3850603267</v>
      </c>
      <c r="N214" t="s">
        <v>168</v>
      </c>
      <c r="O214" t="s">
        <v>415</v>
      </c>
    </row>
    <row r="215">
      <c r="I215" t="s">
        <v>429</v>
      </c>
      <c r="J215" t="s">
        <v>439</v>
      </c>
      <c r="K215" t="s">
        <v>149</v>
      </c>
      <c r="L215">
        <v>0.1529141020545966</v>
      </c>
      <c r="M215">
        <v>343617.3850603267</v>
      </c>
      <c r="N215" t="s">
        <v>169</v>
      </c>
      <c r="O215" t="s">
        <v>415</v>
      </c>
    </row>
    <row r="216">
      <c r="I216" t="s">
        <v>430</v>
      </c>
      <c r="J216" t="s">
        <v>440</v>
      </c>
      <c r="K216" t="s">
        <v>149</v>
      </c>
      <c r="L216">
        <v>0.4043794080233761</v>
      </c>
      <c r="M216">
        <v>1227603.53750735</v>
      </c>
      <c r="N216" t="s">
        <v>163</v>
      </c>
      <c r="O216" t="s">
        <v>415</v>
      </c>
    </row>
    <row r="217">
      <c r="I217" t="s">
        <v>431</v>
      </c>
      <c r="J217" t="s">
        <v>440</v>
      </c>
      <c r="K217" t="s">
        <v>149</v>
      </c>
      <c r="L217">
        <v>0.3146983517882131</v>
      </c>
      <c r="M217">
        <v>1227603.53750735</v>
      </c>
      <c r="N217" t="s">
        <v>164</v>
      </c>
      <c r="O217" t="s">
        <v>415</v>
      </c>
    </row>
    <row r="218">
      <c r="I218" t="s">
        <v>432</v>
      </c>
      <c r="J218" t="s">
        <v>440</v>
      </c>
      <c r="K218" t="s">
        <v>149</v>
      </c>
      <c r="L218">
        <v>0.4626901758437428</v>
      </c>
      <c r="M218">
        <v>1227603.53750735</v>
      </c>
      <c r="N218" t="s">
        <v>165</v>
      </c>
      <c r="O218" t="s">
        <v>415</v>
      </c>
    </row>
    <row r="219">
      <c r="I219" t="s">
        <v>433</v>
      </c>
      <c r="J219" t="s">
        <v>440</v>
      </c>
      <c r="K219" t="s">
        <v>149</v>
      </c>
      <c r="L219">
        <v>0.2310362733894087</v>
      </c>
      <c r="M219">
        <v>1227603.53750735</v>
      </c>
      <c r="N219" t="s">
        <v>166</v>
      </c>
      <c r="O219" t="s">
        <v>415</v>
      </c>
    </row>
    <row r="220">
      <c r="I220" t="s">
        <v>434</v>
      </c>
      <c r="J220" t="s">
        <v>440</v>
      </c>
      <c r="K220" t="s">
        <v>149</v>
      </c>
      <c r="L220">
        <v>0.2616182315032564</v>
      </c>
      <c r="M220">
        <v>1227603.53750735</v>
      </c>
      <c r="N220" t="s">
        <v>167</v>
      </c>
      <c r="O220" t="s">
        <v>415</v>
      </c>
    </row>
    <row r="221">
      <c r="I221" t="s">
        <v>435</v>
      </c>
      <c r="J221" t="s">
        <v>440</v>
      </c>
      <c r="K221" t="s">
        <v>149</v>
      </c>
      <c r="L221">
        <v>0.3186504964550076</v>
      </c>
      <c r="M221">
        <v>1227603.53750735</v>
      </c>
      <c r="N221" t="s">
        <v>168</v>
      </c>
      <c r="O221" t="s">
        <v>415</v>
      </c>
    </row>
    <row r="222">
      <c r="I222" t="s">
        <v>436</v>
      </c>
      <c r="J222" t="s">
        <v>440</v>
      </c>
      <c r="K222" t="s">
        <v>149</v>
      </c>
      <c r="L222">
        <v>0.2051824785567122</v>
      </c>
      <c r="M222">
        <v>1227603.53750735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5" x14ac:dyDescent="0.35"/>
  <cols>
    <col min="1" max="2" width="13.453125" bestFit="true" customWidth="true"/>
    <col min="3" max="5" width="12.453125" bestFit="true" customWidth="true"/>
    <col min="6" max="6" width="11.1796875" bestFit="true" customWidth="true"/>
    <col min="7" max="7" width="12.453125" bestFit="true" customWidth="true"/>
    <col min="8" max="8" width="12.453125" customWidth="true"/>
    <col min="9" max="9" width="13.453125" bestFit="true" customWidth="true"/>
    <col min="10" max="10" width="12.453125" bestFit="true" customWidth="true"/>
    <col min="11" max="20" width="13.453125" bestFit="true" customWidth="true"/>
  </cols>
  <sheetData>
    <row r="1">
      <c r="A1" t="s">
        <v>479</v>
      </c>
    </row>
    <row r="2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>
      <c r="A3">
        <v>445.2938303835295</v>
      </c>
      <c r="B3">
        <v>78.6752604696389</v>
      </c>
      <c r="C3">
        <v>2.002047171441726</v>
      </c>
      <c r="D3">
        <v>547.6003484415628</v>
      </c>
      <c r="E3">
        <v>563.9842281673465</v>
      </c>
      <c r="F3">
        <v>400.7058098969331</v>
      </c>
      <c r="G3">
        <v>432.6138569869362</v>
      </c>
      <c r="H3">
        <v>382.845496490959</v>
      </c>
      <c r="I3">
        <v>43.57850912399233</v>
      </c>
      <c r="J3">
        <v>3.883836925835967</v>
      </c>
      <c r="K3">
        <v>254.1241191443037</v>
      </c>
      <c r="L3">
        <v>85.96900183873622</v>
      </c>
      <c r="M3">
        <v>89.89204416531361</v>
      </c>
      <c r="N3">
        <v>849.7546558669479</v>
      </c>
      <c r="O3">
        <v>683.6591364260199</v>
      </c>
      <c r="P3">
        <v>847.4953238364185</v>
      </c>
      <c r="Q3">
        <v>138.6449810364643</v>
      </c>
      <c r="R3">
        <v>768.2386992188328</v>
      </c>
      <c r="S3">
        <v>92.81302213618005</v>
      </c>
      <c r="T3">
        <v>188.5155991092591</v>
      </c>
      <c r="U3">
        <v>33.95604144981865</v>
      </c>
    </row>
    <row r="5">
      <c r="A5" t="s">
        <v>480</v>
      </c>
    </row>
    <row r="6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>
      <c r="A7">
        <v>612.0233455058182</v>
      </c>
      <c r="B7">
        <v>84.65924774497132</v>
      </c>
      <c r="C7">
        <v>5.63953920994047</v>
      </c>
      <c r="D7">
        <v>1313.962309547309</v>
      </c>
      <c r="E7">
        <v>1351.875143777339</v>
      </c>
      <c r="F7">
        <v>521.8015965155296</v>
      </c>
      <c r="G7">
        <v>573.0879129605253</v>
      </c>
      <c r="H7">
        <v>484.4009908939926</v>
      </c>
      <c r="I7">
        <v>46.95037975513044</v>
      </c>
      <c r="J7">
        <v>3.883836925835967</v>
      </c>
      <c r="K7">
        <v>968.6524173879303</v>
      </c>
      <c r="L7">
        <v>228.8123224834575</v>
      </c>
      <c r="M7">
        <v>102.5509103208573</v>
      </c>
      <c r="N7">
        <v>2000</v>
      </c>
      <c r="O7">
        <v>1684.957396437251</v>
      </c>
      <c r="P7">
        <v>1996.057917088494</v>
      </c>
      <c r="Q7">
        <v>155.1729547369934</v>
      </c>
      <c r="R7">
        <v>1551.246693442614</v>
      </c>
      <c r="S7">
        <v>104.4382199258494</v>
      </c>
      <c r="T7">
        <v>248.6588871003837</v>
      </c>
      <c r="U7">
        <v>36.16077264288766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5" x14ac:dyDescent="0.35"/>
  <sheetData>
    <row r="1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>
      <c r="A2" t="s">
        <v>383</v>
      </c>
      <c r="B2" s="13">
        <v>1</v>
      </c>
      <c r="C2" t="s">
        <v>378</v>
      </c>
      <c r="D2" s="13">
        <v>47.30844467818493</v>
      </c>
      <c r="E2" s="13">
        <v>199967.7409634516</v>
      </c>
      <c r="F2" t="s">
        <v>38</v>
      </c>
    </row>
    <row r="3">
      <c r="A3" t="s">
        <v>491</v>
      </c>
      <c r="B3" s="13">
        <v>1</v>
      </c>
      <c r="C3" t="s">
        <v>378</v>
      </c>
      <c r="D3" s="13">
        <v>133.1840501798912</v>
      </c>
      <c r="E3" s="13">
        <v>199967.7409634516</v>
      </c>
      <c r="F3" t="s">
        <v>468</v>
      </c>
    </row>
    <row r="4">
      <c r="A4" t="s">
        <v>492</v>
      </c>
      <c r="B4" s="13">
        <v>1</v>
      </c>
      <c r="C4" t="s">
        <v>378</v>
      </c>
      <c r="D4" s="13">
        <v>409.1717605601298</v>
      </c>
      <c r="E4" s="13">
        <v>199967.7409634516</v>
      </c>
      <c r="F4" t="s">
        <v>467</v>
      </c>
    </row>
    <row r="5">
      <c r="A5" t="s">
        <v>493</v>
      </c>
      <c r="B5" s="13">
        <v>1</v>
      </c>
      <c r="C5" t="s">
        <v>378</v>
      </c>
      <c r="D5" s="13">
        <v>1870.057240230999</v>
      </c>
      <c r="E5" s="13">
        <v>199967.7409634516</v>
      </c>
      <c r="F5" t="s">
        <v>490</v>
      </c>
    </row>
    <row r="6">
      <c r="A6" t="s">
        <v>1121</v>
      </c>
      <c r="B6" s="13">
        <v>1</v>
      </c>
      <c r="C6" t="s">
        <v>378</v>
      </c>
      <c r="D6" s="13">
        <v>363.3864921145962</v>
      </c>
      <c r="E6" s="13">
        <v>199967.7409634516</v>
      </c>
      <c r="F6" t="s">
        <v>1096</v>
      </c>
    </row>
    <row r="7">
      <c r="A7" t="s">
        <v>1154</v>
      </c>
      <c r="B7" s="13">
        <v>1</v>
      </c>
      <c r="C7" t="s">
        <v>378</v>
      </c>
      <c r="D7" s="13">
        <v>2420.295586280848</v>
      </c>
      <c r="E7" s="13">
        <v>199967.7409634516</v>
      </c>
      <c r="F7" t="s">
        <v>1152</v>
      </c>
    </row>
    <row r="8">
      <c r="A8" t="s">
        <v>1155</v>
      </c>
      <c r="B8" s="13">
        <v>1</v>
      </c>
      <c r="C8" t="s">
        <v>378</v>
      </c>
      <c r="D8" s="13">
        <v>21.71691320079518</v>
      </c>
      <c r="E8" s="13">
        <v>199967.7409634516</v>
      </c>
      <c r="F8" t="s">
        <v>1153</v>
      </c>
    </row>
    <row r="9">
      <c r="A9" t="s">
        <v>1416</v>
      </c>
      <c r="B9" s="13">
        <v>1</v>
      </c>
      <c r="C9" t="s">
        <v>378</v>
      </c>
      <c r="D9" s="13">
        <v>711.8794516149311</v>
      </c>
      <c r="E9" s="13">
        <v>199967.7409634516</v>
      </c>
      <c r="F9" t="s">
        <v>1414</v>
      </c>
    </row>
    <row r="10">
      <c r="A10" t="s">
        <v>494</v>
      </c>
      <c r="B10" s="13">
        <v>1</v>
      </c>
      <c r="C10" t="s">
        <v>378</v>
      </c>
      <c r="D10" s="13">
        <v>1928.74606189279</v>
      </c>
      <c r="E10" s="13">
        <v>199967.7409634516</v>
      </c>
      <c r="F10" t="s">
        <v>469</v>
      </c>
    </row>
    <row r="11">
      <c r="A11" t="s">
        <v>495</v>
      </c>
      <c r="B11" s="13">
        <v>1</v>
      </c>
      <c r="C11" t="s">
        <v>378</v>
      </c>
      <c r="D11" s="13">
        <v>589.0505162496095</v>
      </c>
      <c r="E11" s="13">
        <v>199967.7409634516</v>
      </c>
      <c r="F11" t="s">
        <v>470</v>
      </c>
    </row>
    <row r="12">
      <c r="A12" t="s">
        <v>496</v>
      </c>
      <c r="B12" s="13">
        <v>1</v>
      </c>
      <c r="C12" t="s">
        <v>378</v>
      </c>
      <c r="D12" s="13">
        <v>115.096797709668</v>
      </c>
      <c r="E12" s="13">
        <v>199967.7409634516</v>
      </c>
      <c r="F12" t="s">
        <v>471</v>
      </c>
    </row>
    <row r="13">
      <c r="A13" t="s">
        <v>1451</v>
      </c>
      <c r="B13" s="13">
        <v>1</v>
      </c>
      <c r="C13" t="s">
        <v>378</v>
      </c>
      <c r="D13" s="13">
        <v>5.040279706454569</v>
      </c>
      <c r="E13" s="13">
        <v>199967.7409634516</v>
      </c>
      <c r="F13" t="s">
        <v>1450</v>
      </c>
    </row>
    <row r="14">
      <c r="A14" t="s">
        <v>190</v>
      </c>
      <c r="B14" s="13">
        <v>1</v>
      </c>
      <c r="C14" t="s">
        <v>378</v>
      </c>
      <c r="D14" s="13">
        <v>244.2176943118812</v>
      </c>
      <c r="E14" s="13">
        <v>199967.7409634516</v>
      </c>
      <c r="F14" t="s">
        <v>172</v>
      </c>
    </row>
    <row r="15">
      <c r="A15" t="s">
        <v>191</v>
      </c>
      <c r="B15" s="13">
        <v>1</v>
      </c>
      <c r="C15" t="s">
        <v>378</v>
      </c>
      <c r="D15" s="13">
        <v>54.57307037350826</v>
      </c>
      <c r="E15" s="13">
        <v>199967.7409634516</v>
      </c>
      <c r="F15" t="s">
        <v>173</v>
      </c>
    </row>
    <row r="16">
      <c r="A16" t="s">
        <v>199</v>
      </c>
      <c r="B16" s="13">
        <v>1</v>
      </c>
      <c r="C16" t="s">
        <v>378</v>
      </c>
      <c r="D16" s="13">
        <v>9.461688935636987</v>
      </c>
      <c r="E16" s="13">
        <v>199967.7409634516</v>
      </c>
      <c r="F16" t="s">
        <v>47</v>
      </c>
    </row>
    <row r="17">
      <c r="A17" t="s">
        <v>200</v>
      </c>
      <c r="B17" s="13">
        <v>1</v>
      </c>
      <c r="C17" t="s">
        <v>378</v>
      </c>
      <c r="D17" s="13">
        <v>0.2473074566524887</v>
      </c>
      <c r="E17" s="13">
        <v>199967.7409634516</v>
      </c>
      <c r="F17" t="s">
        <v>182</v>
      </c>
    </row>
    <row r="18">
      <c r="A18" t="s">
        <v>201</v>
      </c>
      <c r="B18" s="13">
        <v>1</v>
      </c>
      <c r="C18" t="s">
        <v>378</v>
      </c>
      <c r="D18" s="13">
        <v>14214.71273288609</v>
      </c>
      <c r="E18" s="13">
        <v>199967.7409634516</v>
      </c>
      <c r="F18" t="s">
        <v>48</v>
      </c>
    </row>
    <row r="19">
      <c r="A19" t="s">
        <v>202</v>
      </c>
      <c r="B19" s="13">
        <v>1</v>
      </c>
      <c r="C19" t="s">
        <v>378</v>
      </c>
      <c r="D19" s="13">
        <v>3038.195859599366</v>
      </c>
      <c r="E19" s="13">
        <v>199967.7409634516</v>
      </c>
      <c r="F19" t="s">
        <v>181</v>
      </c>
    </row>
    <row r="20">
      <c r="A20" t="s">
        <v>203</v>
      </c>
      <c r="B20" s="13">
        <v>1</v>
      </c>
      <c r="C20" t="s">
        <v>378</v>
      </c>
      <c r="D20" s="13">
        <v>2442.012499481643</v>
      </c>
      <c r="E20" s="13">
        <v>199967.7409634516</v>
      </c>
      <c r="F20" t="s">
        <v>180</v>
      </c>
    </row>
    <row r="21">
      <c r="A21" t="s">
        <v>204</v>
      </c>
      <c r="B21" s="13">
        <v>1</v>
      </c>
      <c r="C21" t="s">
        <v>378</v>
      </c>
      <c r="D21" s="13">
        <v>711.8794516149311</v>
      </c>
      <c r="E21" s="13">
        <v>199967.7409634516</v>
      </c>
      <c r="F21" t="s">
        <v>179</v>
      </c>
    </row>
    <row r="22">
      <c r="A22" t="s">
        <v>205</v>
      </c>
      <c r="B22" s="13">
        <v>1</v>
      </c>
      <c r="C22" t="s">
        <v>378</v>
      </c>
      <c r="D22" s="13">
        <v>2517.7965781424</v>
      </c>
      <c r="E22" s="13">
        <v>199967.7409634516</v>
      </c>
      <c r="F22" t="s">
        <v>178</v>
      </c>
    </row>
    <row r="23">
      <c r="A23" t="s">
        <v>206</v>
      </c>
      <c r="B23" s="13">
        <v>1</v>
      </c>
      <c r="C23" t="s">
        <v>378</v>
      </c>
      <c r="D23" s="13">
        <v>413.8875623950574</v>
      </c>
      <c r="E23" s="13">
        <v>199967.7409634516</v>
      </c>
      <c r="F23" t="s">
        <v>177</v>
      </c>
    </row>
    <row r="24">
      <c r="A24" t="s">
        <v>1356</v>
      </c>
      <c r="B24" s="13">
        <v>1</v>
      </c>
      <c r="C24" t="s">
        <v>378</v>
      </c>
      <c r="D24" s="13">
        <v>0</v>
      </c>
      <c r="E24" s="13">
        <v>199967.7409634516</v>
      </c>
      <c r="F24" t="s">
        <v>1355</v>
      </c>
    </row>
    <row r="25">
      <c r="A25" t="s">
        <v>192</v>
      </c>
      <c r="B25" s="13">
        <v>1</v>
      </c>
      <c r="C25" t="s">
        <v>378</v>
      </c>
      <c r="D25" s="13">
        <v>2022.633282749352</v>
      </c>
      <c r="E25" s="13">
        <v>199967.7409634516</v>
      </c>
      <c r="F25" t="s">
        <v>163</v>
      </c>
    </row>
    <row r="26">
      <c r="A26" t="s">
        <v>193</v>
      </c>
      <c r="B26" s="13">
        <v>1</v>
      </c>
      <c r="C26" t="s">
        <v>378</v>
      </c>
      <c r="D26" s="13">
        <v>16226.82640272</v>
      </c>
      <c r="E26" s="13">
        <v>199967.7409634516</v>
      </c>
      <c r="F26" t="s">
        <v>164</v>
      </c>
    </row>
    <row r="27">
      <c r="A27" t="s">
        <v>194</v>
      </c>
      <c r="B27" s="13">
        <v>1</v>
      </c>
      <c r="C27" t="s">
        <v>378</v>
      </c>
      <c r="D27" s="13">
        <v>2012.924286357062</v>
      </c>
      <c r="E27" s="13">
        <v>199967.7409634516</v>
      </c>
      <c r="F27" t="s">
        <v>165</v>
      </c>
    </row>
    <row r="28">
      <c r="A28" t="s">
        <v>195</v>
      </c>
      <c r="B28" s="13">
        <v>1</v>
      </c>
      <c r="C28" t="s">
        <v>378</v>
      </c>
      <c r="D28" s="13">
        <v>19274.483951255</v>
      </c>
      <c r="E28" s="13">
        <v>199967.7409634516</v>
      </c>
      <c r="F28" t="s">
        <v>166</v>
      </c>
    </row>
    <row r="29">
      <c r="A29" t="s">
        <v>196</v>
      </c>
      <c r="B29" s="13">
        <v>1</v>
      </c>
      <c r="C29" t="s">
        <v>378</v>
      </c>
      <c r="D29" s="13">
        <v>19264.77495486271</v>
      </c>
      <c r="E29" s="13">
        <v>199967.7409634516</v>
      </c>
      <c r="F29" t="s">
        <v>167</v>
      </c>
    </row>
    <row r="30">
      <c r="A30" t="s">
        <v>197</v>
      </c>
      <c r="B30" s="13">
        <v>1</v>
      </c>
      <c r="C30" t="s">
        <v>378</v>
      </c>
      <c r="D30" s="13">
        <v>17534.641906996</v>
      </c>
      <c r="E30" s="13">
        <v>199967.7409634516</v>
      </c>
      <c r="F30" t="s">
        <v>168</v>
      </c>
    </row>
    <row r="31">
      <c r="A31" t="s">
        <v>198</v>
      </c>
      <c r="B31" s="13">
        <v>1</v>
      </c>
      <c r="C31" t="s">
        <v>378</v>
      </c>
      <c r="D31" s="13">
        <v>20466.32604753346</v>
      </c>
      <c r="E31" s="13">
        <v>199967.7409634516</v>
      </c>
      <c r="F31" t="s">
        <v>169</v>
      </c>
    </row>
    <row r="32">
      <c r="A32" t="s">
        <v>384</v>
      </c>
      <c r="B32" s="13">
        <v>1</v>
      </c>
      <c r="C32" t="s">
        <v>378</v>
      </c>
      <c r="D32" s="13">
        <v>1365.237119985936</v>
      </c>
      <c r="E32" s="13">
        <v>199967.7409634516</v>
      </c>
      <c r="F32" t="s">
        <v>39</v>
      </c>
    </row>
    <row r="33">
      <c r="A33" t="s">
        <v>385</v>
      </c>
      <c r="B33" s="13">
        <v>1</v>
      </c>
      <c r="C33" t="s">
        <v>378</v>
      </c>
      <c r="D33" s="13">
        <v>605.0474383787757</v>
      </c>
      <c r="E33" s="13">
        <v>199967.7409634516</v>
      </c>
      <c r="F33" t="s">
        <v>40</v>
      </c>
    </row>
    <row r="34">
      <c r="A34" t="s">
        <v>188</v>
      </c>
      <c r="B34" s="13">
        <v>1</v>
      </c>
      <c r="C34" t="s">
        <v>378</v>
      </c>
      <c r="D34" s="13">
        <v>9.461688935636987</v>
      </c>
      <c r="E34" s="13">
        <v>199967.7409634516</v>
      </c>
      <c r="F34" t="s">
        <v>170</v>
      </c>
    </row>
    <row r="35">
      <c r="A35" t="s">
        <v>189</v>
      </c>
      <c r="B35" s="13">
        <v>1</v>
      </c>
      <c r="C35" t="s">
        <v>378</v>
      </c>
      <c r="D35" s="13">
        <v>0.2473074566524887</v>
      </c>
      <c r="E35" s="13">
        <v>199967.7409634516</v>
      </c>
      <c r="F35" t="s">
        <v>171</v>
      </c>
    </row>
    <row r="36">
      <c r="A36" t="s">
        <v>497</v>
      </c>
      <c r="B36" s="13">
        <v>1</v>
      </c>
      <c r="C36" t="s">
        <v>378</v>
      </c>
      <c r="D36" s="13">
        <v>14214.71273288609</v>
      </c>
      <c r="E36" s="13">
        <v>199967.7409634516</v>
      </c>
      <c r="F36" t="s">
        <v>465</v>
      </c>
    </row>
    <row r="37">
      <c r="A37" t="s">
        <v>498</v>
      </c>
      <c r="B37" s="13">
        <v>1</v>
      </c>
      <c r="C37" t="s">
        <v>378</v>
      </c>
      <c r="D37" s="13">
        <v>262.3963165137497</v>
      </c>
      <c r="E37" s="13">
        <v>199967.7409634516</v>
      </c>
      <c r="F37" t="s">
        <v>466</v>
      </c>
    </row>
    <row r="38">
      <c r="A38" t="s">
        <v>386</v>
      </c>
      <c r="B38" s="13">
        <v>2</v>
      </c>
      <c r="C38" t="s">
        <v>378</v>
      </c>
      <c r="D38" s="13">
        <v>873.7637912333838</v>
      </c>
      <c r="E38" s="13">
        <v>199977.6620104687</v>
      </c>
      <c r="F38" t="s">
        <v>38</v>
      </c>
    </row>
    <row r="39">
      <c r="A39" t="s">
        <v>499</v>
      </c>
      <c r="B39" s="13">
        <v>2</v>
      </c>
      <c r="C39" t="s">
        <v>378</v>
      </c>
      <c r="D39" s="13">
        <v>53.23567400967738</v>
      </c>
      <c r="E39" s="13">
        <v>199977.6620104687</v>
      </c>
      <c r="F39" t="s">
        <v>468</v>
      </c>
    </row>
    <row r="40">
      <c r="A40" t="s">
        <v>500</v>
      </c>
      <c r="B40" s="13">
        <v>2</v>
      </c>
      <c r="C40" t="s">
        <v>378</v>
      </c>
      <c r="D40" s="13">
        <v>1023.623433576243</v>
      </c>
      <c r="E40" s="13">
        <v>199977.6620104687</v>
      </c>
      <c r="F40" t="s">
        <v>467</v>
      </c>
    </row>
    <row r="41">
      <c r="A41" t="s">
        <v>501</v>
      </c>
      <c r="B41" s="13">
        <v>2</v>
      </c>
      <c r="C41" t="s">
        <v>378</v>
      </c>
      <c r="D41" s="13">
        <v>2020.422607196445</v>
      </c>
      <c r="E41" s="13">
        <v>199977.6620104687</v>
      </c>
      <c r="F41" t="s">
        <v>490</v>
      </c>
    </row>
    <row r="42">
      <c r="A42" t="s">
        <v>1122</v>
      </c>
      <c r="B42" s="13">
        <v>2</v>
      </c>
      <c r="C42" t="s">
        <v>378</v>
      </c>
      <c r="D42" s="13">
        <v>267.0016894514096</v>
      </c>
      <c r="E42" s="13">
        <v>199977.6620104687</v>
      </c>
      <c r="F42" t="s">
        <v>1096</v>
      </c>
    </row>
    <row r="43">
      <c r="A43" t="s">
        <v>1156</v>
      </c>
      <c r="B43" s="13">
        <v>2</v>
      </c>
      <c r="C43" t="s">
        <v>378</v>
      </c>
      <c r="D43" s="13">
        <v>1982.859187326005</v>
      </c>
      <c r="E43" s="13">
        <v>199977.6620104687</v>
      </c>
      <c r="F43" t="s">
        <v>1152</v>
      </c>
    </row>
    <row r="44">
      <c r="A44" t="s">
        <v>1157</v>
      </c>
      <c r="B44" s="13">
        <v>2</v>
      </c>
      <c r="C44" t="s">
        <v>378</v>
      </c>
      <c r="D44" s="13">
        <v>26.47396063019163</v>
      </c>
      <c r="E44" s="13">
        <v>199977.6620104687</v>
      </c>
      <c r="F44" t="s">
        <v>1153</v>
      </c>
    </row>
    <row r="45">
      <c r="A45" t="s">
        <v>1417</v>
      </c>
      <c r="B45" s="13">
        <v>2</v>
      </c>
      <c r="C45" t="s">
        <v>378</v>
      </c>
      <c r="D45" s="13">
        <v>754.6603192295458</v>
      </c>
      <c r="E45" s="13">
        <v>199977.6620104687</v>
      </c>
      <c r="F45" t="s">
        <v>1414</v>
      </c>
    </row>
    <row r="46">
      <c r="A46" t="s">
        <v>502</v>
      </c>
      <c r="B46" s="13">
        <v>2</v>
      </c>
      <c r="C46" t="s">
        <v>378</v>
      </c>
      <c r="D46" s="13">
        <v>1316.676327287046</v>
      </c>
      <c r="E46" s="13">
        <v>199977.6620104687</v>
      </c>
      <c r="F46" t="s">
        <v>469</v>
      </c>
    </row>
    <row r="47">
      <c r="A47" t="s">
        <v>503</v>
      </c>
      <c r="B47" s="13">
        <v>2</v>
      </c>
      <c r="C47" t="s">
        <v>378</v>
      </c>
      <c r="D47" s="13">
        <v>490.6298270719449</v>
      </c>
      <c r="E47" s="13">
        <v>199977.6620104687</v>
      </c>
      <c r="F47" t="s">
        <v>470</v>
      </c>
    </row>
    <row r="48">
      <c r="A48" t="s">
        <v>504</v>
      </c>
      <c r="B48" s="13">
        <v>2</v>
      </c>
      <c r="C48" t="s">
        <v>378</v>
      </c>
      <c r="D48" s="13">
        <v>324.9922547718907</v>
      </c>
      <c r="E48" s="13">
        <v>199977.6620104687</v>
      </c>
      <c r="F48" t="s">
        <v>471</v>
      </c>
    </row>
    <row r="49">
      <c r="A49" t="s">
        <v>1452</v>
      </c>
      <c r="B49" s="13">
        <v>2</v>
      </c>
      <c r="C49" t="s">
        <v>378</v>
      </c>
      <c r="D49" s="13">
        <v>185.5745027045273</v>
      </c>
      <c r="E49" s="13">
        <v>199977.6620104687</v>
      </c>
      <c r="F49" t="s">
        <v>1450</v>
      </c>
    </row>
    <row r="50">
      <c r="A50" t="s">
        <v>209</v>
      </c>
      <c r="B50" s="13">
        <v>2</v>
      </c>
      <c r="C50" t="s">
        <v>378</v>
      </c>
      <c r="D50" s="13">
        <v>628.8622575331732</v>
      </c>
      <c r="E50" s="13">
        <v>199977.6620104687</v>
      </c>
      <c r="F50" t="s">
        <v>172</v>
      </c>
    </row>
    <row r="51">
      <c r="A51" t="s">
        <v>210</v>
      </c>
      <c r="B51" s="13">
        <v>2</v>
      </c>
      <c r="C51" t="s">
        <v>378</v>
      </c>
      <c r="D51" s="13">
        <v>162.6290115970202</v>
      </c>
      <c r="E51" s="13">
        <v>199977.6620104687</v>
      </c>
      <c r="F51" t="s">
        <v>173</v>
      </c>
    </row>
    <row r="52">
      <c r="A52" t="s">
        <v>218</v>
      </c>
      <c r="B52" s="13">
        <v>2</v>
      </c>
      <c r="C52" t="s">
        <v>378</v>
      </c>
      <c r="D52" s="13">
        <v>135.1103318795055</v>
      </c>
      <c r="E52" s="13">
        <v>199977.6620104687</v>
      </c>
      <c r="F52" t="s">
        <v>47</v>
      </c>
    </row>
    <row r="53">
      <c r="A53" t="s">
        <v>219</v>
      </c>
      <c r="B53" s="13">
        <v>2</v>
      </c>
      <c r="C53" t="s">
        <v>378</v>
      </c>
      <c r="D53" s="13">
        <v>16.98247558278566</v>
      </c>
      <c r="E53" s="13">
        <v>199977.6620104687</v>
      </c>
      <c r="F53" t="s">
        <v>182</v>
      </c>
    </row>
    <row r="54">
      <c r="A54" t="s">
        <v>220</v>
      </c>
      <c r="B54" s="13">
        <v>2</v>
      </c>
      <c r="C54" t="s">
        <v>378</v>
      </c>
      <c r="D54" s="13">
        <v>7193.494353721357</v>
      </c>
      <c r="E54" s="13">
        <v>199977.6620104687</v>
      </c>
      <c r="F54" t="s">
        <v>48</v>
      </c>
    </row>
    <row r="55">
      <c r="A55" t="s">
        <v>221</v>
      </c>
      <c r="B55" s="13">
        <v>2</v>
      </c>
      <c r="C55" t="s">
        <v>378</v>
      </c>
      <c r="D55" s="13">
        <v>3653.46607417749</v>
      </c>
      <c r="E55" s="13">
        <v>199977.6620104687</v>
      </c>
      <c r="F55" t="s">
        <v>181</v>
      </c>
    </row>
    <row r="56">
      <c r="A56" t="s">
        <v>222</v>
      </c>
      <c r="B56" s="13">
        <v>2</v>
      </c>
      <c r="C56" t="s">
        <v>378</v>
      </c>
      <c r="D56" s="13">
        <v>2009.333147956196</v>
      </c>
      <c r="E56" s="13">
        <v>199977.6620104687</v>
      </c>
      <c r="F56" t="s">
        <v>180</v>
      </c>
    </row>
    <row r="57">
      <c r="A57" t="s">
        <v>223</v>
      </c>
      <c r="B57" s="13">
        <v>2</v>
      </c>
      <c r="C57" t="s">
        <v>378</v>
      </c>
      <c r="D57" s="13">
        <v>754.6603192295458</v>
      </c>
      <c r="E57" s="13">
        <v>199977.6620104687</v>
      </c>
      <c r="F57" t="s">
        <v>179</v>
      </c>
    </row>
    <row r="58">
      <c r="A58" t="s">
        <v>224</v>
      </c>
      <c r="B58" s="13">
        <v>2</v>
      </c>
      <c r="C58" t="s">
        <v>378</v>
      </c>
      <c r="D58" s="13">
        <v>1807.306154358991</v>
      </c>
      <c r="E58" s="13">
        <v>199977.6620104687</v>
      </c>
      <c r="F58" t="s">
        <v>178</v>
      </c>
    </row>
    <row r="59">
      <c r="A59" t="s">
        <v>225</v>
      </c>
      <c r="B59" s="13">
        <v>2</v>
      </c>
      <c r="C59" t="s">
        <v>378</v>
      </c>
      <c r="D59" s="13">
        <v>1116.483523902084</v>
      </c>
      <c r="E59" s="13">
        <v>199977.6620104687</v>
      </c>
      <c r="F59" t="s">
        <v>177</v>
      </c>
    </row>
    <row r="60">
      <c r="A60" t="s">
        <v>1357</v>
      </c>
      <c r="B60" s="13">
        <v>2</v>
      </c>
      <c r="C60" t="s">
        <v>378</v>
      </c>
      <c r="D60" s="13">
        <v>0</v>
      </c>
      <c r="E60" s="13">
        <v>199977.6620104687</v>
      </c>
      <c r="F60" t="s">
        <v>1355</v>
      </c>
    </row>
    <row r="61">
      <c r="A61" t="s">
        <v>211</v>
      </c>
      <c r="B61" s="13">
        <v>2</v>
      </c>
      <c r="C61" t="s">
        <v>378</v>
      </c>
      <c r="D61" s="13">
        <v>7238.037741741604</v>
      </c>
      <c r="E61" s="13">
        <v>199977.6620104687</v>
      </c>
      <c r="F61" t="s">
        <v>163</v>
      </c>
    </row>
    <row r="62">
      <c r="A62" t="s">
        <v>212</v>
      </c>
      <c r="B62" s="13">
        <v>2</v>
      </c>
      <c r="C62" t="s">
        <v>378</v>
      </c>
      <c r="D62" s="13">
        <v>14297.47963507883</v>
      </c>
      <c r="E62" s="13">
        <v>199977.6620104687</v>
      </c>
      <c r="F62" t="s">
        <v>164</v>
      </c>
    </row>
    <row r="63">
      <c r="A63" t="s">
        <v>213</v>
      </c>
      <c r="B63" s="13">
        <v>2</v>
      </c>
      <c r="C63" t="s">
        <v>378</v>
      </c>
      <c r="D63" s="13">
        <v>7085.944934279312</v>
      </c>
      <c r="E63" s="13">
        <v>199977.6620104687</v>
      </c>
      <c r="F63" t="s">
        <v>165</v>
      </c>
    </row>
    <row r="64">
      <c r="A64" t="s">
        <v>214</v>
      </c>
      <c r="B64" s="13">
        <v>2</v>
      </c>
      <c r="C64" t="s">
        <v>378</v>
      </c>
      <c r="D64" s="13">
        <v>18086.05604113582</v>
      </c>
      <c r="E64" s="13">
        <v>199977.6620104687</v>
      </c>
      <c r="F64" t="s">
        <v>166</v>
      </c>
    </row>
    <row r="65">
      <c r="A65" t="s">
        <v>215</v>
      </c>
      <c r="B65" s="13">
        <v>2</v>
      </c>
      <c r="C65" t="s">
        <v>378</v>
      </c>
      <c r="D65" s="13">
        <v>17933.96323367353</v>
      </c>
      <c r="E65" s="13">
        <v>199977.6620104687</v>
      </c>
      <c r="F65" t="s">
        <v>167</v>
      </c>
    </row>
    <row r="66">
      <c r="A66" t="s">
        <v>216</v>
      </c>
      <c r="B66" s="13">
        <v>2</v>
      </c>
      <c r="C66" t="s">
        <v>378</v>
      </c>
      <c r="D66" s="13">
        <v>16679.29040494688</v>
      </c>
      <c r="E66" s="13">
        <v>199977.6620104687</v>
      </c>
      <c r="F66" t="s">
        <v>168</v>
      </c>
    </row>
    <row r="67">
      <c r="A67" t="s">
        <v>217</v>
      </c>
      <c r="B67" s="13">
        <v>2</v>
      </c>
      <c r="C67" t="s">
        <v>378</v>
      </c>
      <c r="D67" s="13">
        <v>19603.08008320795</v>
      </c>
      <c r="E67" s="13">
        <v>199977.6620104687</v>
      </c>
      <c r="F67" t="s">
        <v>169</v>
      </c>
    </row>
    <row r="68">
      <c r="A68" t="s">
        <v>387</v>
      </c>
      <c r="B68" s="13">
        <v>2</v>
      </c>
      <c r="C68" t="s">
        <v>378</v>
      </c>
      <c r="D68" s="13">
        <v>3684.501274860915</v>
      </c>
      <c r="E68" s="13">
        <v>199977.6620104687</v>
      </c>
      <c r="F68" t="s">
        <v>39</v>
      </c>
    </row>
    <row r="69">
      <c r="A69" t="s">
        <v>388</v>
      </c>
      <c r="B69" s="13">
        <v>2</v>
      </c>
      <c r="C69" t="s">
        <v>378</v>
      </c>
      <c r="D69" s="13">
        <v>2494.198172942778</v>
      </c>
      <c r="E69" s="13">
        <v>199977.6620104687</v>
      </c>
      <c r="F69" t="s">
        <v>40</v>
      </c>
    </row>
    <row r="70">
      <c r="A70" t="s">
        <v>207</v>
      </c>
      <c r="B70" s="13">
        <v>2</v>
      </c>
      <c r="C70" t="s">
        <v>378</v>
      </c>
      <c r="D70" s="13">
        <v>135.1103318795055</v>
      </c>
      <c r="E70" s="13">
        <v>199977.6620104687</v>
      </c>
      <c r="F70" t="s">
        <v>170</v>
      </c>
    </row>
    <row r="71">
      <c r="A71" t="s">
        <v>208</v>
      </c>
      <c r="B71" s="13">
        <v>2</v>
      </c>
      <c r="C71" t="s">
        <v>378</v>
      </c>
      <c r="D71" s="13">
        <v>16.98247558278566</v>
      </c>
      <c r="E71" s="13">
        <v>199977.6620104687</v>
      </c>
      <c r="F71" t="s">
        <v>171</v>
      </c>
    </row>
    <row r="72">
      <c r="A72" t="s">
        <v>505</v>
      </c>
      <c r="B72" s="13">
        <v>2</v>
      </c>
      <c r="C72" t="s">
        <v>378</v>
      </c>
      <c r="D72" s="13">
        <v>7193.494353721357</v>
      </c>
      <c r="E72" s="13">
        <v>199977.6620104687</v>
      </c>
      <c r="F72" t="s">
        <v>465</v>
      </c>
    </row>
    <row r="73">
      <c r="A73" t="s">
        <v>506</v>
      </c>
      <c r="B73" s="13">
        <v>2</v>
      </c>
      <c r="C73" t="s">
        <v>378</v>
      </c>
      <c r="D73" s="13">
        <v>289.1826699437144</v>
      </c>
      <c r="E73" s="13">
        <v>199977.6620104687</v>
      </c>
      <c r="F73" t="s">
        <v>466</v>
      </c>
    </row>
    <row r="74">
      <c r="A74" t="s">
        <v>389</v>
      </c>
      <c r="B74" s="13">
        <v>3</v>
      </c>
      <c r="C74" t="s">
        <v>378</v>
      </c>
      <c r="D74" s="13">
        <v>3690.598830979949</v>
      </c>
      <c r="E74" s="13">
        <v>199997.2186050184</v>
      </c>
      <c r="F74" t="s">
        <v>38</v>
      </c>
    </row>
    <row r="75">
      <c r="A75" t="s">
        <v>507</v>
      </c>
      <c r="B75" s="13">
        <v>3</v>
      </c>
      <c r="C75" t="s">
        <v>378</v>
      </c>
      <c r="D75" s="13">
        <v>235.6371360852003</v>
      </c>
      <c r="E75" s="13">
        <v>199997.2186050184</v>
      </c>
      <c r="F75" t="s">
        <v>468</v>
      </c>
    </row>
    <row r="76">
      <c r="A76" t="s">
        <v>508</v>
      </c>
      <c r="B76" s="13">
        <v>3</v>
      </c>
      <c r="C76" t="s">
        <v>378</v>
      </c>
      <c r="D76" s="13">
        <v>1328.614671814538</v>
      </c>
      <c r="E76" s="13">
        <v>199997.2186050184</v>
      </c>
      <c r="F76" t="s">
        <v>467</v>
      </c>
    </row>
    <row r="77">
      <c r="A77" t="s">
        <v>509</v>
      </c>
      <c r="B77" s="13">
        <v>3</v>
      </c>
      <c r="C77" t="s">
        <v>378</v>
      </c>
      <c r="D77" s="13">
        <v>437.7289359158013</v>
      </c>
      <c r="E77" s="13">
        <v>199997.2186050184</v>
      </c>
      <c r="F77" t="s">
        <v>490</v>
      </c>
    </row>
    <row r="78">
      <c r="A78" t="s">
        <v>1123</v>
      </c>
      <c r="B78" s="13">
        <v>3</v>
      </c>
      <c r="C78" t="s">
        <v>378</v>
      </c>
      <c r="D78" s="13">
        <v>205.8436623496146</v>
      </c>
      <c r="E78" s="13">
        <v>199997.2186050184</v>
      </c>
      <c r="F78" t="s">
        <v>1096</v>
      </c>
    </row>
    <row r="79">
      <c r="A79" t="s">
        <v>1158</v>
      </c>
      <c r="B79" s="13">
        <v>3</v>
      </c>
      <c r="C79" t="s">
        <v>378</v>
      </c>
      <c r="D79" s="13">
        <v>2053.192927353193</v>
      </c>
      <c r="E79" s="13">
        <v>199997.2186050184</v>
      </c>
      <c r="F79" t="s">
        <v>1152</v>
      </c>
    </row>
    <row r="80">
      <c r="A80" t="s">
        <v>1159</v>
      </c>
      <c r="B80" s="13">
        <v>3</v>
      </c>
      <c r="C80" t="s">
        <v>378</v>
      </c>
      <c r="D80" s="13">
        <v>24.00912319823079</v>
      </c>
      <c r="E80" s="13">
        <v>199997.2186050184</v>
      </c>
      <c r="F80" t="s">
        <v>1153</v>
      </c>
    </row>
    <row r="81">
      <c r="A81" t="s">
        <v>1418</v>
      </c>
      <c r="B81" s="13">
        <v>3</v>
      </c>
      <c r="C81" t="s">
        <v>378</v>
      </c>
      <c r="D81" s="13">
        <v>853.2117790793905</v>
      </c>
      <c r="E81" s="13">
        <v>199997.2186050184</v>
      </c>
      <c r="F81" t="s">
        <v>1414</v>
      </c>
    </row>
    <row r="82">
      <c r="A82" t="s">
        <v>510</v>
      </c>
      <c r="B82" s="13">
        <v>3</v>
      </c>
      <c r="C82" t="s">
        <v>378</v>
      </c>
      <c r="D82" s="13">
        <v>796.3541389820157</v>
      </c>
      <c r="E82" s="13">
        <v>199997.2186050184</v>
      </c>
      <c r="F82" t="s">
        <v>469</v>
      </c>
    </row>
    <row r="83">
      <c r="A83" t="s">
        <v>511</v>
      </c>
      <c r="B83" s="13">
        <v>3</v>
      </c>
      <c r="C83" t="s">
        <v>378</v>
      </c>
      <c r="D83" s="13">
        <v>436.5542679338004</v>
      </c>
      <c r="E83" s="13">
        <v>199997.2186050184</v>
      </c>
      <c r="F83" t="s">
        <v>470</v>
      </c>
    </row>
    <row r="84">
      <c r="A84" t="s">
        <v>512</v>
      </c>
      <c r="B84" s="13">
        <v>3</v>
      </c>
      <c r="C84" t="s">
        <v>378</v>
      </c>
      <c r="D84" s="13">
        <v>354.4675243981239</v>
      </c>
      <c r="E84" s="13">
        <v>199997.2186050184</v>
      </c>
      <c r="F84" t="s">
        <v>471</v>
      </c>
    </row>
    <row r="85">
      <c r="A85" t="s">
        <v>1453</v>
      </c>
      <c r="B85" s="13">
        <v>3</v>
      </c>
      <c r="C85" t="s">
        <v>378</v>
      </c>
      <c r="D85" s="13">
        <v>1182.491015429548</v>
      </c>
      <c r="E85" s="13">
        <v>199997.2186050184</v>
      </c>
      <c r="F85" t="s">
        <v>1450</v>
      </c>
    </row>
    <row r="86">
      <c r="A86" t="s">
        <v>228</v>
      </c>
      <c r="B86" s="13">
        <v>3</v>
      </c>
      <c r="C86" t="s">
        <v>378</v>
      </c>
      <c r="D86" s="13">
        <v>895.5181852193782</v>
      </c>
      <c r="E86" s="13">
        <v>199997.2186050184</v>
      </c>
      <c r="F86" t="s">
        <v>172</v>
      </c>
    </row>
    <row r="87">
      <c r="A87" t="s">
        <v>229</v>
      </c>
      <c r="B87" s="13">
        <v>3</v>
      </c>
      <c r="C87" t="s">
        <v>378</v>
      </c>
      <c r="D87" s="13">
        <v>72.06772560178031</v>
      </c>
      <c r="E87" s="13">
        <v>199997.2186050184</v>
      </c>
      <c r="F87" t="s">
        <v>173</v>
      </c>
    </row>
    <row r="88">
      <c r="A88" t="s">
        <v>237</v>
      </c>
      <c r="B88" s="13">
        <v>3</v>
      </c>
      <c r="C88" t="s">
        <v>378</v>
      </c>
      <c r="D88" s="13">
        <v>613.5829276478281</v>
      </c>
      <c r="E88" s="13">
        <v>199997.2186050184</v>
      </c>
      <c r="F88" t="s">
        <v>47</v>
      </c>
    </row>
    <row r="89">
      <c r="A89" t="s">
        <v>238</v>
      </c>
      <c r="B89" s="13">
        <v>3</v>
      </c>
      <c r="C89" t="s">
        <v>378</v>
      </c>
      <c r="D89" s="13">
        <v>140.7419335045918</v>
      </c>
      <c r="E89" s="13">
        <v>199997.2186050184</v>
      </c>
      <c r="F89" t="s">
        <v>182</v>
      </c>
    </row>
    <row r="90">
      <c r="A90" t="s">
        <v>239</v>
      </c>
      <c r="B90" s="13">
        <v>3</v>
      </c>
      <c r="C90" t="s">
        <v>378</v>
      </c>
      <c r="D90" s="13">
        <v>3875.570655914134</v>
      </c>
      <c r="E90" s="13">
        <v>199997.2186050184</v>
      </c>
      <c r="F90" t="s">
        <v>48</v>
      </c>
    </row>
    <row r="91">
      <c r="A91" t="s">
        <v>240</v>
      </c>
      <c r="B91" s="13">
        <v>3</v>
      </c>
      <c r="C91" t="s">
        <v>378</v>
      </c>
      <c r="D91" s="13">
        <v>2535.30710382771</v>
      </c>
      <c r="E91" s="13">
        <v>199997.2186050184</v>
      </c>
      <c r="F91" t="s">
        <v>181</v>
      </c>
    </row>
    <row r="92">
      <c r="A92" t="s">
        <v>241</v>
      </c>
      <c r="B92" s="13">
        <v>3</v>
      </c>
      <c r="C92" t="s">
        <v>378</v>
      </c>
      <c r="D92" s="13">
        <v>2077.202050551423</v>
      </c>
      <c r="E92" s="13">
        <v>199997.2186050184</v>
      </c>
      <c r="F92" t="s">
        <v>180</v>
      </c>
    </row>
    <row r="93">
      <c r="A93" t="s">
        <v>242</v>
      </c>
      <c r="B93" s="13">
        <v>3</v>
      </c>
      <c r="C93" t="s">
        <v>378</v>
      </c>
      <c r="D93" s="13">
        <v>853.2117790793905</v>
      </c>
      <c r="E93" s="13">
        <v>199997.2186050184</v>
      </c>
      <c r="F93" t="s">
        <v>179</v>
      </c>
    </row>
    <row r="94">
      <c r="A94" t="s">
        <v>243</v>
      </c>
      <c r="B94" s="13">
        <v>3</v>
      </c>
      <c r="C94" t="s">
        <v>378</v>
      </c>
      <c r="D94" s="13">
        <v>1232.908406915816</v>
      </c>
      <c r="E94" s="13">
        <v>199997.2186050184</v>
      </c>
      <c r="F94" t="s">
        <v>178</v>
      </c>
    </row>
    <row r="95">
      <c r="A95" t="s">
        <v>244</v>
      </c>
      <c r="B95" s="13">
        <v>3</v>
      </c>
      <c r="C95" t="s">
        <v>378</v>
      </c>
      <c r="D95" s="13">
        <v>1322.053435219282</v>
      </c>
      <c r="E95" s="13">
        <v>199997.2186050184</v>
      </c>
      <c r="F95" t="s">
        <v>177</v>
      </c>
    </row>
    <row r="96">
      <c r="A96" t="s">
        <v>1358</v>
      </c>
      <c r="B96" s="13">
        <v>3</v>
      </c>
      <c r="C96" t="s">
        <v>378</v>
      </c>
      <c r="D96" s="13">
        <v>0</v>
      </c>
      <c r="E96" s="13">
        <v>199997.2186050184</v>
      </c>
      <c r="F96" t="s">
        <v>1355</v>
      </c>
    </row>
    <row r="97">
      <c r="A97" t="s">
        <v>230</v>
      </c>
      <c r="B97" s="13">
        <v>3</v>
      </c>
      <c r="C97" t="s">
        <v>378</v>
      </c>
      <c r="D97" s="13">
        <v>13170.96862603459</v>
      </c>
      <c r="E97" s="13">
        <v>199997.2186050184</v>
      </c>
      <c r="F97" t="s">
        <v>163</v>
      </c>
    </row>
    <row r="98">
      <c r="A98" t="s">
        <v>231</v>
      </c>
      <c r="B98" s="13">
        <v>3</v>
      </c>
      <c r="C98" t="s">
        <v>378</v>
      </c>
      <c r="D98" s="13">
        <v>16432.9563543009</v>
      </c>
      <c r="E98" s="13">
        <v>199997.2186050184</v>
      </c>
      <c r="F98" t="s">
        <v>164</v>
      </c>
    </row>
    <row r="99">
      <c r="A99" t="s">
        <v>232</v>
      </c>
      <c r="B99" s="13">
        <v>3</v>
      </c>
      <c r="C99" t="s">
        <v>378</v>
      </c>
      <c r="D99" s="13">
        <v>12417.36106016384</v>
      </c>
      <c r="E99" s="13">
        <v>199997.2186050184</v>
      </c>
      <c r="F99" t="s">
        <v>165</v>
      </c>
    </row>
    <row r="100">
      <c r="A100" t="s">
        <v>233</v>
      </c>
      <c r="B100" s="13">
        <v>3</v>
      </c>
      <c r="C100" t="s">
        <v>378</v>
      </c>
      <c r="D100" s="13">
        <v>19581.84638577644</v>
      </c>
      <c r="E100" s="13">
        <v>199997.2186050184</v>
      </c>
      <c r="F100" t="s">
        <v>166</v>
      </c>
    </row>
    <row r="101">
      <c r="A101" t="s">
        <v>234</v>
      </c>
      <c r="B101" s="13">
        <v>3</v>
      </c>
      <c r="C101" t="s">
        <v>378</v>
      </c>
      <c r="D101" s="13">
        <v>18828.23881990569</v>
      </c>
      <c r="E101" s="13">
        <v>199997.2186050184</v>
      </c>
      <c r="F101" t="s">
        <v>167</v>
      </c>
    </row>
    <row r="102">
      <c r="A102" t="s">
        <v>235</v>
      </c>
      <c r="B102" s="13">
        <v>3</v>
      </c>
      <c r="C102" t="s">
        <v>378</v>
      </c>
      <c r="D102" s="13">
        <v>17604.24854843365</v>
      </c>
      <c r="E102" s="13">
        <v>199997.2186050184</v>
      </c>
      <c r="F102" t="s">
        <v>168</v>
      </c>
    </row>
    <row r="103">
      <c r="A103" t="s">
        <v>236</v>
      </c>
      <c r="B103" s="13">
        <v>3</v>
      </c>
      <c r="C103" t="s">
        <v>378</v>
      </c>
      <c r="D103" s="13">
        <v>20164.14042275697</v>
      </c>
      <c r="E103" s="13">
        <v>199997.2186050184</v>
      </c>
      <c r="F103" t="s">
        <v>169</v>
      </c>
    </row>
    <row r="104">
      <c r="A104" t="s">
        <v>390</v>
      </c>
      <c r="B104" s="13">
        <v>3</v>
      </c>
      <c r="C104" t="s">
        <v>378</v>
      </c>
      <c r="D104" s="13">
        <v>4455.81382175125</v>
      </c>
      <c r="E104" s="13">
        <v>199997.2186050184</v>
      </c>
      <c r="F104" t="s">
        <v>39</v>
      </c>
    </row>
    <row r="105">
      <c r="A105" t="s">
        <v>391</v>
      </c>
      <c r="B105" s="13">
        <v>3</v>
      </c>
      <c r="C105" t="s">
        <v>378</v>
      </c>
      <c r="D105" s="13">
        <v>3857.023646784293</v>
      </c>
      <c r="E105" s="13">
        <v>199997.2186050184</v>
      </c>
      <c r="F105" t="s">
        <v>40</v>
      </c>
    </row>
    <row r="106">
      <c r="A106" t="s">
        <v>226</v>
      </c>
      <c r="B106" s="13">
        <v>3</v>
      </c>
      <c r="C106" t="s">
        <v>378</v>
      </c>
      <c r="D106" s="13">
        <v>613.5829276478281</v>
      </c>
      <c r="E106" s="13">
        <v>199997.2186050184</v>
      </c>
      <c r="F106" t="s">
        <v>170</v>
      </c>
    </row>
    <row r="107">
      <c r="A107" t="s">
        <v>227</v>
      </c>
      <c r="B107" s="13">
        <v>3</v>
      </c>
      <c r="C107" t="s">
        <v>378</v>
      </c>
      <c r="D107" s="13">
        <v>140.7419335045918</v>
      </c>
      <c r="E107" s="13">
        <v>199997.2186050184</v>
      </c>
      <c r="F107" t="s">
        <v>171</v>
      </c>
    </row>
    <row r="108">
      <c r="A108" t="s">
        <v>513</v>
      </c>
      <c r="B108" s="13">
        <v>3</v>
      </c>
      <c r="C108" t="s">
        <v>378</v>
      </c>
      <c r="D108" s="13">
        <v>3875.570655914134</v>
      </c>
      <c r="E108" s="13">
        <v>199997.2186050184</v>
      </c>
      <c r="F108" t="s">
        <v>465</v>
      </c>
    </row>
    <row r="109">
      <c r="A109" t="s">
        <v>514</v>
      </c>
      <c r="B109" s="13">
        <v>3</v>
      </c>
      <c r="C109" t="s">
        <v>378</v>
      </c>
      <c r="D109" s="13">
        <v>327.4826976625561</v>
      </c>
      <c r="E109" s="13">
        <v>199997.2186050184</v>
      </c>
      <c r="F109" t="s">
        <v>466</v>
      </c>
    </row>
    <row r="110">
      <c r="A110" t="s">
        <v>392</v>
      </c>
      <c r="B110" s="13">
        <v>4</v>
      </c>
      <c r="C110" t="s">
        <v>378</v>
      </c>
      <c r="D110" s="13">
        <v>8382.719196368449</v>
      </c>
      <c r="E110" s="13">
        <v>199984.5045834531</v>
      </c>
      <c r="F110" t="s">
        <v>38</v>
      </c>
    </row>
    <row r="111">
      <c r="A111" t="s">
        <v>515</v>
      </c>
      <c r="B111" s="13">
        <v>4</v>
      </c>
      <c r="C111" t="s">
        <v>378</v>
      </c>
      <c r="D111" s="13">
        <v>242.882302749559</v>
      </c>
      <c r="E111" s="13">
        <v>199984.5045834531</v>
      </c>
      <c r="F111" t="s">
        <v>468</v>
      </c>
    </row>
    <row r="112">
      <c r="A112" t="s">
        <v>516</v>
      </c>
      <c r="B112" s="13">
        <v>4</v>
      </c>
      <c r="C112" t="s">
        <v>378</v>
      </c>
      <c r="D112" s="13">
        <v>1544.493153127728</v>
      </c>
      <c r="E112" s="13">
        <v>199984.5045834531</v>
      </c>
      <c r="F112" t="s">
        <v>467</v>
      </c>
    </row>
    <row r="113">
      <c r="A113" t="s">
        <v>517</v>
      </c>
      <c r="B113" s="13">
        <v>4</v>
      </c>
      <c r="C113" t="s">
        <v>378</v>
      </c>
      <c r="D113" s="13">
        <v>6.621673051749055</v>
      </c>
      <c r="E113" s="13">
        <v>199984.5045834531</v>
      </c>
      <c r="F113" t="s">
        <v>490</v>
      </c>
    </row>
    <row r="114">
      <c r="A114" t="s">
        <v>1124</v>
      </c>
      <c r="B114" s="13">
        <v>4</v>
      </c>
      <c r="C114" t="s">
        <v>378</v>
      </c>
      <c r="D114" s="13">
        <v>126.2527616397015</v>
      </c>
      <c r="E114" s="13">
        <v>199984.5045834531</v>
      </c>
      <c r="F114" t="s">
        <v>1096</v>
      </c>
    </row>
    <row r="115">
      <c r="A115" t="s">
        <v>1160</v>
      </c>
      <c r="B115" s="13">
        <v>4</v>
      </c>
      <c r="C115" t="s">
        <v>378</v>
      </c>
      <c r="D115" s="13">
        <v>2199.604862234193</v>
      </c>
      <c r="E115" s="13">
        <v>199984.5045834531</v>
      </c>
      <c r="F115" t="s">
        <v>1152</v>
      </c>
    </row>
    <row r="116">
      <c r="A116" t="s">
        <v>1161</v>
      </c>
      <c r="B116" s="13">
        <v>4</v>
      </c>
      <c r="C116" t="s">
        <v>378</v>
      </c>
      <c r="D116" s="13">
        <v>29.88896676458146</v>
      </c>
      <c r="E116" s="13">
        <v>199984.5045834531</v>
      </c>
      <c r="F116" t="s">
        <v>1153</v>
      </c>
    </row>
    <row r="117">
      <c r="A117" t="s">
        <v>1419</v>
      </c>
      <c r="B117" s="13">
        <v>4</v>
      </c>
      <c r="C117" t="s">
        <v>378</v>
      </c>
      <c r="D117" s="13">
        <v>854.9259547478954</v>
      </c>
      <c r="E117" s="13">
        <v>199984.5045834531</v>
      </c>
      <c r="F117" t="s">
        <v>1414</v>
      </c>
    </row>
    <row r="118">
      <c r="A118" t="s">
        <v>518</v>
      </c>
      <c r="B118" s="13">
        <v>4</v>
      </c>
      <c r="C118" t="s">
        <v>378</v>
      </c>
      <c r="D118" s="13">
        <v>1066.476568951972</v>
      </c>
      <c r="E118" s="13">
        <v>199984.5045834531</v>
      </c>
      <c r="F118" t="s">
        <v>469</v>
      </c>
    </row>
    <row r="119">
      <c r="A119" t="s">
        <v>519</v>
      </c>
      <c r="B119" s="13">
        <v>4</v>
      </c>
      <c r="C119" t="s">
        <v>378</v>
      </c>
      <c r="D119" s="13">
        <v>451.2537850648262</v>
      </c>
      <c r="E119" s="13">
        <v>199984.5045834531</v>
      </c>
      <c r="F119" t="s">
        <v>470</v>
      </c>
    </row>
    <row r="120">
      <c r="A120" t="s">
        <v>520</v>
      </c>
      <c r="B120" s="13">
        <v>4</v>
      </c>
      <c r="C120" t="s">
        <v>378</v>
      </c>
      <c r="D120" s="13">
        <v>550.7870926401091</v>
      </c>
      <c r="E120" s="13">
        <v>199984.5045834531</v>
      </c>
      <c r="F120" t="s">
        <v>471</v>
      </c>
    </row>
    <row r="121">
      <c r="A121" t="s">
        <v>1454</v>
      </c>
      <c r="B121" s="13">
        <v>4</v>
      </c>
      <c r="C121" t="s">
        <v>378</v>
      </c>
      <c r="D121" s="13">
        <v>2036.515910986528</v>
      </c>
      <c r="E121" s="13">
        <v>199984.5045834531</v>
      </c>
      <c r="F121" t="s">
        <v>1450</v>
      </c>
    </row>
    <row r="122">
      <c r="A122" t="s">
        <v>247</v>
      </c>
      <c r="B122" s="13">
        <v>4</v>
      </c>
      <c r="C122" t="s">
        <v>378</v>
      </c>
      <c r="D122" s="13">
        <v>1010.368872390912</v>
      </c>
      <c r="E122" s="13">
        <v>199984.5045834531</v>
      </c>
      <c r="F122" t="s">
        <v>172</v>
      </c>
    </row>
    <row r="123">
      <c r="A123" t="s">
        <v>248</v>
      </c>
      <c r="B123" s="13">
        <v>4</v>
      </c>
      <c r="C123" t="s">
        <v>378</v>
      </c>
      <c r="D123" s="13">
        <v>189.7666229010132</v>
      </c>
      <c r="E123" s="13">
        <v>199984.5045834531</v>
      </c>
      <c r="F123" t="s">
        <v>173</v>
      </c>
    </row>
    <row r="124">
      <c r="A124" t="s">
        <v>256</v>
      </c>
      <c r="B124" s="13">
        <v>4</v>
      </c>
      <c r="C124" t="s">
        <v>378</v>
      </c>
      <c r="D124" s="13">
        <v>1335.352676691027</v>
      </c>
      <c r="E124" s="13">
        <v>199984.5045834531</v>
      </c>
      <c r="F124" t="s">
        <v>47</v>
      </c>
    </row>
    <row r="125">
      <c r="A125" t="s">
        <v>257</v>
      </c>
      <c r="B125" s="13">
        <v>4</v>
      </c>
      <c r="C125" t="s">
        <v>378</v>
      </c>
      <c r="D125" s="13">
        <v>448.3507389382491</v>
      </c>
      <c r="E125" s="13">
        <v>199984.5045834531</v>
      </c>
      <c r="F125" t="s">
        <v>182</v>
      </c>
    </row>
    <row r="126">
      <c r="A126" t="s">
        <v>258</v>
      </c>
      <c r="B126" s="13">
        <v>4</v>
      </c>
      <c r="C126" t="s">
        <v>378</v>
      </c>
      <c r="D126" s="13">
        <v>2926.513671607183</v>
      </c>
      <c r="E126" s="13">
        <v>199984.5045834531</v>
      </c>
      <c r="F126" t="s">
        <v>48</v>
      </c>
    </row>
    <row r="127">
      <c r="A127" t="s">
        <v>259</v>
      </c>
      <c r="B127" s="13">
        <v>4</v>
      </c>
      <c r="C127" t="s">
        <v>378</v>
      </c>
      <c r="D127" s="13">
        <v>2094.762034797869</v>
      </c>
      <c r="E127" s="13">
        <v>199984.5045834531</v>
      </c>
      <c r="F127" t="s">
        <v>181</v>
      </c>
    </row>
    <row r="128">
      <c r="A128" t="s">
        <v>260</v>
      </c>
      <c r="B128" s="13">
        <v>4</v>
      </c>
      <c r="C128" t="s">
        <v>378</v>
      </c>
      <c r="D128" s="13">
        <v>2229.493828998775</v>
      </c>
      <c r="E128" s="13">
        <v>199984.5045834531</v>
      </c>
      <c r="F128" t="s">
        <v>180</v>
      </c>
    </row>
    <row r="129">
      <c r="A129" t="s">
        <v>261</v>
      </c>
      <c r="B129" s="13">
        <v>4</v>
      </c>
      <c r="C129" t="s">
        <v>378</v>
      </c>
      <c r="D129" s="13">
        <v>854.9259547478954</v>
      </c>
      <c r="E129" s="13">
        <v>199984.5045834531</v>
      </c>
      <c r="F129" t="s">
        <v>179</v>
      </c>
    </row>
    <row r="130">
      <c r="A130" t="s">
        <v>262</v>
      </c>
      <c r="B130" s="13">
        <v>4</v>
      </c>
      <c r="C130" t="s">
        <v>378</v>
      </c>
      <c r="D130" s="13">
        <v>1517.730354016797</v>
      </c>
      <c r="E130" s="13">
        <v>199984.5045834531</v>
      </c>
      <c r="F130" t="s">
        <v>178</v>
      </c>
    </row>
    <row r="131">
      <c r="A131" t="s">
        <v>263</v>
      </c>
      <c r="B131" s="13">
        <v>4</v>
      </c>
      <c r="C131" t="s">
        <v>378</v>
      </c>
      <c r="D131" s="13">
        <v>1750.922587932034</v>
      </c>
      <c r="E131" s="13">
        <v>199984.5045834531</v>
      </c>
      <c r="F131" t="s">
        <v>177</v>
      </c>
    </row>
    <row r="132">
      <c r="A132" t="s">
        <v>1359</v>
      </c>
      <c r="B132" s="13">
        <v>4</v>
      </c>
      <c r="C132" t="s">
        <v>378</v>
      </c>
      <c r="D132" s="13">
        <v>0</v>
      </c>
      <c r="E132" s="13">
        <v>199984.5045834531</v>
      </c>
      <c r="F132" t="s">
        <v>1355</v>
      </c>
    </row>
    <row r="133">
      <c r="A133" t="s">
        <v>249</v>
      </c>
      <c r="B133" s="13">
        <v>4</v>
      </c>
      <c r="C133" t="s">
        <v>378</v>
      </c>
      <c r="D133" s="13">
        <v>18566.15880994175</v>
      </c>
      <c r="E133" s="13">
        <v>199984.5045834531</v>
      </c>
      <c r="F133" t="s">
        <v>163</v>
      </c>
    </row>
    <row r="134">
      <c r="A134" t="s">
        <v>250</v>
      </c>
      <c r="B134" s="13">
        <v>4</v>
      </c>
      <c r="C134" t="s">
        <v>378</v>
      </c>
      <c r="D134" s="13">
        <v>20161.24181812474</v>
      </c>
      <c r="E134" s="13">
        <v>199984.5045834531</v>
      </c>
      <c r="F134" t="s">
        <v>164</v>
      </c>
    </row>
    <row r="135">
      <c r="A135" t="s">
        <v>251</v>
      </c>
      <c r="B135" s="13">
        <v>4</v>
      </c>
      <c r="C135" t="s">
        <v>378</v>
      </c>
      <c r="D135" s="13">
        <v>16786.83980828623</v>
      </c>
      <c r="E135" s="13">
        <v>199984.5045834531</v>
      </c>
      <c r="F135" t="s">
        <v>165</v>
      </c>
    </row>
    <row r="136">
      <c r="A136" t="s">
        <v>252</v>
      </c>
      <c r="B136" s="13">
        <v>4</v>
      </c>
      <c r="C136" t="s">
        <v>378</v>
      </c>
      <c r="D136" s="13">
        <v>23587.43451634681</v>
      </c>
      <c r="E136" s="13">
        <v>199984.5045834531</v>
      </c>
      <c r="F136" t="s">
        <v>166</v>
      </c>
    </row>
    <row r="137">
      <c r="A137" t="s">
        <v>253</v>
      </c>
      <c r="B137" s="13">
        <v>4</v>
      </c>
      <c r="C137" t="s">
        <v>378</v>
      </c>
      <c r="D137" s="13">
        <v>21808.11551469129</v>
      </c>
      <c r="E137" s="13">
        <v>199984.5045834531</v>
      </c>
      <c r="F137" t="s">
        <v>167</v>
      </c>
    </row>
    <row r="138">
      <c r="A138" t="s">
        <v>254</v>
      </c>
      <c r="B138" s="13">
        <v>4</v>
      </c>
      <c r="C138" t="s">
        <v>378</v>
      </c>
      <c r="D138" s="13">
        <v>20433.5476404404</v>
      </c>
      <c r="E138" s="13">
        <v>199984.5045834531</v>
      </c>
      <c r="F138" t="s">
        <v>168</v>
      </c>
    </row>
    <row r="139">
      <c r="A139" t="s">
        <v>255</v>
      </c>
      <c r="B139" s="13">
        <v>4</v>
      </c>
      <c r="C139" t="s">
        <v>378</v>
      </c>
      <c r="D139" s="13">
        <v>23702.00740460269</v>
      </c>
      <c r="E139" s="13">
        <v>199984.5045834531</v>
      </c>
      <c r="F139" t="s">
        <v>169</v>
      </c>
    </row>
    <row r="140">
      <c r="A140" t="s">
        <v>393</v>
      </c>
      <c r="B140" s="13">
        <v>4</v>
      </c>
      <c r="C140" t="s">
        <v>378</v>
      </c>
      <c r="D140" s="13">
        <v>3565.93389724723</v>
      </c>
      <c r="E140" s="13">
        <v>199984.5045834531</v>
      </c>
      <c r="F140" t="s">
        <v>39</v>
      </c>
    </row>
    <row r="141">
      <c r="A141" t="s">
        <v>394</v>
      </c>
      <c r="B141" s="13">
        <v>4</v>
      </c>
      <c r="C141" t="s">
        <v>378</v>
      </c>
      <c r="D141" s="13">
        <v>4585.64023176412</v>
      </c>
      <c r="E141" s="13">
        <v>199984.5045834531</v>
      </c>
      <c r="F141" t="s">
        <v>40</v>
      </c>
    </row>
    <row r="142">
      <c r="A142" t="s">
        <v>245</v>
      </c>
      <c r="B142" s="13">
        <v>4</v>
      </c>
      <c r="C142" t="s">
        <v>378</v>
      </c>
      <c r="D142" s="13">
        <v>1335.352676691027</v>
      </c>
      <c r="E142" s="13">
        <v>199984.5045834531</v>
      </c>
      <c r="F142" t="s">
        <v>170</v>
      </c>
    </row>
    <row r="143">
      <c r="A143" t="s">
        <v>246</v>
      </c>
      <c r="B143" s="13">
        <v>4</v>
      </c>
      <c r="C143" t="s">
        <v>378</v>
      </c>
      <c r="D143" s="13">
        <v>448.3507389382491</v>
      </c>
      <c r="E143" s="13">
        <v>199984.5045834531</v>
      </c>
      <c r="F143" t="s">
        <v>171</v>
      </c>
    </row>
    <row r="144">
      <c r="A144" t="s">
        <v>521</v>
      </c>
      <c r="B144" s="13">
        <v>4</v>
      </c>
      <c r="C144" t="s">
        <v>378</v>
      </c>
      <c r="D144" s="13">
        <v>2926.513671607183</v>
      </c>
      <c r="E144" s="13">
        <v>199984.5045834531</v>
      </c>
      <c r="F144" t="s">
        <v>465</v>
      </c>
    </row>
    <row r="145">
      <c r="A145" t="s">
        <v>522</v>
      </c>
      <c r="B145" s="13">
        <v>4</v>
      </c>
      <c r="C145" t="s">
        <v>378</v>
      </c>
      <c r="D145" s="13">
        <v>174.5121442291324</v>
      </c>
      <c r="E145" s="13">
        <v>199984.5045834531</v>
      </c>
      <c r="F145" t="s">
        <v>466</v>
      </c>
    </row>
    <row r="146">
      <c r="A146" t="s">
        <v>395</v>
      </c>
      <c r="B146" s="13">
        <v>5</v>
      </c>
      <c r="C146" t="s">
        <v>378</v>
      </c>
      <c r="D146" s="13">
        <v>11822.41085971626</v>
      </c>
      <c r="E146" s="13">
        <v>199878.4595576019</v>
      </c>
      <c r="F146" t="s">
        <v>38</v>
      </c>
    </row>
    <row r="147">
      <c r="A147" t="s">
        <v>523</v>
      </c>
      <c r="B147" s="13">
        <v>5</v>
      </c>
      <c r="C147" t="s">
        <v>378</v>
      </c>
      <c r="D147" s="13">
        <v>501.5495159619187</v>
      </c>
      <c r="E147" s="13">
        <v>199878.4595576019</v>
      </c>
      <c r="F147" t="s">
        <v>468</v>
      </c>
    </row>
    <row r="148">
      <c r="A148" t="s">
        <v>524</v>
      </c>
      <c r="B148" s="13">
        <v>5</v>
      </c>
      <c r="C148" t="s">
        <v>378</v>
      </c>
      <c r="D148" s="13">
        <v>1507.300102746425</v>
      </c>
      <c r="E148" s="13">
        <v>199878.4595576019</v>
      </c>
      <c r="F148" t="s">
        <v>467</v>
      </c>
    </row>
    <row r="149">
      <c r="A149" t="s">
        <v>525</v>
      </c>
      <c r="B149" s="13">
        <v>5</v>
      </c>
      <c r="C149" t="s">
        <v>378</v>
      </c>
      <c r="D149" s="13">
        <v>0</v>
      </c>
      <c r="E149" s="13">
        <v>199878.4595576019</v>
      </c>
      <c r="F149" t="s">
        <v>490</v>
      </c>
    </row>
    <row r="150">
      <c r="A150" t="s">
        <v>1125</v>
      </c>
      <c r="B150" s="13">
        <v>5</v>
      </c>
      <c r="C150" t="s">
        <v>378</v>
      </c>
      <c r="D150" s="13">
        <v>89.28159034204874</v>
      </c>
      <c r="E150" s="13">
        <v>199878.4595576019</v>
      </c>
      <c r="F150" t="s">
        <v>1096</v>
      </c>
    </row>
    <row r="151">
      <c r="A151" t="s">
        <v>1162</v>
      </c>
      <c r="B151" s="13">
        <v>5</v>
      </c>
      <c r="C151" t="s">
        <v>378</v>
      </c>
      <c r="D151" s="13">
        <v>2684.380990520044</v>
      </c>
      <c r="E151" s="13">
        <v>199878.4595576019</v>
      </c>
      <c r="F151" t="s">
        <v>1152</v>
      </c>
    </row>
    <row r="152">
      <c r="A152" t="s">
        <v>1163</v>
      </c>
      <c r="B152" s="13">
        <v>5</v>
      </c>
      <c r="C152" t="s">
        <v>378</v>
      </c>
      <c r="D152" s="13">
        <v>41.74908046632396</v>
      </c>
      <c r="E152" s="13">
        <v>199878.4595576019</v>
      </c>
      <c r="F152" t="s">
        <v>1153</v>
      </c>
    </row>
    <row r="153">
      <c r="A153" t="s">
        <v>1420</v>
      </c>
      <c r="B153" s="13">
        <v>5</v>
      </c>
      <c r="C153" t="s">
        <v>378</v>
      </c>
      <c r="D153" s="13">
        <v>870.1920569920887</v>
      </c>
      <c r="E153" s="13">
        <v>199878.4595576019</v>
      </c>
      <c r="F153" t="s">
        <v>1414</v>
      </c>
    </row>
    <row r="154">
      <c r="A154" t="s">
        <v>526</v>
      </c>
      <c r="B154" s="13">
        <v>5</v>
      </c>
      <c r="C154" t="s">
        <v>378</v>
      </c>
      <c r="D154" s="13">
        <v>582.5356760127689</v>
      </c>
      <c r="E154" s="13">
        <v>199878.4595576019</v>
      </c>
      <c r="F154" t="s">
        <v>469</v>
      </c>
    </row>
    <row r="155">
      <c r="A155" t="s">
        <v>527</v>
      </c>
      <c r="B155" s="13">
        <v>5</v>
      </c>
      <c r="C155" t="s">
        <v>378</v>
      </c>
      <c r="D155" s="13">
        <v>459.8259616769913</v>
      </c>
      <c r="E155" s="13">
        <v>199878.4595576019</v>
      </c>
      <c r="F155" t="s">
        <v>470</v>
      </c>
    </row>
    <row r="156">
      <c r="A156" t="s">
        <v>528</v>
      </c>
      <c r="B156" s="13">
        <v>5</v>
      </c>
      <c r="C156" t="s">
        <v>378</v>
      </c>
      <c r="D156" s="13">
        <v>470.0036325623659</v>
      </c>
      <c r="E156" s="13">
        <v>199878.4595576019</v>
      </c>
      <c r="F156" t="s">
        <v>471</v>
      </c>
    </row>
    <row r="157">
      <c r="A157" t="s">
        <v>1455</v>
      </c>
      <c r="B157" s="13">
        <v>5</v>
      </c>
      <c r="C157" t="s">
        <v>378</v>
      </c>
      <c r="D157" s="13">
        <v>1796.850613148808</v>
      </c>
      <c r="E157" s="13">
        <v>199878.4595576019</v>
      </c>
      <c r="F157" t="s">
        <v>1450</v>
      </c>
    </row>
    <row r="158">
      <c r="A158" t="s">
        <v>266</v>
      </c>
      <c r="B158" s="13">
        <v>5</v>
      </c>
      <c r="C158" t="s">
        <v>378</v>
      </c>
      <c r="D158" s="13">
        <v>996.1847985181154</v>
      </c>
      <c r="E158" s="13">
        <v>199878.4595576019</v>
      </c>
      <c r="F158" t="s">
        <v>172</v>
      </c>
    </row>
    <row r="159">
      <c r="A159" t="s">
        <v>267</v>
      </c>
      <c r="B159" s="13">
        <v>5</v>
      </c>
      <c r="C159" t="s">
        <v>378</v>
      </c>
      <c r="D159" s="13">
        <v>238.4659706894209</v>
      </c>
      <c r="E159" s="13">
        <v>199878.4595576019</v>
      </c>
      <c r="F159" t="s">
        <v>173</v>
      </c>
    </row>
    <row r="160">
      <c r="A160" t="s">
        <v>275</v>
      </c>
      <c r="B160" s="13">
        <v>5</v>
      </c>
      <c r="C160" t="s">
        <v>378</v>
      </c>
      <c r="D160" s="13">
        <v>1924.135060582747</v>
      </c>
      <c r="E160" s="13">
        <v>199878.4595576019</v>
      </c>
      <c r="F160" t="s">
        <v>47</v>
      </c>
    </row>
    <row r="161">
      <c r="A161" t="s">
        <v>276</v>
      </c>
      <c r="B161" s="13">
        <v>5</v>
      </c>
      <c r="C161" t="s">
        <v>378</v>
      </c>
      <c r="D161" s="13">
        <v>754.1949357871883</v>
      </c>
      <c r="E161" s="13">
        <v>199878.4595576019</v>
      </c>
      <c r="F161" t="s">
        <v>182</v>
      </c>
    </row>
    <row r="162">
      <c r="A162" t="s">
        <v>277</v>
      </c>
      <c r="B162" s="13">
        <v>5</v>
      </c>
      <c r="C162" t="s">
        <v>378</v>
      </c>
      <c r="D162" s="13">
        <v>2675.883211349862</v>
      </c>
      <c r="E162" s="13">
        <v>199878.4595576019</v>
      </c>
      <c r="F162" t="s">
        <v>48</v>
      </c>
    </row>
    <row r="163">
      <c r="A163" t="s">
        <v>278</v>
      </c>
      <c r="B163" s="13">
        <v>5</v>
      </c>
      <c r="C163" t="s">
        <v>378</v>
      </c>
      <c r="D163" s="13">
        <v>2192.73337721416</v>
      </c>
      <c r="E163" s="13">
        <v>199878.4595576019</v>
      </c>
      <c r="F163" t="s">
        <v>181</v>
      </c>
    </row>
    <row r="164">
      <c r="A164" t="s">
        <v>279</v>
      </c>
      <c r="B164" s="13">
        <v>5</v>
      </c>
      <c r="C164" t="s">
        <v>378</v>
      </c>
      <c r="D164" s="13">
        <v>2726.130070986368</v>
      </c>
      <c r="E164" s="13">
        <v>199878.4595576019</v>
      </c>
      <c r="F164" t="s">
        <v>180</v>
      </c>
    </row>
    <row r="165">
      <c r="A165" t="s">
        <v>280</v>
      </c>
      <c r="B165" s="13">
        <v>5</v>
      </c>
      <c r="C165" t="s">
        <v>378</v>
      </c>
      <c r="D165" s="13">
        <v>870.1920569920887</v>
      </c>
      <c r="E165" s="13">
        <v>199878.4595576019</v>
      </c>
      <c r="F165" t="s">
        <v>179</v>
      </c>
    </row>
    <row r="166">
      <c r="A166" t="s">
        <v>281</v>
      </c>
      <c r="B166" s="13">
        <v>5</v>
      </c>
      <c r="C166" t="s">
        <v>378</v>
      </c>
      <c r="D166" s="13">
        <v>1042.36163768976</v>
      </c>
      <c r="E166" s="13">
        <v>199878.4595576019</v>
      </c>
      <c r="F166" t="s">
        <v>178</v>
      </c>
    </row>
    <row r="167">
      <c r="A167" t="s">
        <v>282</v>
      </c>
      <c r="B167" s="13">
        <v>5</v>
      </c>
      <c r="C167" t="s">
        <v>378</v>
      </c>
      <c r="D167" s="13">
        <v>1704.654401769902</v>
      </c>
      <c r="E167" s="13">
        <v>199878.4595576019</v>
      </c>
      <c r="F167" t="s">
        <v>177</v>
      </c>
    </row>
    <row r="168">
      <c r="A168" t="s">
        <v>1360</v>
      </c>
      <c r="B168" s="13">
        <v>5</v>
      </c>
      <c r="C168" t="s">
        <v>378</v>
      </c>
      <c r="D168" s="13">
        <v>0</v>
      </c>
      <c r="E168" s="13">
        <v>199878.4595576019</v>
      </c>
      <c r="F168" t="s">
        <v>1355</v>
      </c>
    </row>
    <row r="169">
      <c r="A169" t="s">
        <v>268</v>
      </c>
      <c r="B169" s="13">
        <v>5</v>
      </c>
      <c r="C169" t="s">
        <v>378</v>
      </c>
      <c r="D169" s="13">
        <v>23576.37430423461</v>
      </c>
      <c r="E169" s="13">
        <v>199878.4595576019</v>
      </c>
      <c r="F169" t="s">
        <v>163</v>
      </c>
    </row>
    <row r="170">
      <c r="A170" t="s">
        <v>269</v>
      </c>
      <c r="B170" s="13">
        <v>5</v>
      </c>
      <c r="C170" t="s">
        <v>378</v>
      </c>
      <c r="D170" s="13">
        <v>24348.02322169067</v>
      </c>
      <c r="E170" s="13">
        <v>199878.4595576019</v>
      </c>
      <c r="F170" t="s">
        <v>164</v>
      </c>
    </row>
    <row r="171">
      <c r="A171" t="s">
        <v>270</v>
      </c>
      <c r="B171" s="13">
        <v>5</v>
      </c>
      <c r="C171" t="s">
        <v>378</v>
      </c>
      <c r="D171" s="13">
        <v>20927.53196690327</v>
      </c>
      <c r="E171" s="13">
        <v>199878.4595576019</v>
      </c>
      <c r="F171" t="s">
        <v>165</v>
      </c>
    </row>
    <row r="172">
      <c r="A172" t="s">
        <v>271</v>
      </c>
      <c r="B172" s="13">
        <v>5</v>
      </c>
      <c r="C172" t="s">
        <v>378</v>
      </c>
      <c r="D172" s="13">
        <v>28444.99089279863</v>
      </c>
      <c r="E172" s="13">
        <v>199878.4595576019</v>
      </c>
      <c r="F172" t="s">
        <v>166</v>
      </c>
    </row>
    <row r="173">
      <c r="A173" t="s">
        <v>272</v>
      </c>
      <c r="B173" s="13">
        <v>5</v>
      </c>
      <c r="C173" t="s">
        <v>378</v>
      </c>
      <c r="D173" s="13">
        <v>25796.14855546729</v>
      </c>
      <c r="E173" s="13">
        <v>199878.4595576019</v>
      </c>
      <c r="F173" t="s">
        <v>167</v>
      </c>
    </row>
    <row r="174">
      <c r="A174" t="s">
        <v>273</v>
      </c>
      <c r="B174" s="13">
        <v>5</v>
      </c>
      <c r="C174" t="s">
        <v>378</v>
      </c>
      <c r="D174" s="13">
        <v>23940.21054147301</v>
      </c>
      <c r="E174" s="13">
        <v>199878.4595576019</v>
      </c>
      <c r="F174" t="s">
        <v>168</v>
      </c>
    </row>
    <row r="175">
      <c r="A175" t="s">
        <v>274</v>
      </c>
      <c r="B175" s="13">
        <v>5</v>
      </c>
      <c r="C175" t="s">
        <v>378</v>
      </c>
      <c r="D175" s="13">
        <v>26689.81345996376</v>
      </c>
      <c r="E175" s="13">
        <v>199878.4595576019</v>
      </c>
      <c r="F175" t="s">
        <v>169</v>
      </c>
    </row>
    <row r="176">
      <c r="A176" t="s">
        <v>396</v>
      </c>
      <c r="B176" s="13">
        <v>5</v>
      </c>
      <c r="C176" t="s">
        <v>378</v>
      </c>
      <c r="D176" s="13">
        <v>3427.521003781627</v>
      </c>
      <c r="E176" s="13">
        <v>199878.4595576019</v>
      </c>
      <c r="F176" t="s">
        <v>39</v>
      </c>
    </row>
    <row r="177">
      <c r="A177" t="s">
        <v>397</v>
      </c>
      <c r="B177" s="13">
        <v>5</v>
      </c>
      <c r="C177" t="s">
        <v>378</v>
      </c>
      <c r="D177" s="13">
        <v>6629.095661032638</v>
      </c>
      <c r="E177" s="13">
        <v>199878.4595576019</v>
      </c>
      <c r="F177" t="s">
        <v>40</v>
      </c>
    </row>
    <row r="178">
      <c r="A178" t="s">
        <v>264</v>
      </c>
      <c r="B178" s="13">
        <v>5</v>
      </c>
      <c r="C178" t="s">
        <v>378</v>
      </c>
      <c r="D178" s="13">
        <v>1924.135060582747</v>
      </c>
      <c r="E178" s="13">
        <v>199878.4595576019</v>
      </c>
      <c r="F178" t="s">
        <v>170</v>
      </c>
    </row>
    <row r="179">
      <c r="A179" t="s">
        <v>265</v>
      </c>
      <c r="B179" s="13">
        <v>5</v>
      </c>
      <c r="C179" t="s">
        <v>378</v>
      </c>
      <c r="D179" s="13">
        <v>754.1949357871883</v>
      </c>
      <c r="E179" s="13">
        <v>199878.4595576019</v>
      </c>
      <c r="F179" t="s">
        <v>171</v>
      </c>
    </row>
    <row r="180">
      <c r="A180" t="s">
        <v>529</v>
      </c>
      <c r="B180" s="13">
        <v>5</v>
      </c>
      <c r="C180" t="s">
        <v>378</v>
      </c>
      <c r="D180" s="13">
        <v>2675.883211349862</v>
      </c>
      <c r="E180" s="13">
        <v>199878.4595576019</v>
      </c>
      <c r="F180" t="s">
        <v>465</v>
      </c>
    </row>
    <row r="181">
      <c r="A181" t="s">
        <v>530</v>
      </c>
      <c r="B181" s="13">
        <v>5</v>
      </c>
      <c r="C181" t="s">
        <v>378</v>
      </c>
      <c r="D181" s="13">
        <v>94.60216816376688</v>
      </c>
      <c r="E181" s="13">
        <v>199878.4595576019</v>
      </c>
      <c r="F181" t="s">
        <v>466</v>
      </c>
    </row>
    <row r="182">
      <c r="A182" t="s">
        <v>398</v>
      </c>
      <c r="B182" s="13">
        <v>6</v>
      </c>
      <c r="C182" t="s">
        <v>378</v>
      </c>
      <c r="D182" s="13">
        <v>16077.59125202595</v>
      </c>
      <c r="E182" s="13">
        <v>199963.0631257838</v>
      </c>
      <c r="F182" t="s">
        <v>38</v>
      </c>
    </row>
    <row r="183">
      <c r="A183" t="s">
        <v>531</v>
      </c>
      <c r="B183" s="13">
        <v>6</v>
      </c>
      <c r="C183" t="s">
        <v>378</v>
      </c>
      <c r="D183" s="13">
        <v>97.27750817479071</v>
      </c>
      <c r="E183" s="13">
        <v>199963.0631257838</v>
      </c>
      <c r="F183" t="s">
        <v>468</v>
      </c>
    </row>
    <row r="184">
      <c r="A184" t="s">
        <v>532</v>
      </c>
      <c r="B184" s="13">
        <v>6</v>
      </c>
      <c r="C184" t="s">
        <v>378</v>
      </c>
      <c r="D184" s="13">
        <v>1224.219789325791</v>
      </c>
      <c r="E184" s="13">
        <v>199963.0631257838</v>
      </c>
      <c r="F184" t="s">
        <v>467</v>
      </c>
    </row>
    <row r="185">
      <c r="A185" t="s">
        <v>533</v>
      </c>
      <c r="B185" s="13">
        <v>6</v>
      </c>
      <c r="C185" t="s">
        <v>378</v>
      </c>
      <c r="D185" s="13">
        <v>0</v>
      </c>
      <c r="E185" s="13">
        <v>199963.0631257838</v>
      </c>
      <c r="F185" t="s">
        <v>490</v>
      </c>
    </row>
    <row r="186">
      <c r="A186" t="s">
        <v>1126</v>
      </c>
      <c r="B186" s="13">
        <v>6</v>
      </c>
      <c r="C186" t="s">
        <v>378</v>
      </c>
      <c r="D186" s="13">
        <v>113.5275810499816</v>
      </c>
      <c r="E186" s="13">
        <v>199963.0631257838</v>
      </c>
      <c r="F186" t="s">
        <v>1096</v>
      </c>
    </row>
    <row r="187">
      <c r="A187" t="s">
        <v>1164</v>
      </c>
      <c r="B187" s="13">
        <v>6</v>
      </c>
      <c r="C187" t="s">
        <v>378</v>
      </c>
      <c r="D187" s="13">
        <v>2870.990145561416</v>
      </c>
      <c r="E187" s="13">
        <v>199963.0631257838</v>
      </c>
      <c r="F187" t="s">
        <v>1152</v>
      </c>
    </row>
    <row r="188">
      <c r="A188" t="s">
        <v>1165</v>
      </c>
      <c r="B188" s="13">
        <v>6</v>
      </c>
      <c r="C188" t="s">
        <v>378</v>
      </c>
      <c r="D188" s="13">
        <v>48.67845482439174</v>
      </c>
      <c r="E188" s="13">
        <v>199963.0631257838</v>
      </c>
      <c r="F188" t="s">
        <v>1153</v>
      </c>
    </row>
    <row r="189">
      <c r="A189" t="s">
        <v>1421</v>
      </c>
      <c r="B189" s="13">
        <v>6</v>
      </c>
      <c r="C189" t="s">
        <v>378</v>
      </c>
      <c r="D189" s="13">
        <v>919.2666588886121</v>
      </c>
      <c r="E189" s="13">
        <v>199963.0631257838</v>
      </c>
      <c r="F189" t="s">
        <v>1414</v>
      </c>
    </row>
    <row r="190">
      <c r="A190" t="s">
        <v>534</v>
      </c>
      <c r="B190" s="13">
        <v>6</v>
      </c>
      <c r="C190" t="s">
        <v>378</v>
      </c>
      <c r="D190" s="13">
        <v>625.8027076423381</v>
      </c>
      <c r="E190" s="13">
        <v>199963.0631257838</v>
      </c>
      <c r="F190" t="s">
        <v>469</v>
      </c>
    </row>
    <row r="191">
      <c r="A191" t="s">
        <v>535</v>
      </c>
      <c r="B191" s="13">
        <v>6</v>
      </c>
      <c r="C191" t="s">
        <v>378</v>
      </c>
      <c r="D191" s="13">
        <v>444.0198847672926</v>
      </c>
      <c r="E191" s="13">
        <v>199963.0631257838</v>
      </c>
      <c r="F191" t="s">
        <v>470</v>
      </c>
    </row>
    <row r="192">
      <c r="A192" t="s">
        <v>536</v>
      </c>
      <c r="B192" s="13">
        <v>6</v>
      </c>
      <c r="C192" t="s">
        <v>378</v>
      </c>
      <c r="D192" s="13">
        <v>470.7813963736124</v>
      </c>
      <c r="E192" s="13">
        <v>199963.0631257838</v>
      </c>
      <c r="F192" t="s">
        <v>471</v>
      </c>
    </row>
    <row r="193">
      <c r="A193" t="s">
        <v>1456</v>
      </c>
      <c r="B193" s="13">
        <v>6</v>
      </c>
      <c r="C193" t="s">
        <v>378</v>
      </c>
      <c r="D193" s="13">
        <v>3031.305888719302</v>
      </c>
      <c r="E193" s="13">
        <v>199963.0631257838</v>
      </c>
      <c r="F193" t="s">
        <v>1450</v>
      </c>
    </row>
    <row r="194">
      <c r="A194" t="s">
        <v>285</v>
      </c>
      <c r="B194" s="13">
        <v>6</v>
      </c>
      <c r="C194" t="s">
        <v>378</v>
      </c>
      <c r="D194" s="13">
        <v>899.6032655187809</v>
      </c>
      <c r="E194" s="13">
        <v>199963.0631257838</v>
      </c>
      <c r="F194" t="s">
        <v>172</v>
      </c>
    </row>
    <row r="195">
      <c r="A195" t="s">
        <v>286</v>
      </c>
      <c r="B195" s="13">
        <v>6</v>
      </c>
      <c r="C195" t="s">
        <v>378</v>
      </c>
      <c r="D195" s="13">
        <v>342.6337671976606</v>
      </c>
      <c r="E195" s="13">
        <v>199963.0631257838</v>
      </c>
      <c r="F195" t="s">
        <v>173</v>
      </c>
    </row>
    <row r="196">
      <c r="A196" t="s">
        <v>294</v>
      </c>
      <c r="B196" s="13">
        <v>6</v>
      </c>
      <c r="C196" t="s">
        <v>378</v>
      </c>
      <c r="D196" s="13">
        <v>2728.582646100437</v>
      </c>
      <c r="E196" s="13">
        <v>199963.0631257838</v>
      </c>
      <c r="F196" t="s">
        <v>47</v>
      </c>
    </row>
    <row r="197">
      <c r="A197" t="s">
        <v>295</v>
      </c>
      <c r="B197" s="13">
        <v>6</v>
      </c>
      <c r="C197" t="s">
        <v>378</v>
      </c>
      <c r="D197" s="13">
        <v>1153.057353234434</v>
      </c>
      <c r="E197" s="13">
        <v>199963.0631257838</v>
      </c>
      <c r="F197" t="s">
        <v>182</v>
      </c>
    </row>
    <row r="198">
      <c r="A198" t="s">
        <v>296</v>
      </c>
      <c r="B198" s="13">
        <v>6</v>
      </c>
      <c r="C198" t="s">
        <v>378</v>
      </c>
      <c r="D198" s="13">
        <v>2546.767526895178</v>
      </c>
      <c r="E198" s="13">
        <v>199963.0631257838</v>
      </c>
      <c r="F198" t="s">
        <v>48</v>
      </c>
    </row>
    <row r="199">
      <c r="A199" t="s">
        <v>297</v>
      </c>
      <c r="B199" s="13">
        <v>6</v>
      </c>
      <c r="C199" t="s">
        <v>378</v>
      </c>
      <c r="D199" s="13">
        <v>1496.010762999609</v>
      </c>
      <c r="E199" s="13">
        <v>199963.0631257838</v>
      </c>
      <c r="F199" t="s">
        <v>181</v>
      </c>
    </row>
    <row r="200">
      <c r="A200" t="s">
        <v>298</v>
      </c>
      <c r="B200" s="13">
        <v>6</v>
      </c>
      <c r="C200" t="s">
        <v>378</v>
      </c>
      <c r="D200" s="13">
        <v>2919.668600385808</v>
      </c>
      <c r="E200" s="13">
        <v>199963.0631257838</v>
      </c>
      <c r="F200" t="s">
        <v>180</v>
      </c>
    </row>
    <row r="201">
      <c r="A201" t="s">
        <v>299</v>
      </c>
      <c r="B201" s="13">
        <v>6</v>
      </c>
      <c r="C201" t="s">
        <v>378</v>
      </c>
      <c r="D201" s="13">
        <v>919.2666588886121</v>
      </c>
      <c r="E201" s="13">
        <v>199963.0631257838</v>
      </c>
      <c r="F201" t="s">
        <v>179</v>
      </c>
    </row>
    <row r="202">
      <c r="A202" t="s">
        <v>300</v>
      </c>
      <c r="B202" s="13">
        <v>6</v>
      </c>
      <c r="C202" t="s">
        <v>378</v>
      </c>
      <c r="D202" s="13">
        <v>1069.822592409631</v>
      </c>
      <c r="E202" s="13">
        <v>199963.0631257838</v>
      </c>
      <c r="F202" t="s">
        <v>178</v>
      </c>
    </row>
    <row r="203">
      <c r="A203" t="s">
        <v>301</v>
      </c>
      <c r="B203" s="13">
        <v>6</v>
      </c>
      <c r="C203" t="s">
        <v>378</v>
      </c>
      <c r="D203" s="13">
        <v>1713.018429090054</v>
      </c>
      <c r="E203" s="13">
        <v>199963.0631257838</v>
      </c>
      <c r="F203" t="s">
        <v>177</v>
      </c>
    </row>
    <row r="204">
      <c r="A204" t="s">
        <v>1361</v>
      </c>
      <c r="B204" s="13">
        <v>6</v>
      </c>
      <c r="C204" t="s">
        <v>378</v>
      </c>
      <c r="D204" s="13">
        <v>0</v>
      </c>
      <c r="E204" s="13">
        <v>199963.0631257838</v>
      </c>
      <c r="F204" t="s">
        <v>1355</v>
      </c>
    </row>
    <row r="205">
      <c r="A205" t="s">
        <v>287</v>
      </c>
      <c r="B205" s="13">
        <v>6</v>
      </c>
      <c r="C205" t="s">
        <v>378</v>
      </c>
      <c r="D205" s="13">
        <v>29812.11247615397</v>
      </c>
      <c r="E205" s="13">
        <v>199963.0631257838</v>
      </c>
      <c r="F205" t="s">
        <v>163</v>
      </c>
    </row>
    <row r="206">
      <c r="A206" t="s">
        <v>288</v>
      </c>
      <c r="B206" s="13">
        <v>6</v>
      </c>
      <c r="C206" t="s">
        <v>378</v>
      </c>
      <c r="D206" s="13">
        <v>29607.57083912248</v>
      </c>
      <c r="E206" s="13">
        <v>199963.0631257838</v>
      </c>
      <c r="F206" t="s">
        <v>164</v>
      </c>
    </row>
    <row r="207">
      <c r="A207" t="s">
        <v>289</v>
      </c>
      <c r="B207" s="13">
        <v>6</v>
      </c>
      <c r="C207" t="s">
        <v>378</v>
      </c>
      <c r="D207" s="13">
        <v>25900.46424083978</v>
      </c>
      <c r="E207" s="13">
        <v>199963.0631257838</v>
      </c>
      <c r="F207" t="s">
        <v>165</v>
      </c>
    </row>
    <row r="208">
      <c r="A208" t="s">
        <v>290</v>
      </c>
      <c r="B208" s="13">
        <v>6</v>
      </c>
      <c r="C208" t="s">
        <v>378</v>
      </c>
      <c r="D208" s="13">
        <v>33851.27100998587</v>
      </c>
      <c r="E208" s="13">
        <v>199963.0631257838</v>
      </c>
      <c r="F208" t="s">
        <v>166</v>
      </c>
    </row>
    <row r="209">
      <c r="A209" t="s">
        <v>291</v>
      </c>
      <c r="B209" s="13">
        <v>6</v>
      </c>
      <c r="C209" t="s">
        <v>378</v>
      </c>
      <c r="D209" s="13">
        <v>29939.62277467168</v>
      </c>
      <c r="E209" s="13">
        <v>199963.0631257838</v>
      </c>
      <c r="F209" t="s">
        <v>167</v>
      </c>
    </row>
    <row r="210">
      <c r="A210" t="s">
        <v>292</v>
      </c>
      <c r="B210" s="13">
        <v>6</v>
      </c>
      <c r="C210" t="s">
        <v>378</v>
      </c>
      <c r="D210" s="13">
        <v>27939.22083317448</v>
      </c>
      <c r="E210" s="13">
        <v>199963.0631257838</v>
      </c>
      <c r="F210" t="s">
        <v>168</v>
      </c>
    </row>
    <row r="211">
      <c r="A211" t="s">
        <v>293</v>
      </c>
      <c r="B211" s="13">
        <v>6</v>
      </c>
      <c r="C211" t="s">
        <v>378</v>
      </c>
      <c r="D211" s="13">
        <v>30719.43647466957</v>
      </c>
      <c r="E211" s="13">
        <v>199963.0631257838</v>
      </c>
      <c r="F211" t="s">
        <v>169</v>
      </c>
    </row>
    <row r="212">
      <c r="A212" t="s">
        <v>399</v>
      </c>
      <c r="B212" s="13">
        <v>6</v>
      </c>
      <c r="C212" t="s">
        <v>378</v>
      </c>
      <c r="D212" s="13">
        <v>3648.140497630239</v>
      </c>
      <c r="E212" s="13">
        <v>199963.0631257838</v>
      </c>
      <c r="F212" t="s">
        <v>39</v>
      </c>
    </row>
    <row r="213">
      <c r="A213" t="s">
        <v>400</v>
      </c>
      <c r="B213" s="13">
        <v>6</v>
      </c>
      <c r="C213" t="s">
        <v>378</v>
      </c>
      <c r="D213" s="13">
        <v>6970.052910476018</v>
      </c>
      <c r="E213" s="13">
        <v>199963.0631257838</v>
      </c>
      <c r="F213" t="s">
        <v>40</v>
      </c>
    </row>
    <row r="214">
      <c r="A214" t="s">
        <v>283</v>
      </c>
      <c r="B214" s="13">
        <v>6</v>
      </c>
      <c r="C214" t="s">
        <v>378</v>
      </c>
      <c r="D214" s="13">
        <v>2728.582646100437</v>
      </c>
      <c r="E214" s="13">
        <v>199963.0631257838</v>
      </c>
      <c r="F214" t="s">
        <v>170</v>
      </c>
    </row>
    <row r="215">
      <c r="A215" t="s">
        <v>284</v>
      </c>
      <c r="B215" s="13">
        <v>6</v>
      </c>
      <c r="C215" t="s">
        <v>378</v>
      </c>
      <c r="D215" s="13">
        <v>1153.057353234434</v>
      </c>
      <c r="E215" s="13">
        <v>199963.0631257838</v>
      </c>
      <c r="F215" t="s">
        <v>171</v>
      </c>
    </row>
    <row r="216">
      <c r="A216" t="s">
        <v>537</v>
      </c>
      <c r="B216" s="13">
        <v>6</v>
      </c>
      <c r="C216" t="s">
        <v>378</v>
      </c>
      <c r="D216" s="13">
        <v>2546.767526895178</v>
      </c>
      <c r="E216" s="13">
        <v>199963.0631257838</v>
      </c>
      <c r="F216" t="s">
        <v>465</v>
      </c>
    </row>
    <row r="217">
      <c r="A217" t="s">
        <v>538</v>
      </c>
      <c r="B217" s="13">
        <v>6</v>
      </c>
      <c r="C217" t="s">
        <v>378</v>
      </c>
      <c r="D217" s="13">
        <v>60.98588444904599</v>
      </c>
      <c r="E217" s="13">
        <v>199963.0631257838</v>
      </c>
      <c r="F217" t="s">
        <v>466</v>
      </c>
    </row>
    <row r="218">
      <c r="A218" t="s">
        <v>401</v>
      </c>
      <c r="B218" s="13">
        <v>7</v>
      </c>
      <c r="C218" t="s">
        <v>378</v>
      </c>
      <c r="D218" s="13">
        <v>24987.98237672264</v>
      </c>
      <c r="E218" s="13">
        <v>200166.8758927704</v>
      </c>
      <c r="F218" t="s">
        <v>38</v>
      </c>
    </row>
    <row r="219">
      <c r="A219" t="s">
        <v>539</v>
      </c>
      <c r="B219" s="13">
        <v>7</v>
      </c>
      <c r="C219" t="s">
        <v>378</v>
      </c>
      <c r="D219" s="13">
        <v>121.1200228832764</v>
      </c>
      <c r="E219" s="13">
        <v>200166.8758927704</v>
      </c>
      <c r="F219" t="s">
        <v>468</v>
      </c>
    </row>
    <row r="220">
      <c r="A220" t="s">
        <v>540</v>
      </c>
      <c r="B220" s="13">
        <v>7</v>
      </c>
      <c r="C220" t="s">
        <v>378</v>
      </c>
      <c r="D220" s="13">
        <v>1225.967224472477</v>
      </c>
      <c r="E220" s="13">
        <v>200166.8758927704</v>
      </c>
      <c r="F220" t="s">
        <v>467</v>
      </c>
    </row>
    <row r="221">
      <c r="A221" t="s">
        <v>541</v>
      </c>
      <c r="B221" s="13">
        <v>7</v>
      </c>
      <c r="C221" t="s">
        <v>378</v>
      </c>
      <c r="D221" s="13">
        <v>0</v>
      </c>
      <c r="E221" s="13">
        <v>200166.8758927704</v>
      </c>
      <c r="F221" t="s">
        <v>490</v>
      </c>
    </row>
    <row r="222">
      <c r="A222" t="s">
        <v>1127</v>
      </c>
      <c r="B222" s="13">
        <v>7</v>
      </c>
      <c r="C222" t="s">
        <v>378</v>
      </c>
      <c r="D222" s="13">
        <v>81.80815481292076</v>
      </c>
      <c r="E222" s="13">
        <v>200166.8758927704</v>
      </c>
      <c r="F222" t="s">
        <v>1096</v>
      </c>
    </row>
    <row r="223">
      <c r="A223" t="s">
        <v>1166</v>
      </c>
      <c r="B223" s="13">
        <v>7</v>
      </c>
      <c r="C223" t="s">
        <v>378</v>
      </c>
      <c r="D223" s="13">
        <v>3266.870810609459</v>
      </c>
      <c r="E223" s="13">
        <v>200166.8758927704</v>
      </c>
      <c r="F223" t="s">
        <v>1152</v>
      </c>
    </row>
    <row r="224">
      <c r="A224" t="s">
        <v>1167</v>
      </c>
      <c r="B224" s="13">
        <v>7</v>
      </c>
      <c r="C224" t="s">
        <v>378</v>
      </c>
      <c r="D224" s="13">
        <v>53.92024365604426</v>
      </c>
      <c r="E224" s="13">
        <v>200166.8758927704</v>
      </c>
      <c r="F224" t="s">
        <v>1153</v>
      </c>
    </row>
    <row r="225">
      <c r="A225" t="s">
        <v>1422</v>
      </c>
      <c r="B225" s="13">
        <v>7</v>
      </c>
      <c r="C225" t="s">
        <v>378</v>
      </c>
      <c r="D225" s="13">
        <v>920.6463578056669</v>
      </c>
      <c r="E225" s="13">
        <v>200166.8758927704</v>
      </c>
      <c r="F225" t="s">
        <v>1414</v>
      </c>
    </row>
    <row r="226">
      <c r="A226" t="s">
        <v>542</v>
      </c>
      <c r="B226" s="13">
        <v>7</v>
      </c>
      <c r="C226" t="s">
        <v>378</v>
      </c>
      <c r="D226" s="13">
        <v>446.8908088536581</v>
      </c>
      <c r="E226" s="13">
        <v>200166.8758927704</v>
      </c>
      <c r="F226" t="s">
        <v>469</v>
      </c>
    </row>
    <row r="227">
      <c r="A227" t="s">
        <v>543</v>
      </c>
      <c r="B227" s="13">
        <v>7</v>
      </c>
      <c r="C227" t="s">
        <v>378</v>
      </c>
      <c r="D227" s="13">
        <v>475.0948434466036</v>
      </c>
      <c r="E227" s="13">
        <v>200166.8758927704</v>
      </c>
      <c r="F227" t="s">
        <v>470</v>
      </c>
    </row>
    <row r="228">
      <c r="A228" t="s">
        <v>544</v>
      </c>
      <c r="B228" s="13">
        <v>7</v>
      </c>
      <c r="C228" t="s">
        <v>378</v>
      </c>
      <c r="D228" s="13">
        <v>432.5854722795403</v>
      </c>
      <c r="E228" s="13">
        <v>200166.8758927704</v>
      </c>
      <c r="F228" t="s">
        <v>471</v>
      </c>
    </row>
    <row r="229">
      <c r="A229" t="s">
        <v>1457</v>
      </c>
      <c r="B229" s="13">
        <v>7</v>
      </c>
      <c r="C229" t="s">
        <v>378</v>
      </c>
      <c r="D229" s="13">
        <v>2842.07460494609</v>
      </c>
      <c r="E229" s="13">
        <v>200166.8758927704</v>
      </c>
      <c r="F229" t="s">
        <v>1450</v>
      </c>
    </row>
    <row r="230">
      <c r="A230" t="s">
        <v>304</v>
      </c>
      <c r="B230" s="13">
        <v>7</v>
      </c>
      <c r="C230" t="s">
        <v>378</v>
      </c>
      <c r="D230" s="13">
        <v>984.3232651132279</v>
      </c>
      <c r="E230" s="13">
        <v>200166.8758927704</v>
      </c>
      <c r="F230" t="s">
        <v>172</v>
      </c>
    </row>
    <row r="231">
      <c r="A231" t="s">
        <v>305</v>
      </c>
      <c r="B231" s="13">
        <v>7</v>
      </c>
      <c r="C231" t="s">
        <v>378</v>
      </c>
      <c r="D231" s="13">
        <v>549.7652286622126</v>
      </c>
      <c r="E231" s="13">
        <v>200166.8758927704</v>
      </c>
      <c r="F231" t="s">
        <v>173</v>
      </c>
    </row>
    <row r="232">
      <c r="A232" t="s">
        <v>313</v>
      </c>
      <c r="B232" s="13">
        <v>7</v>
      </c>
      <c r="C232" t="s">
        <v>378</v>
      </c>
      <c r="D232" s="13">
        <v>4404.54889873435</v>
      </c>
      <c r="E232" s="13">
        <v>200166.8758927704</v>
      </c>
      <c r="F232" t="s">
        <v>47</v>
      </c>
    </row>
    <row r="233">
      <c r="A233" t="s">
        <v>314</v>
      </c>
      <c r="B233" s="13">
        <v>7</v>
      </c>
      <c r="C233" t="s">
        <v>378</v>
      </c>
      <c r="D233" s="13">
        <v>1917.560586909713</v>
      </c>
      <c r="E233" s="13">
        <v>200166.8758927704</v>
      </c>
      <c r="F233" t="s">
        <v>182</v>
      </c>
    </row>
    <row r="234">
      <c r="A234" t="s">
        <v>315</v>
      </c>
      <c r="B234" s="13">
        <v>7</v>
      </c>
      <c r="C234" t="s">
        <v>378</v>
      </c>
      <c r="D234" s="13">
        <v>1668.615465787969</v>
      </c>
      <c r="E234" s="13">
        <v>200166.8758927704</v>
      </c>
      <c r="F234" t="s">
        <v>48</v>
      </c>
    </row>
    <row r="235">
      <c r="A235" t="s">
        <v>316</v>
      </c>
      <c r="B235" s="13">
        <v>7</v>
      </c>
      <c r="C235" t="s">
        <v>378</v>
      </c>
      <c r="D235" s="13">
        <v>1506.296844885852</v>
      </c>
      <c r="E235" s="13">
        <v>200166.8758927704</v>
      </c>
      <c r="F235" t="s">
        <v>181</v>
      </c>
    </row>
    <row r="236">
      <c r="A236" t="s">
        <v>317</v>
      </c>
      <c r="B236" s="13">
        <v>7</v>
      </c>
      <c r="C236" t="s">
        <v>378</v>
      </c>
      <c r="D236" s="13">
        <v>3320.791054265504</v>
      </c>
      <c r="E236" s="13">
        <v>200166.8758927704</v>
      </c>
      <c r="F236" t="s">
        <v>180</v>
      </c>
    </row>
    <row r="237">
      <c r="A237" t="s">
        <v>318</v>
      </c>
      <c r="B237" s="13">
        <v>7</v>
      </c>
      <c r="C237" t="s">
        <v>378</v>
      </c>
      <c r="D237" s="13">
        <v>920.6463578056669</v>
      </c>
      <c r="E237" s="13">
        <v>200166.8758927704</v>
      </c>
      <c r="F237" t="s">
        <v>179</v>
      </c>
    </row>
    <row r="238">
      <c r="A238" t="s">
        <v>319</v>
      </c>
      <c r="B238" s="13">
        <v>7</v>
      </c>
      <c r="C238" t="s">
        <v>378</v>
      </c>
      <c r="D238" s="13">
        <v>921.9856523002618</v>
      </c>
      <c r="E238" s="13">
        <v>200166.8758927704</v>
      </c>
      <c r="F238" t="s">
        <v>178</v>
      </c>
    </row>
    <row r="239">
      <c r="A239" t="s">
        <v>320</v>
      </c>
      <c r="B239" s="13">
        <v>7</v>
      </c>
      <c r="C239" t="s">
        <v>378</v>
      </c>
      <c r="D239" s="13">
        <v>1966.673966054981</v>
      </c>
      <c r="E239" s="13">
        <v>200166.8758927704</v>
      </c>
      <c r="F239" t="s">
        <v>177</v>
      </c>
    </row>
    <row r="240">
      <c r="A240" t="s">
        <v>1362</v>
      </c>
      <c r="B240" s="13">
        <v>7</v>
      </c>
      <c r="C240" t="s">
        <v>378</v>
      </c>
      <c r="D240" s="13">
        <v>0</v>
      </c>
      <c r="E240" s="13">
        <v>200166.8758927704</v>
      </c>
      <c r="F240" t="s">
        <v>1355</v>
      </c>
    </row>
    <row r="241">
      <c r="A241" t="s">
        <v>306</v>
      </c>
      <c r="B241" s="13">
        <v>7</v>
      </c>
      <c r="C241" t="s">
        <v>378</v>
      </c>
      <c r="D241" s="13">
        <v>36619.89367034232</v>
      </c>
      <c r="E241" s="13">
        <v>200166.8758927704</v>
      </c>
      <c r="F241" t="s">
        <v>163</v>
      </c>
    </row>
    <row r="242">
      <c r="A242" t="s">
        <v>307</v>
      </c>
      <c r="B242" s="13">
        <v>7</v>
      </c>
      <c r="C242" t="s">
        <v>378</v>
      </c>
      <c r="D242" s="13">
        <v>33882.87308273936</v>
      </c>
      <c r="E242" s="13">
        <v>200166.8758927704</v>
      </c>
      <c r="F242" t="s">
        <v>164</v>
      </c>
    </row>
    <row r="243">
      <c r="A243" t="s">
        <v>308</v>
      </c>
      <c r="B243" s="13">
        <v>7</v>
      </c>
      <c r="C243" t="s">
        <v>378</v>
      </c>
      <c r="D243" s="13">
        <v>30293.21958831949</v>
      </c>
      <c r="E243" s="13">
        <v>200166.8758927704</v>
      </c>
      <c r="F243" t="s">
        <v>165</v>
      </c>
    </row>
    <row r="244">
      <c r="A244" t="s">
        <v>309</v>
      </c>
      <c r="B244" s="13">
        <v>7</v>
      </c>
      <c r="C244" t="s">
        <v>378</v>
      </c>
      <c r="D244" s="13">
        <v>39798.4220513918</v>
      </c>
      <c r="E244" s="13">
        <v>200166.8758927704</v>
      </c>
      <c r="F244" t="s">
        <v>166</v>
      </c>
    </row>
    <row r="245">
      <c r="A245" t="s">
        <v>310</v>
      </c>
      <c r="B245" s="13">
        <v>7</v>
      </c>
      <c r="C245" t="s">
        <v>378</v>
      </c>
      <c r="D245" s="13">
        <v>33471.74796936897</v>
      </c>
      <c r="E245" s="13">
        <v>200166.8758927704</v>
      </c>
      <c r="F245" t="s">
        <v>167</v>
      </c>
    </row>
    <row r="246">
      <c r="A246" t="s">
        <v>311</v>
      </c>
      <c r="B246" s="13">
        <v>7</v>
      </c>
      <c r="C246" t="s">
        <v>378</v>
      </c>
      <c r="D246" s="13">
        <v>31071.60327290913</v>
      </c>
      <c r="E246" s="13">
        <v>200166.8758927704</v>
      </c>
      <c r="F246" t="s">
        <v>168</v>
      </c>
    </row>
    <row r="247">
      <c r="A247" t="s">
        <v>312</v>
      </c>
      <c r="B247" s="13">
        <v>7</v>
      </c>
      <c r="C247" t="s">
        <v>378</v>
      </c>
      <c r="D247" s="13">
        <v>33955.569594607</v>
      </c>
      <c r="E247" s="13">
        <v>200166.8758927704</v>
      </c>
      <c r="F247" t="s">
        <v>169</v>
      </c>
    </row>
    <row r="248">
      <c r="A248" t="s">
        <v>402</v>
      </c>
      <c r="B248" s="13">
        <v>7</v>
      </c>
      <c r="C248" t="s">
        <v>378</v>
      </c>
      <c r="D248" s="13">
        <v>2996.884015936074</v>
      </c>
      <c r="E248" s="13">
        <v>200166.8758927704</v>
      </c>
      <c r="F248" t="s">
        <v>39</v>
      </c>
    </row>
    <row r="249">
      <c r="A249" t="s">
        <v>403</v>
      </c>
      <c r="B249" s="13">
        <v>7</v>
      </c>
      <c r="C249" t="s">
        <v>378</v>
      </c>
      <c r="D249" s="13">
        <v>5758.935369409651</v>
      </c>
      <c r="E249" s="13">
        <v>200166.8758927704</v>
      </c>
      <c r="F249" t="s">
        <v>40</v>
      </c>
    </row>
    <row r="250">
      <c r="A250" t="s">
        <v>302</v>
      </c>
      <c r="B250" s="13">
        <v>7</v>
      </c>
      <c r="C250" t="s">
        <v>378</v>
      </c>
      <c r="D250" s="13">
        <v>4404.54889873435</v>
      </c>
      <c r="E250" s="13">
        <v>200166.8758927704</v>
      </c>
      <c r="F250" t="s">
        <v>170</v>
      </c>
    </row>
    <row r="251">
      <c r="A251" t="s">
        <v>303</v>
      </c>
      <c r="B251" s="13">
        <v>7</v>
      </c>
      <c r="C251" t="s">
        <v>378</v>
      </c>
      <c r="D251" s="13">
        <v>1917.560586909713</v>
      </c>
      <c r="E251" s="13">
        <v>200166.8758927704</v>
      </c>
      <c r="F251" t="s">
        <v>171</v>
      </c>
    </row>
    <row r="252">
      <c r="A252" t="s">
        <v>545</v>
      </c>
      <c r="B252" s="13">
        <v>7</v>
      </c>
      <c r="C252" t="s">
        <v>378</v>
      </c>
      <c r="D252" s="13">
        <v>1668.615465787969</v>
      </c>
      <c r="E252" s="13">
        <v>200166.8758927704</v>
      </c>
      <c r="F252" t="s">
        <v>465</v>
      </c>
    </row>
    <row r="253">
      <c r="A253" t="s">
        <v>546</v>
      </c>
      <c r="B253" s="13">
        <v>7</v>
      </c>
      <c r="C253" t="s">
        <v>378</v>
      </c>
      <c r="D253" s="13">
        <v>77.40144271717801</v>
      </c>
      <c r="E253" s="13">
        <v>200166.8758927704</v>
      </c>
      <c r="F253" t="s">
        <v>466</v>
      </c>
    </row>
    <row r="254">
      <c r="A254" t="s">
        <v>404</v>
      </c>
      <c r="B254" s="13">
        <v>8</v>
      </c>
      <c r="C254" t="s">
        <v>378</v>
      </c>
      <c r="D254" s="13">
        <v>30189.67377203051</v>
      </c>
      <c r="E254" s="13">
        <v>199895.6222155172</v>
      </c>
      <c r="F254" t="s">
        <v>38</v>
      </c>
    </row>
    <row r="255">
      <c r="A255" t="s">
        <v>547</v>
      </c>
      <c r="B255" s="13">
        <v>8</v>
      </c>
      <c r="C255" t="s">
        <v>378</v>
      </c>
      <c r="D255" s="13">
        <v>52.64370043784334</v>
      </c>
      <c r="E255" s="13">
        <v>199895.6222155172</v>
      </c>
      <c r="F255" t="s">
        <v>468</v>
      </c>
    </row>
    <row r="256">
      <c r="A256" t="s">
        <v>548</v>
      </c>
      <c r="B256" s="13">
        <v>8</v>
      </c>
      <c r="C256" t="s">
        <v>378</v>
      </c>
      <c r="D256" s="13">
        <v>963.5729179436215</v>
      </c>
      <c r="E256" s="13">
        <v>199895.6222155172</v>
      </c>
      <c r="F256" t="s">
        <v>467</v>
      </c>
    </row>
    <row r="257">
      <c r="A257" t="s">
        <v>549</v>
      </c>
      <c r="B257" s="13">
        <v>8</v>
      </c>
      <c r="C257" t="s">
        <v>378</v>
      </c>
      <c r="D257" s="13">
        <v>0</v>
      </c>
      <c r="E257" s="13">
        <v>199895.6222155172</v>
      </c>
      <c r="F257" t="s">
        <v>490</v>
      </c>
    </row>
    <row r="258">
      <c r="A258" t="s">
        <v>1128</v>
      </c>
      <c r="B258" s="13">
        <v>8</v>
      </c>
      <c r="C258" t="s">
        <v>378</v>
      </c>
      <c r="D258" s="13">
        <v>86.13504096393599</v>
      </c>
      <c r="E258" s="13">
        <v>199895.6222155172</v>
      </c>
      <c r="F258" t="s">
        <v>1096</v>
      </c>
    </row>
    <row r="259">
      <c r="A259" t="s">
        <v>1168</v>
      </c>
      <c r="B259" s="13">
        <v>8</v>
      </c>
      <c r="C259" t="s">
        <v>378</v>
      </c>
      <c r="D259" s="13">
        <v>3784.328313396758</v>
      </c>
      <c r="E259" s="13">
        <v>199895.6222155172</v>
      </c>
      <c r="F259" t="s">
        <v>1152</v>
      </c>
    </row>
    <row r="260">
      <c r="A260" t="s">
        <v>1169</v>
      </c>
      <c r="B260" s="13">
        <v>8</v>
      </c>
      <c r="C260" t="s">
        <v>378</v>
      </c>
      <c r="D260" s="13">
        <v>76.84716533475178</v>
      </c>
      <c r="E260" s="13">
        <v>199895.6222155172</v>
      </c>
      <c r="F260" t="s">
        <v>1153</v>
      </c>
    </row>
    <row r="261">
      <c r="A261" t="s">
        <v>1423</v>
      </c>
      <c r="B261" s="13">
        <v>8</v>
      </c>
      <c r="C261" t="s">
        <v>378</v>
      </c>
      <c r="D261" s="13">
        <v>949.4914401098077</v>
      </c>
      <c r="E261" s="13">
        <v>199895.6222155172</v>
      </c>
      <c r="F261" t="s">
        <v>1414</v>
      </c>
    </row>
    <row r="262">
      <c r="A262" t="s">
        <v>550</v>
      </c>
      <c r="B262" s="13">
        <v>8</v>
      </c>
      <c r="C262" t="s">
        <v>378</v>
      </c>
      <c r="D262" s="13">
        <v>577.5988576471217</v>
      </c>
      <c r="E262" s="13">
        <v>199895.6222155172</v>
      </c>
      <c r="F262" t="s">
        <v>469</v>
      </c>
    </row>
    <row r="263">
      <c r="A263" t="s">
        <v>551</v>
      </c>
      <c r="B263" s="13">
        <v>8</v>
      </c>
      <c r="C263" t="s">
        <v>378</v>
      </c>
      <c r="D263" s="13">
        <v>467.1896022938879</v>
      </c>
      <c r="E263" s="13">
        <v>199895.6222155172</v>
      </c>
      <c r="F263" t="s">
        <v>470</v>
      </c>
    </row>
    <row r="264">
      <c r="A264" t="s">
        <v>552</v>
      </c>
      <c r="B264" s="13">
        <v>8</v>
      </c>
      <c r="C264" t="s">
        <v>378</v>
      </c>
      <c r="D264" s="13">
        <v>401.8023818681025</v>
      </c>
      <c r="E264" s="13">
        <v>199895.6222155172</v>
      </c>
      <c r="F264" t="s">
        <v>471</v>
      </c>
    </row>
    <row r="265">
      <c r="A265" t="s">
        <v>1458</v>
      </c>
      <c r="B265" s="13">
        <v>8</v>
      </c>
      <c r="C265" t="s">
        <v>378</v>
      </c>
      <c r="D265" s="13">
        <v>4275.423820287239</v>
      </c>
      <c r="E265" s="13">
        <v>199895.6222155172</v>
      </c>
      <c r="F265" t="s">
        <v>1450</v>
      </c>
    </row>
    <row r="266">
      <c r="A266" t="s">
        <v>323</v>
      </c>
      <c r="B266" s="13">
        <v>8</v>
      </c>
      <c r="C266" t="s">
        <v>378</v>
      </c>
      <c r="D266" s="13">
        <v>798.9047168867276</v>
      </c>
      <c r="E266" s="13">
        <v>199895.6222155172</v>
      </c>
      <c r="F266" t="s">
        <v>172</v>
      </c>
    </row>
    <row r="267">
      <c r="A267" t="s">
        <v>324</v>
      </c>
      <c r="B267" s="13">
        <v>8</v>
      </c>
      <c r="C267" t="s">
        <v>378</v>
      </c>
      <c r="D267" s="13">
        <v>397.39108602037</v>
      </c>
      <c r="E267" s="13">
        <v>199895.6222155172</v>
      </c>
      <c r="F267" t="s">
        <v>173</v>
      </c>
    </row>
    <row r="268">
      <c r="A268" t="s">
        <v>332</v>
      </c>
      <c r="B268" s="13">
        <v>8</v>
      </c>
      <c r="C268" t="s">
        <v>378</v>
      </c>
      <c r="D268" s="13">
        <v>5423.870217549932</v>
      </c>
      <c r="E268" s="13">
        <v>199895.6222155172</v>
      </c>
      <c r="F268" t="s">
        <v>47</v>
      </c>
    </row>
    <row r="269">
      <c r="A269" t="s">
        <v>333</v>
      </c>
      <c r="B269" s="13">
        <v>8</v>
      </c>
      <c r="C269" t="s">
        <v>378</v>
      </c>
      <c r="D269" s="13">
        <v>2743.59803336457</v>
      </c>
      <c r="E269" s="13">
        <v>199895.6222155172</v>
      </c>
      <c r="F269" t="s">
        <v>182</v>
      </c>
    </row>
    <row r="270">
      <c r="A270" t="s">
        <v>334</v>
      </c>
      <c r="B270" s="13">
        <v>8</v>
      </c>
      <c r="C270" t="s">
        <v>378</v>
      </c>
      <c r="D270" s="13">
        <v>2441.94699392051</v>
      </c>
      <c r="E270" s="13">
        <v>199895.6222155172</v>
      </c>
      <c r="F270" t="s">
        <v>48</v>
      </c>
    </row>
    <row r="271">
      <c r="A271" t="s">
        <v>335</v>
      </c>
      <c r="B271" s="13">
        <v>8</v>
      </c>
      <c r="C271" t="s">
        <v>378</v>
      </c>
      <c r="D271" s="13">
        <v>1192.874751436138</v>
      </c>
      <c r="E271" s="13">
        <v>199895.6222155172</v>
      </c>
      <c r="F271" t="s">
        <v>181</v>
      </c>
    </row>
    <row r="272">
      <c r="A272" t="s">
        <v>336</v>
      </c>
      <c r="B272" s="13">
        <v>8</v>
      </c>
      <c r="C272" t="s">
        <v>378</v>
      </c>
      <c r="D272" s="13">
        <v>3861.17547873151</v>
      </c>
      <c r="E272" s="13">
        <v>199895.6222155172</v>
      </c>
      <c r="F272" t="s">
        <v>180</v>
      </c>
    </row>
    <row r="273">
      <c r="A273" t="s">
        <v>337</v>
      </c>
      <c r="B273" s="13">
        <v>8</v>
      </c>
      <c r="C273" t="s">
        <v>378</v>
      </c>
      <c r="D273" s="13">
        <v>949.4914401098077</v>
      </c>
      <c r="E273" s="13">
        <v>199895.6222155172</v>
      </c>
      <c r="F273" t="s">
        <v>179</v>
      </c>
    </row>
    <row r="274">
      <c r="A274" t="s">
        <v>338</v>
      </c>
      <c r="B274" s="13">
        <v>8</v>
      </c>
      <c r="C274" t="s">
        <v>378</v>
      </c>
      <c r="D274" s="13">
        <v>1044.78845994101</v>
      </c>
      <c r="E274" s="13">
        <v>199895.6222155172</v>
      </c>
      <c r="F274" t="s">
        <v>178</v>
      </c>
    </row>
    <row r="275">
      <c r="A275" t="s">
        <v>339</v>
      </c>
      <c r="B275" s="13">
        <v>8</v>
      </c>
      <c r="C275" t="s">
        <v>378</v>
      </c>
      <c r="D275" s="13">
        <v>1598.0981847752</v>
      </c>
      <c r="E275" s="13">
        <v>199895.6222155172</v>
      </c>
      <c r="F275" t="s">
        <v>177</v>
      </c>
    </row>
    <row r="276">
      <c r="A276" t="s">
        <v>1363</v>
      </c>
      <c r="B276" s="13">
        <v>8</v>
      </c>
      <c r="C276" t="s">
        <v>378</v>
      </c>
      <c r="D276" s="13">
        <v>0</v>
      </c>
      <c r="E276" s="13">
        <v>199895.6222155172</v>
      </c>
      <c r="F276" t="s">
        <v>1355</v>
      </c>
    </row>
    <row r="277">
      <c r="A277" t="s">
        <v>325</v>
      </c>
      <c r="B277" s="13">
        <v>8</v>
      </c>
      <c r="C277" t="s">
        <v>378</v>
      </c>
      <c r="D277" s="13">
        <v>45887.10999514903</v>
      </c>
      <c r="E277" s="13">
        <v>199895.6222155172</v>
      </c>
      <c r="F277" t="s">
        <v>163</v>
      </c>
    </row>
    <row r="278">
      <c r="A278" t="s">
        <v>326</v>
      </c>
      <c r="B278" s="13">
        <v>8</v>
      </c>
      <c r="C278" t="s">
        <v>378</v>
      </c>
      <c r="D278" s="13">
        <v>42918.44811707136</v>
      </c>
      <c r="E278" s="13">
        <v>199895.6222155172</v>
      </c>
      <c r="F278" t="s">
        <v>164</v>
      </c>
    </row>
    <row r="279">
      <c r="A279" t="s">
        <v>327</v>
      </c>
      <c r="B279" s="13">
        <v>8</v>
      </c>
      <c r="C279" t="s">
        <v>378</v>
      </c>
      <c r="D279" s="13">
        <v>37740.1729530506</v>
      </c>
      <c r="E279" s="13">
        <v>199895.6222155172</v>
      </c>
      <c r="F279" t="s">
        <v>165</v>
      </c>
    </row>
    <row r="280">
      <c r="A280" t="s">
        <v>328</v>
      </c>
      <c r="B280" s="13">
        <v>8</v>
      </c>
      <c r="C280" t="s">
        <v>378</v>
      </c>
      <c r="D280" s="13">
        <v>49521.93174050568</v>
      </c>
      <c r="E280" s="13">
        <v>199895.6222155172</v>
      </c>
      <c r="F280" t="s">
        <v>166</v>
      </c>
    </row>
    <row r="281">
      <c r="A281" t="s">
        <v>329</v>
      </c>
      <c r="B281" s="13">
        <v>8</v>
      </c>
      <c r="C281" t="s">
        <v>378</v>
      </c>
      <c r="D281" s="13">
        <v>41374.99469840724</v>
      </c>
      <c r="E281" s="13">
        <v>199895.6222155172</v>
      </c>
      <c r="F281" t="s">
        <v>167</v>
      </c>
    </row>
    <row r="282">
      <c r="A282" t="s">
        <v>330</v>
      </c>
      <c r="B282" s="13">
        <v>8</v>
      </c>
      <c r="C282" t="s">
        <v>378</v>
      </c>
      <c r="D282" s="13">
        <v>38463.31065978554</v>
      </c>
      <c r="E282" s="13">
        <v>199895.6222155172</v>
      </c>
      <c r="F282" t="s">
        <v>168</v>
      </c>
    </row>
    <row r="283">
      <c r="A283" t="s">
        <v>331</v>
      </c>
      <c r="B283" s="13">
        <v>8</v>
      </c>
      <c r="C283" t="s">
        <v>378</v>
      </c>
      <c r="D283" s="13">
        <v>41112.37308195299</v>
      </c>
      <c r="E283" s="13">
        <v>199895.6222155172</v>
      </c>
      <c r="F283" t="s">
        <v>169</v>
      </c>
    </row>
    <row r="284">
      <c r="A284" t="s">
        <v>405</v>
      </c>
      <c r="B284" s="13">
        <v>8</v>
      </c>
      <c r="C284" t="s">
        <v>378</v>
      </c>
      <c r="D284" s="13">
        <v>3724.142518521367</v>
      </c>
      <c r="E284" s="13">
        <v>199895.6222155172</v>
      </c>
      <c r="F284" t="s">
        <v>39</v>
      </c>
    </row>
    <row r="285">
      <c r="A285" t="s">
        <v>406</v>
      </c>
      <c r="B285" s="13">
        <v>8</v>
      </c>
      <c r="C285" t="s">
        <v>378</v>
      </c>
      <c r="D285" s="13">
        <v>7764.17661206864</v>
      </c>
      <c r="E285" s="13">
        <v>199895.6222155172</v>
      </c>
      <c r="F285" t="s">
        <v>40</v>
      </c>
    </row>
    <row r="286">
      <c r="A286" t="s">
        <v>321</v>
      </c>
      <c r="B286" s="13">
        <v>8</v>
      </c>
      <c r="C286" t="s">
        <v>378</v>
      </c>
      <c r="D286" s="13">
        <v>5423.870217549932</v>
      </c>
      <c r="E286" s="13">
        <v>199895.6222155172</v>
      </c>
      <c r="F286" t="s">
        <v>170</v>
      </c>
    </row>
    <row r="287">
      <c r="A287" t="s">
        <v>322</v>
      </c>
      <c r="B287" s="13">
        <v>8</v>
      </c>
      <c r="C287" t="s">
        <v>378</v>
      </c>
      <c r="D287" s="13">
        <v>2743.59803336457</v>
      </c>
      <c r="E287" s="13">
        <v>199895.6222155172</v>
      </c>
      <c r="F287" t="s">
        <v>171</v>
      </c>
    </row>
    <row r="288">
      <c r="A288" t="s">
        <v>553</v>
      </c>
      <c r="B288" s="13">
        <v>8</v>
      </c>
      <c r="C288" t="s">
        <v>378</v>
      </c>
      <c r="D288" s="13">
        <v>2441.94699392051</v>
      </c>
      <c r="E288" s="13">
        <v>199895.6222155172</v>
      </c>
      <c r="F288" t="s">
        <v>465</v>
      </c>
    </row>
    <row r="289">
      <c r="A289" t="s">
        <v>554</v>
      </c>
      <c r="B289" s="13">
        <v>8</v>
      </c>
      <c r="C289" t="s">
        <v>378</v>
      </c>
      <c r="D289" s="13">
        <v>90.52309209073708</v>
      </c>
      <c r="E289" s="13">
        <v>199895.6222155172</v>
      </c>
      <c r="F289" t="s">
        <v>466</v>
      </c>
    </row>
    <row r="290">
      <c r="A290" t="s">
        <v>407</v>
      </c>
      <c r="B290" s="13">
        <v>9</v>
      </c>
      <c r="C290" t="s">
        <v>378</v>
      </c>
      <c r="D290" s="13">
        <v>45414.54613029954</v>
      </c>
      <c r="E290" s="13">
        <v>199648.0695415606</v>
      </c>
      <c r="F290" t="s">
        <v>38</v>
      </c>
    </row>
    <row r="291">
      <c r="A291" t="s">
        <v>555</v>
      </c>
      <c r="B291" s="13">
        <v>9</v>
      </c>
      <c r="C291" t="s">
        <v>378</v>
      </c>
      <c r="D291" s="13">
        <v>63.50707464554358</v>
      </c>
      <c r="E291" s="13">
        <v>199648.0695415606</v>
      </c>
      <c r="F291" t="s">
        <v>468</v>
      </c>
    </row>
    <row r="292">
      <c r="A292" t="s">
        <v>556</v>
      </c>
      <c r="B292" s="13">
        <v>9</v>
      </c>
      <c r="C292" t="s">
        <v>378</v>
      </c>
      <c r="D292" s="13">
        <v>812.4131563590485</v>
      </c>
      <c r="E292" s="13">
        <v>199648.0695415606</v>
      </c>
      <c r="F292" t="s">
        <v>467</v>
      </c>
    </row>
    <row r="293">
      <c r="A293" t="s">
        <v>557</v>
      </c>
      <c r="B293" s="13">
        <v>9</v>
      </c>
      <c r="C293" t="s">
        <v>378</v>
      </c>
      <c r="D293" s="13">
        <v>0</v>
      </c>
      <c r="E293" s="13">
        <v>199648.0695415606</v>
      </c>
      <c r="F293" t="s">
        <v>490</v>
      </c>
    </row>
    <row r="294">
      <c r="A294" t="s">
        <v>1129</v>
      </c>
      <c r="B294" s="13">
        <v>9</v>
      </c>
      <c r="C294" t="s">
        <v>378</v>
      </c>
      <c r="D294" s="13">
        <v>54.00322500682207</v>
      </c>
      <c r="E294" s="13">
        <v>199648.0695415606</v>
      </c>
      <c r="F294" t="s">
        <v>1096</v>
      </c>
    </row>
    <row r="295">
      <c r="A295" t="s">
        <v>1170</v>
      </c>
      <c r="B295" s="13">
        <v>9</v>
      </c>
      <c r="C295" t="s">
        <v>378</v>
      </c>
      <c r="D295" s="13">
        <v>4748.836104823112</v>
      </c>
      <c r="E295" s="13">
        <v>199648.0695415606</v>
      </c>
      <c r="F295" t="s">
        <v>1152</v>
      </c>
    </row>
    <row r="296">
      <c r="A296" t="s">
        <v>1171</v>
      </c>
      <c r="B296" s="13">
        <v>9</v>
      </c>
      <c r="C296" t="s">
        <v>378</v>
      </c>
      <c r="D296" s="13">
        <v>90.34247959018066</v>
      </c>
      <c r="E296" s="13">
        <v>199648.0695415606</v>
      </c>
      <c r="F296" t="s">
        <v>1153</v>
      </c>
    </row>
    <row r="297">
      <c r="A297" t="s">
        <v>1424</v>
      </c>
      <c r="B297" s="13">
        <v>9</v>
      </c>
      <c r="C297" t="s">
        <v>378</v>
      </c>
      <c r="D297" s="13">
        <v>951.0736813461751</v>
      </c>
      <c r="E297" s="13">
        <v>199648.0695415606</v>
      </c>
      <c r="F297" t="s">
        <v>1414</v>
      </c>
    </row>
    <row r="298">
      <c r="A298" t="s">
        <v>558</v>
      </c>
      <c r="B298" s="13">
        <v>9</v>
      </c>
      <c r="C298" t="s">
        <v>378</v>
      </c>
      <c r="D298" s="13">
        <v>459.7539790720573</v>
      </c>
      <c r="E298" s="13">
        <v>199648.0695415606</v>
      </c>
      <c r="F298" t="s">
        <v>469</v>
      </c>
    </row>
    <row r="299">
      <c r="A299" t="s">
        <v>559</v>
      </c>
      <c r="B299" s="13">
        <v>9</v>
      </c>
      <c r="C299" t="s">
        <v>378</v>
      </c>
      <c r="D299" s="13">
        <v>513.7192187750717</v>
      </c>
      <c r="E299" s="13">
        <v>199648.0695415606</v>
      </c>
      <c r="F299" t="s">
        <v>470</v>
      </c>
    </row>
    <row r="300">
      <c r="A300" t="s">
        <v>560</v>
      </c>
      <c r="B300" s="13">
        <v>9</v>
      </c>
      <c r="C300" t="s">
        <v>378</v>
      </c>
      <c r="D300" s="13">
        <v>411.4928819767908</v>
      </c>
      <c r="E300" s="13">
        <v>199648.0695415606</v>
      </c>
      <c r="F300" t="s">
        <v>471</v>
      </c>
    </row>
    <row r="301">
      <c r="A301" t="s">
        <v>1459</v>
      </c>
      <c r="B301" s="13">
        <v>9</v>
      </c>
      <c r="C301" t="s">
        <v>378</v>
      </c>
      <c r="D301" s="13">
        <v>4039.612959761347</v>
      </c>
      <c r="E301" s="13">
        <v>199648.0695415606</v>
      </c>
      <c r="F301" t="s">
        <v>1450</v>
      </c>
    </row>
    <row r="302">
      <c r="A302" t="s">
        <v>342</v>
      </c>
      <c r="B302" s="13">
        <v>9</v>
      </c>
      <c r="C302" t="s">
        <v>378</v>
      </c>
      <c r="D302" s="13">
        <v>671.129647974664</v>
      </c>
      <c r="E302" s="13">
        <v>199648.0695415606</v>
      </c>
      <c r="F302" t="s">
        <v>172</v>
      </c>
    </row>
    <row r="303">
      <c r="A303" t="s">
        <v>343</v>
      </c>
      <c r="B303" s="13">
        <v>9</v>
      </c>
      <c r="C303" t="s">
        <v>378</v>
      </c>
      <c r="D303" s="13">
        <v>591.9209167240831</v>
      </c>
      <c r="E303" s="13">
        <v>199648.0695415606</v>
      </c>
      <c r="F303" t="s">
        <v>173</v>
      </c>
    </row>
    <row r="304">
      <c r="A304" t="s">
        <v>351</v>
      </c>
      <c r="B304" s="13">
        <v>9</v>
      </c>
      <c r="C304" t="s">
        <v>378</v>
      </c>
      <c r="D304" s="13">
        <v>7959.412294013679</v>
      </c>
      <c r="E304" s="13">
        <v>199648.0695415606</v>
      </c>
      <c r="F304" t="s">
        <v>47</v>
      </c>
    </row>
    <row r="305">
      <c r="A305" t="s">
        <v>352</v>
      </c>
      <c r="B305" s="13">
        <v>9</v>
      </c>
      <c r="C305" t="s">
        <v>378</v>
      </c>
      <c r="D305" s="13">
        <v>4141.145707254301</v>
      </c>
      <c r="E305" s="13">
        <v>199648.0695415606</v>
      </c>
      <c r="F305" t="s">
        <v>182</v>
      </c>
    </row>
    <row r="306">
      <c r="A306" t="s">
        <v>353</v>
      </c>
      <c r="B306" s="13">
        <v>9</v>
      </c>
      <c r="C306" t="s">
        <v>378</v>
      </c>
      <c r="D306" s="13">
        <v>2123.931000670275</v>
      </c>
      <c r="E306" s="13">
        <v>199648.0695415606</v>
      </c>
      <c r="F306" t="s">
        <v>48</v>
      </c>
    </row>
    <row r="307">
      <c r="A307" t="s">
        <v>354</v>
      </c>
      <c r="B307" s="13">
        <v>9</v>
      </c>
      <c r="C307" t="s">
        <v>378</v>
      </c>
      <c r="D307" s="13">
        <v>975.8359906754213</v>
      </c>
      <c r="E307" s="13">
        <v>199648.0695415606</v>
      </c>
      <c r="F307" t="s">
        <v>181</v>
      </c>
    </row>
    <row r="308">
      <c r="A308" t="s">
        <v>355</v>
      </c>
      <c r="B308" s="13">
        <v>9</v>
      </c>
      <c r="C308" t="s">
        <v>378</v>
      </c>
      <c r="D308" s="13">
        <v>4839.178584413292</v>
      </c>
      <c r="E308" s="13">
        <v>199648.0695415606</v>
      </c>
      <c r="F308" t="s">
        <v>180</v>
      </c>
    </row>
    <row r="309">
      <c r="A309" t="s">
        <v>356</v>
      </c>
      <c r="B309" s="13">
        <v>9</v>
      </c>
      <c r="C309" t="s">
        <v>378</v>
      </c>
      <c r="D309" s="13">
        <v>951.0736813461751</v>
      </c>
      <c r="E309" s="13">
        <v>199648.0695415606</v>
      </c>
      <c r="F309" t="s">
        <v>179</v>
      </c>
    </row>
    <row r="310">
      <c r="A310" t="s">
        <v>357</v>
      </c>
      <c r="B310" s="13">
        <v>9</v>
      </c>
      <c r="C310" t="s">
        <v>378</v>
      </c>
      <c r="D310" s="13">
        <v>973.473197847129</v>
      </c>
      <c r="E310" s="13">
        <v>199648.0695415606</v>
      </c>
      <c r="F310" t="s">
        <v>178</v>
      </c>
    </row>
    <row r="311">
      <c r="A311" t="s">
        <v>358</v>
      </c>
      <c r="B311" s="13">
        <v>9</v>
      </c>
      <c r="C311" t="s">
        <v>378</v>
      </c>
      <c r="D311" s="13">
        <v>1674.543446675538</v>
      </c>
      <c r="E311" s="13">
        <v>199648.0695415606</v>
      </c>
      <c r="F311" t="s">
        <v>177</v>
      </c>
    </row>
    <row r="312">
      <c r="A312" t="s">
        <v>1364</v>
      </c>
      <c r="B312" s="13">
        <v>9</v>
      </c>
      <c r="C312" t="s">
        <v>378</v>
      </c>
      <c r="D312" s="13">
        <v>263.1625441192028</v>
      </c>
      <c r="E312" s="13">
        <v>199648.0695415606</v>
      </c>
      <c r="F312" t="s">
        <v>1355</v>
      </c>
    </row>
    <row r="313">
      <c r="A313" t="s">
        <v>344</v>
      </c>
      <c r="B313" s="13">
        <v>9</v>
      </c>
      <c r="C313" t="s">
        <v>378</v>
      </c>
      <c r="D313" s="13">
        <v>59499.50694068203</v>
      </c>
      <c r="E313" s="13">
        <v>199648.0695415606</v>
      </c>
      <c r="F313" t="s">
        <v>163</v>
      </c>
    </row>
    <row r="314">
      <c r="A314" t="s">
        <v>345</v>
      </c>
      <c r="B314" s="13">
        <v>9</v>
      </c>
      <c r="C314" t="s">
        <v>378</v>
      </c>
      <c r="D314" s="13">
        <v>53650.74785844456</v>
      </c>
      <c r="E314" s="13">
        <v>199648.0695415606</v>
      </c>
      <c r="F314" t="s">
        <v>164</v>
      </c>
    </row>
    <row r="315">
      <c r="A315" t="s">
        <v>346</v>
      </c>
      <c r="B315" s="13">
        <v>9</v>
      </c>
      <c r="C315" t="s">
        <v>378</v>
      </c>
      <c r="D315" s="13">
        <v>47378.39227302329</v>
      </c>
      <c r="E315" s="13">
        <v>199648.0695415606</v>
      </c>
      <c r="F315" t="s">
        <v>165</v>
      </c>
    </row>
    <row r="316">
      <c r="A316" t="s">
        <v>347</v>
      </c>
      <c r="B316" s="13">
        <v>9</v>
      </c>
      <c r="C316" t="s">
        <v>378</v>
      </c>
      <c r="D316" s="13">
        <v>62599.27393202773</v>
      </c>
      <c r="E316" s="13">
        <v>199648.0695415606</v>
      </c>
      <c r="F316" t="s">
        <v>166</v>
      </c>
    </row>
    <row r="317">
      <c r="A317" t="s">
        <v>348</v>
      </c>
      <c r="B317" s="13">
        <v>9</v>
      </c>
      <c r="C317" t="s">
        <v>378</v>
      </c>
      <c r="D317" s="13">
        <v>50478.15926436899</v>
      </c>
      <c r="E317" s="13">
        <v>199648.0695415606</v>
      </c>
      <c r="F317" t="s">
        <v>167</v>
      </c>
    </row>
    <row r="318">
      <c r="A318" t="s">
        <v>349</v>
      </c>
      <c r="B318" s="13">
        <v>9</v>
      </c>
      <c r="C318" t="s">
        <v>378</v>
      </c>
      <c r="D318" s="13">
        <v>46590.05436130187</v>
      </c>
      <c r="E318" s="13">
        <v>199648.0695415606</v>
      </c>
      <c r="F318" t="s">
        <v>168</v>
      </c>
    </row>
    <row r="319">
      <c r="A319" t="s">
        <v>350</v>
      </c>
      <c r="B319" s="13">
        <v>9</v>
      </c>
      <c r="C319" t="s">
        <v>378</v>
      </c>
      <c r="D319" s="13">
        <v>49231.88757074744</v>
      </c>
      <c r="E319" s="13">
        <v>199648.0695415606</v>
      </c>
      <c r="F319" t="s">
        <v>169</v>
      </c>
    </row>
    <row r="320">
      <c r="A320" t="s">
        <v>408</v>
      </c>
      <c r="B320" s="13">
        <v>9</v>
      </c>
      <c r="C320" t="s">
        <v>378</v>
      </c>
      <c r="D320" s="13">
        <v>2743.425398421315</v>
      </c>
      <c r="E320" s="13">
        <v>199648.0695415606</v>
      </c>
      <c r="F320" t="s">
        <v>39</v>
      </c>
    </row>
    <row r="321">
      <c r="A321" t="s">
        <v>409</v>
      </c>
      <c r="B321" s="13">
        <v>9</v>
      </c>
      <c r="C321" t="s">
        <v>378</v>
      </c>
      <c r="D321" s="13">
        <v>6972.370963610291</v>
      </c>
      <c r="E321" s="13">
        <v>199648.0695415606</v>
      </c>
      <c r="F321" t="s">
        <v>40</v>
      </c>
    </row>
    <row r="322">
      <c r="A322" t="s">
        <v>340</v>
      </c>
      <c r="B322" s="13">
        <v>9</v>
      </c>
      <c r="C322" t="s">
        <v>378</v>
      </c>
      <c r="D322" s="13">
        <v>7959.412294013679</v>
      </c>
      <c r="E322" s="13">
        <v>199648.0695415606</v>
      </c>
      <c r="F322" t="s">
        <v>170</v>
      </c>
    </row>
    <row r="323">
      <c r="A323" t="s">
        <v>341</v>
      </c>
      <c r="B323" s="13">
        <v>9</v>
      </c>
      <c r="C323" t="s">
        <v>378</v>
      </c>
      <c r="D323" s="13">
        <v>4141.145707254301</v>
      </c>
      <c r="E323" s="13">
        <v>199648.0695415606</v>
      </c>
      <c r="F323" t="s">
        <v>171</v>
      </c>
    </row>
    <row r="324">
      <c r="A324" t="s">
        <v>561</v>
      </c>
      <c r="B324" s="13">
        <v>9</v>
      </c>
      <c r="C324" t="s">
        <v>378</v>
      </c>
      <c r="D324" s="13">
        <v>2123.931000670275</v>
      </c>
      <c r="E324" s="13">
        <v>199648.0695415606</v>
      </c>
      <c r="F324" t="s">
        <v>465</v>
      </c>
    </row>
    <row r="325">
      <c r="A325" t="s">
        <v>562</v>
      </c>
      <c r="B325" s="13">
        <v>9</v>
      </c>
      <c r="C325" t="s">
        <v>378</v>
      </c>
      <c r="D325" s="13">
        <v>45.91253466400721</v>
      </c>
      <c r="E325" s="13">
        <v>199648.0695415606</v>
      </c>
      <c r="F325" t="s">
        <v>466</v>
      </c>
    </row>
    <row r="326">
      <c r="A326" t="s">
        <v>410</v>
      </c>
      <c r="B326" s="13">
        <v>10</v>
      </c>
      <c r="C326" t="s">
        <v>378</v>
      </c>
      <c r="D326" s="13">
        <v>84678.88081904185</v>
      </c>
      <c r="E326" s="13">
        <v>200520.783504374</v>
      </c>
      <c r="F326" t="s">
        <v>38</v>
      </c>
    </row>
    <row r="327">
      <c r="A327" t="s">
        <v>563</v>
      </c>
      <c r="B327" s="13">
        <v>10</v>
      </c>
      <c r="C327" t="s">
        <v>378</v>
      </c>
      <c r="D327" s="13">
        <v>0</v>
      </c>
      <c r="E327" s="13">
        <v>200520.783504374</v>
      </c>
      <c r="F327" t="s">
        <v>468</v>
      </c>
    </row>
    <row r="328">
      <c r="A328" t="s">
        <v>564</v>
      </c>
      <c r="B328" s="13">
        <v>10</v>
      </c>
      <c r="C328" t="s">
        <v>378</v>
      </c>
      <c r="D328" s="13">
        <v>433.1254995935063</v>
      </c>
      <c r="E328" s="13">
        <v>200520.783504374</v>
      </c>
      <c r="F328" t="s">
        <v>467</v>
      </c>
    </row>
    <row r="329">
      <c r="A329" t="s">
        <v>565</v>
      </c>
      <c r="B329" s="13">
        <v>10</v>
      </c>
      <c r="C329" t="s">
        <v>378</v>
      </c>
      <c r="D329" s="13">
        <v>0</v>
      </c>
      <c r="E329" s="13">
        <v>200520.783504374</v>
      </c>
      <c r="F329" t="s">
        <v>490</v>
      </c>
    </row>
    <row r="330">
      <c r="A330" t="s">
        <v>1130</v>
      </c>
      <c r="B330" s="13">
        <v>10</v>
      </c>
      <c r="C330" t="s">
        <v>378</v>
      </c>
      <c r="D330" s="13">
        <v>57.51327344594628</v>
      </c>
      <c r="E330" s="13">
        <v>200520.783504374</v>
      </c>
      <c r="F330" t="s">
        <v>1096</v>
      </c>
    </row>
    <row r="331">
      <c r="A331" t="s">
        <v>1172</v>
      </c>
      <c r="B331" s="13">
        <v>10</v>
      </c>
      <c r="C331" t="s">
        <v>378</v>
      </c>
      <c r="D331" s="13">
        <v>6992.227534460148</v>
      </c>
      <c r="E331" s="13">
        <v>200520.783504374</v>
      </c>
      <c r="F331" t="s">
        <v>1152</v>
      </c>
    </row>
    <row r="332">
      <c r="A332" t="s">
        <v>1173</v>
      </c>
      <c r="B332" s="13">
        <v>10</v>
      </c>
      <c r="C332" t="s">
        <v>378</v>
      </c>
      <c r="D332" s="13">
        <v>176.4732905908648</v>
      </c>
      <c r="E332" s="13">
        <v>200520.783504374</v>
      </c>
      <c r="F332" t="s">
        <v>1153</v>
      </c>
    </row>
    <row r="333">
      <c r="A333" t="s">
        <v>1425</v>
      </c>
      <c r="B333" s="13">
        <v>10</v>
      </c>
      <c r="C333" t="s">
        <v>378</v>
      </c>
      <c r="D333" s="13">
        <v>938.1381008081011</v>
      </c>
      <c r="E333" s="13">
        <v>200520.783504374</v>
      </c>
      <c r="F333" t="s">
        <v>1414</v>
      </c>
    </row>
    <row r="334">
      <c r="A334" t="s">
        <v>566</v>
      </c>
      <c r="B334" s="13">
        <v>10</v>
      </c>
      <c r="C334" t="s">
        <v>378</v>
      </c>
      <c r="D334" s="13">
        <v>449.752771139332</v>
      </c>
      <c r="E334" s="13">
        <v>200520.783504374</v>
      </c>
      <c r="F334" t="s">
        <v>469</v>
      </c>
    </row>
    <row r="335">
      <c r="A335" t="s">
        <v>567</v>
      </c>
      <c r="B335" s="13">
        <v>10</v>
      </c>
      <c r="C335" t="s">
        <v>378</v>
      </c>
      <c r="D335" s="13">
        <v>547.5400057968302</v>
      </c>
      <c r="E335" s="13">
        <v>200520.783504374</v>
      </c>
      <c r="F335" t="s">
        <v>470</v>
      </c>
    </row>
    <row r="336">
      <c r="A336" t="s">
        <v>568</v>
      </c>
      <c r="B336" s="13">
        <v>10</v>
      </c>
      <c r="C336" t="s">
        <v>378</v>
      </c>
      <c r="D336" s="13">
        <v>218.4695629557929</v>
      </c>
      <c r="E336" s="13">
        <v>200520.783504374</v>
      </c>
      <c r="F336" t="s">
        <v>471</v>
      </c>
    </row>
    <row r="337">
      <c r="A337" t="s">
        <v>1460</v>
      </c>
      <c r="B337" s="13">
        <v>10</v>
      </c>
      <c r="C337" t="s">
        <v>378</v>
      </c>
      <c r="D337" s="13">
        <v>4956.257528286716</v>
      </c>
      <c r="E337" s="13">
        <v>200520.783504374</v>
      </c>
      <c r="F337" t="s">
        <v>1450</v>
      </c>
    </row>
    <row r="338">
      <c r="A338" t="s">
        <v>361</v>
      </c>
      <c r="B338" s="13">
        <v>10</v>
      </c>
      <c r="C338" t="s">
        <v>378</v>
      </c>
      <c r="D338" s="13">
        <v>371.6679884535449</v>
      </c>
      <c r="E338" s="13">
        <v>200520.783504374</v>
      </c>
      <c r="F338" t="s">
        <v>172</v>
      </c>
    </row>
    <row r="339">
      <c r="A339" t="s">
        <v>362</v>
      </c>
      <c r="B339" s="13">
        <v>10</v>
      </c>
      <c r="C339" t="s">
        <v>378</v>
      </c>
      <c r="D339" s="13">
        <v>1148.836248190569</v>
      </c>
      <c r="E339" s="13">
        <v>200520.783504374</v>
      </c>
      <c r="F339" t="s">
        <v>173</v>
      </c>
    </row>
    <row r="340">
      <c r="A340" t="s">
        <v>370</v>
      </c>
      <c r="B340" s="13">
        <v>10</v>
      </c>
      <c r="C340" t="s">
        <v>378</v>
      </c>
      <c r="D340" s="13">
        <v>16054.980324948</v>
      </c>
      <c r="E340" s="13">
        <v>200520.783504374</v>
      </c>
      <c r="F340" t="s">
        <v>47</v>
      </c>
    </row>
    <row r="341">
      <c r="A341" t="s">
        <v>371</v>
      </c>
      <c r="B341" s="13">
        <v>10</v>
      </c>
      <c r="C341" t="s">
        <v>378</v>
      </c>
      <c r="D341" s="13">
        <v>9702.94499247416</v>
      </c>
      <c r="E341" s="13">
        <v>200520.783504374</v>
      </c>
      <c r="F341" t="s">
        <v>182</v>
      </c>
    </row>
    <row r="342">
      <c r="A342" t="s">
        <v>372</v>
      </c>
      <c r="B342" s="13">
        <v>10</v>
      </c>
      <c r="C342" t="s">
        <v>378</v>
      </c>
      <c r="D342" s="13">
        <v>2108.750070655957</v>
      </c>
      <c r="E342" s="13">
        <v>200520.783504374</v>
      </c>
      <c r="F342" t="s">
        <v>48</v>
      </c>
    </row>
    <row r="343">
      <c r="A343" t="s">
        <v>373</v>
      </c>
      <c r="B343" s="13">
        <v>10</v>
      </c>
      <c r="C343" t="s">
        <v>378</v>
      </c>
      <c r="D343" s="13">
        <v>531.2581989999053</v>
      </c>
      <c r="E343" s="13">
        <v>200520.783504374</v>
      </c>
      <c r="F343" t="s">
        <v>181</v>
      </c>
    </row>
    <row r="344">
      <c r="A344" t="s">
        <v>374</v>
      </c>
      <c r="B344" s="13">
        <v>10</v>
      </c>
      <c r="C344" t="s">
        <v>378</v>
      </c>
      <c r="D344" s="13">
        <v>7168.700825051013</v>
      </c>
      <c r="E344" s="13">
        <v>200520.783504374</v>
      </c>
      <c r="F344" t="s">
        <v>180</v>
      </c>
    </row>
    <row r="345">
      <c r="A345" t="s">
        <v>375</v>
      </c>
      <c r="B345" s="13">
        <v>10</v>
      </c>
      <c r="C345" t="s">
        <v>378</v>
      </c>
      <c r="D345" s="13">
        <v>938.1381008081011</v>
      </c>
      <c r="E345" s="13">
        <v>200520.783504374</v>
      </c>
      <c r="F345" t="s">
        <v>179</v>
      </c>
    </row>
    <row r="346">
      <c r="A346" t="s">
        <v>376</v>
      </c>
      <c r="B346" s="13">
        <v>10</v>
      </c>
      <c r="C346" t="s">
        <v>378</v>
      </c>
      <c r="D346" s="13">
        <v>997.2927769361621</v>
      </c>
      <c r="E346" s="13">
        <v>200520.783504374</v>
      </c>
      <c r="F346" t="s">
        <v>178</v>
      </c>
    </row>
    <row r="347">
      <c r="A347" t="s">
        <v>377</v>
      </c>
      <c r="B347" s="13">
        <v>10</v>
      </c>
      <c r="C347" t="s">
        <v>378</v>
      </c>
      <c r="D347" s="13">
        <v>1738.973799599906</v>
      </c>
      <c r="E347" s="13">
        <v>200520.783504374</v>
      </c>
      <c r="F347" t="s">
        <v>177</v>
      </c>
    </row>
    <row r="348">
      <c r="A348" t="s">
        <v>1365</v>
      </c>
      <c r="B348" s="13">
        <v>10</v>
      </c>
      <c r="C348" t="s">
        <v>378</v>
      </c>
      <c r="D348" s="13">
        <v>9645.71674300469</v>
      </c>
      <c r="E348" s="13">
        <v>200520.783504374</v>
      </c>
      <c r="F348" t="s">
        <v>1355</v>
      </c>
    </row>
    <row r="349">
      <c r="A349" t="s">
        <v>363</v>
      </c>
      <c r="B349" s="13">
        <v>10</v>
      </c>
      <c r="C349" t="s">
        <v>378</v>
      </c>
      <c r="D349" s="13">
        <v>109707.9813337189</v>
      </c>
      <c r="E349" s="13">
        <v>200520.783504374</v>
      </c>
      <c r="F349" t="s">
        <v>163</v>
      </c>
    </row>
    <row r="350">
      <c r="A350" t="s">
        <v>364</v>
      </c>
      <c r="B350" s="13">
        <v>10</v>
      </c>
      <c r="C350" t="s">
        <v>378</v>
      </c>
      <c r="D350" s="13">
        <v>95761.75107942682</v>
      </c>
      <c r="E350" s="13">
        <v>200520.783504374</v>
      </c>
      <c r="F350" t="s">
        <v>164</v>
      </c>
    </row>
    <row r="351">
      <c r="A351" t="s">
        <v>365</v>
      </c>
      <c r="B351" s="13">
        <v>10</v>
      </c>
      <c r="C351" t="s">
        <v>378</v>
      </c>
      <c r="D351" s="13">
        <v>83950.0560162967</v>
      </c>
      <c r="E351" s="13">
        <v>200520.783504374</v>
      </c>
      <c r="F351" t="s">
        <v>165</v>
      </c>
    </row>
    <row r="352">
      <c r="A352" t="s">
        <v>366</v>
      </c>
      <c r="B352" s="13">
        <v>10</v>
      </c>
      <c r="C352" t="s">
        <v>378</v>
      </c>
      <c r="D352" s="13">
        <v>112347.9896033747</v>
      </c>
      <c r="E352" s="13">
        <v>200520.783504374</v>
      </c>
      <c r="F352" t="s">
        <v>166</v>
      </c>
    </row>
    <row r="353">
      <c r="A353" t="s">
        <v>367</v>
      </c>
      <c r="B353" s="13">
        <v>10</v>
      </c>
      <c r="C353" t="s">
        <v>378</v>
      </c>
      <c r="D353" s="13">
        <v>86590.06428595257</v>
      </c>
      <c r="E353" s="13">
        <v>200520.783504374</v>
      </c>
      <c r="F353" t="s">
        <v>167</v>
      </c>
    </row>
    <row r="354">
      <c r="A354" t="s">
        <v>368</v>
      </c>
      <c r="B354" s="13">
        <v>10</v>
      </c>
      <c r="C354" t="s">
        <v>378</v>
      </c>
      <c r="D354" s="13">
        <v>80359.50156170965</v>
      </c>
      <c r="E354" s="13">
        <v>200520.783504374</v>
      </c>
      <c r="F354" t="s">
        <v>168</v>
      </c>
    </row>
    <row r="355">
      <c r="A355" t="s">
        <v>369</v>
      </c>
      <c r="B355" s="13">
        <v>10</v>
      </c>
      <c r="C355" t="s">
        <v>378</v>
      </c>
      <c r="D355" s="13">
        <v>83095.76813824572</v>
      </c>
      <c r="E355" s="13">
        <v>200520.783504374</v>
      </c>
      <c r="F355" t="s">
        <v>169</v>
      </c>
    </row>
    <row r="356">
      <c r="A356" t="s">
        <v>411</v>
      </c>
      <c r="B356" s="13">
        <v>10</v>
      </c>
      <c r="C356" t="s">
        <v>378</v>
      </c>
      <c r="D356" s="13">
        <v>1830.179843389794</v>
      </c>
      <c r="E356" s="13">
        <v>200520.783504374</v>
      </c>
      <c r="F356" t="s">
        <v>39</v>
      </c>
    </row>
    <row r="357">
      <c r="A357" t="s">
        <v>412</v>
      </c>
      <c r="B357" s="13">
        <v>10</v>
      </c>
      <c r="C357" t="s">
        <v>378</v>
      </c>
      <c r="D357" s="13">
        <v>8596.94639999581</v>
      </c>
      <c r="E357" s="13">
        <v>200520.783504374</v>
      </c>
      <c r="F357" t="s">
        <v>40</v>
      </c>
    </row>
    <row r="358">
      <c r="A358" t="s">
        <v>359</v>
      </c>
      <c r="B358" s="13">
        <v>10</v>
      </c>
      <c r="C358" t="s">
        <v>378</v>
      </c>
      <c r="D358" s="13">
        <v>16054.980324948</v>
      </c>
      <c r="E358" s="13">
        <v>200520.783504374</v>
      </c>
      <c r="F358" t="s">
        <v>170</v>
      </c>
    </row>
    <row r="359">
      <c r="A359" t="s">
        <v>360</v>
      </c>
      <c r="B359" s="13">
        <v>10</v>
      </c>
      <c r="C359" t="s">
        <v>378</v>
      </c>
      <c r="D359" s="13">
        <v>9702.94499247416</v>
      </c>
      <c r="E359" s="13">
        <v>200520.783504374</v>
      </c>
      <c r="F359" t="s">
        <v>171</v>
      </c>
    </row>
    <row r="360">
      <c r="A360" t="s">
        <v>569</v>
      </c>
      <c r="B360" s="13">
        <v>10</v>
      </c>
      <c r="C360" t="s">
        <v>378</v>
      </c>
      <c r="D360" s="13">
        <v>2108.750070655957</v>
      </c>
      <c r="E360" s="13">
        <v>200520.783504374</v>
      </c>
      <c r="F360" t="s">
        <v>465</v>
      </c>
    </row>
    <row r="361">
      <c r="A361" t="s">
        <v>570</v>
      </c>
      <c r="B361" s="13">
        <v>10</v>
      </c>
      <c r="C361" t="s">
        <v>378</v>
      </c>
      <c r="D361" s="13">
        <v>40.6194259604527</v>
      </c>
      <c r="E361" s="13">
        <v>200520.783504374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5" x14ac:dyDescent="0.35"/>
  <sheetData>
    <row r="1">
      <c r="A1" t="s">
        <v>147</v>
      </c>
      <c r="B1" t="s">
        <v>152</v>
      </c>
      <c r="C1" t="s">
        <v>148</v>
      </c>
      <c r="D1" t="s">
        <v>150</v>
      </c>
    </row>
    <row r="2">
      <c r="A2" t="s">
        <v>571</v>
      </c>
      <c r="B2" t="s">
        <v>709</v>
      </c>
      <c r="C2" t="s">
        <v>149</v>
      </c>
      <c r="D2" s="13">
        <v>0.255077258670381</v>
      </c>
    </row>
    <row r="3">
      <c r="A3" t="s">
        <v>572</v>
      </c>
      <c r="B3" t="s">
        <v>709</v>
      </c>
      <c r="C3" t="s">
        <v>93</v>
      </c>
      <c r="D3" s="13">
        <v>0.3382425</v>
      </c>
    </row>
    <row r="4">
      <c r="A4" t="s">
        <v>573</v>
      </c>
      <c r="B4" t="s">
        <v>710</v>
      </c>
      <c r="C4" t="s">
        <v>149</v>
      </c>
      <c r="D4" s="13">
        <v>0.2462133899191576</v>
      </c>
    </row>
    <row r="5">
      <c r="A5" t="s">
        <v>574</v>
      </c>
      <c r="B5" t="s">
        <v>710</v>
      </c>
      <c r="C5" t="s">
        <v>93</v>
      </c>
      <c r="D5" s="13">
        <v>0.3415119</v>
      </c>
    </row>
    <row r="6">
      <c r="A6" t="s">
        <v>575</v>
      </c>
      <c r="B6" t="s">
        <v>711</v>
      </c>
      <c r="C6" t="s">
        <v>149</v>
      </c>
      <c r="D6" s="13">
        <v>0.234872156831302</v>
      </c>
    </row>
    <row r="7">
      <c r="A7" t="s">
        <v>576</v>
      </c>
      <c r="B7" t="s">
        <v>711</v>
      </c>
      <c r="C7" t="s">
        <v>93</v>
      </c>
      <c r="D7" s="13">
        <v>0.3544296</v>
      </c>
    </row>
    <row r="8">
      <c r="A8" t="s">
        <v>577</v>
      </c>
      <c r="B8" t="s">
        <v>712</v>
      </c>
      <c r="C8" t="s">
        <v>149</v>
      </c>
      <c r="D8" s="13">
        <v>0.234872156831302</v>
      </c>
    </row>
    <row r="9">
      <c r="A9" t="s">
        <v>578</v>
      </c>
      <c r="B9" t="s">
        <v>712</v>
      </c>
      <c r="C9" t="s">
        <v>93</v>
      </c>
      <c r="D9" s="13">
        <v>0.3544296</v>
      </c>
    </row>
    <row r="10">
      <c r="A10" t="s">
        <v>1174</v>
      </c>
      <c r="B10" t="s">
        <v>1202</v>
      </c>
      <c r="C10" t="s">
        <v>149</v>
      </c>
      <c r="D10" s="13">
        <v>0.1826833377351886</v>
      </c>
    </row>
    <row r="11">
      <c r="A11" t="s">
        <v>1175</v>
      </c>
      <c r="B11" t="s">
        <v>1202</v>
      </c>
      <c r="C11" t="s">
        <v>93</v>
      </c>
      <c r="D11" s="13">
        <v>0.3133592</v>
      </c>
    </row>
    <row r="12">
      <c r="A12" t="s">
        <v>1176</v>
      </c>
      <c r="B12" t="s">
        <v>1203</v>
      </c>
      <c r="C12" t="s">
        <v>149</v>
      </c>
      <c r="D12" s="13">
        <v>0.2541543206036326</v>
      </c>
    </row>
    <row r="13">
      <c r="A13" t="s">
        <v>1177</v>
      </c>
      <c r="B13" t="s">
        <v>1203</v>
      </c>
      <c r="C13" t="s">
        <v>93</v>
      </c>
      <c r="D13" s="13">
        <v>0.3213771</v>
      </c>
    </row>
    <row r="14">
      <c r="A14" t="s">
        <v>579</v>
      </c>
      <c r="B14" t="s">
        <v>713</v>
      </c>
      <c r="C14" t="s">
        <v>149</v>
      </c>
      <c r="D14" s="13">
        <v>0.3721176311112737</v>
      </c>
    </row>
    <row r="15">
      <c r="A15" t="s">
        <v>580</v>
      </c>
      <c r="B15" t="s">
        <v>713</v>
      </c>
      <c r="C15" t="s">
        <v>93</v>
      </c>
      <c r="D15" s="13">
        <v>0.3776737</v>
      </c>
    </row>
    <row r="16">
      <c r="A16" t="s">
        <v>1366</v>
      </c>
      <c r="B16" t="s">
        <v>1380</v>
      </c>
      <c r="C16" t="s">
        <v>149</v>
      </c>
      <c r="D16" s="13">
        <v>0.256434099465599</v>
      </c>
    </row>
    <row r="17">
      <c r="A17" t="s">
        <v>1367</v>
      </c>
      <c r="B17" t="s">
        <v>1380</v>
      </c>
      <c r="C17" t="s">
        <v>93</v>
      </c>
      <c r="D17" s="13">
        <v>0.3019268</v>
      </c>
    </row>
    <row r="18">
      <c r="A18" t="s">
        <v>581</v>
      </c>
      <c r="B18" t="s">
        <v>714</v>
      </c>
      <c r="C18" t="s">
        <v>149</v>
      </c>
      <c r="D18" s="13">
        <v>0.3010635150316795</v>
      </c>
    </row>
    <row r="19">
      <c r="A19" t="s">
        <v>582</v>
      </c>
      <c r="B19" t="s">
        <v>714</v>
      </c>
      <c r="C19" t="s">
        <v>93</v>
      </c>
      <c r="D19" s="13">
        <v>0.3377735</v>
      </c>
    </row>
    <row r="20">
      <c r="A20" t="s">
        <v>583</v>
      </c>
      <c r="B20" t="s">
        <v>715</v>
      </c>
      <c r="C20" t="s">
        <v>149</v>
      </c>
      <c r="D20" s="13">
        <v>0.2462133899191576</v>
      </c>
    </row>
    <row r="21">
      <c r="A21" t="s">
        <v>584</v>
      </c>
      <c r="B21" t="s">
        <v>715</v>
      </c>
      <c r="C21" t="s">
        <v>93</v>
      </c>
      <c r="D21" s="13">
        <v>0.3415119</v>
      </c>
    </row>
    <row r="22">
      <c r="A22" t="s">
        <v>585</v>
      </c>
      <c r="B22" t="s">
        <v>716</v>
      </c>
      <c r="C22" t="s">
        <v>149</v>
      </c>
      <c r="D22" s="13">
        <v>0.3124813761678759</v>
      </c>
    </row>
    <row r="23">
      <c r="A23" t="s">
        <v>586</v>
      </c>
      <c r="B23" t="s">
        <v>716</v>
      </c>
      <c r="C23" t="s">
        <v>93</v>
      </c>
      <c r="D23" s="13">
        <v>0.3658569</v>
      </c>
    </row>
    <row r="24">
      <c r="A24" t="s">
        <v>587</v>
      </c>
      <c r="B24" t="s">
        <v>717</v>
      </c>
      <c r="C24" t="s">
        <v>149</v>
      </c>
      <c r="D24" s="13">
        <v>0.2670597171826093</v>
      </c>
    </row>
    <row r="25">
      <c r="A25" t="s">
        <v>588</v>
      </c>
      <c r="B25" t="s">
        <v>717</v>
      </c>
      <c r="C25" t="s">
        <v>93</v>
      </c>
      <c r="D25" s="13">
        <v>0.3276329</v>
      </c>
    </row>
    <row r="26">
      <c r="A26" t="s">
        <v>589</v>
      </c>
      <c r="B26" t="s">
        <v>718</v>
      </c>
      <c r="C26" t="s">
        <v>149</v>
      </c>
      <c r="D26" s="13">
        <v>0.2827382489251437</v>
      </c>
    </row>
    <row r="27">
      <c r="A27" t="s">
        <v>590</v>
      </c>
      <c r="B27" t="s">
        <v>718</v>
      </c>
      <c r="C27" t="s">
        <v>93</v>
      </c>
      <c r="D27" s="13">
        <v>0.3338328</v>
      </c>
    </row>
    <row r="28">
      <c r="A28" t="s">
        <v>591</v>
      </c>
      <c r="B28" t="s">
        <v>719</v>
      </c>
      <c r="C28" t="s">
        <v>149</v>
      </c>
      <c r="D28" s="13">
        <v>0.2625147290624978</v>
      </c>
    </row>
    <row r="29">
      <c r="A29" t="s">
        <v>592</v>
      </c>
      <c r="B29" t="s">
        <v>719</v>
      </c>
      <c r="C29" t="s">
        <v>93</v>
      </c>
      <c r="D29" s="13">
        <v>0.3252506</v>
      </c>
    </row>
    <row r="30">
      <c r="A30" t="s">
        <v>593</v>
      </c>
      <c r="B30" t="s">
        <v>720</v>
      </c>
      <c r="C30" t="s">
        <v>149</v>
      </c>
      <c r="D30" s="13">
        <v>0.3021581778294887</v>
      </c>
    </row>
    <row r="31">
      <c r="A31" t="s">
        <v>594</v>
      </c>
      <c r="B31" t="s">
        <v>720</v>
      </c>
      <c r="C31" t="s">
        <v>93</v>
      </c>
      <c r="D31" s="13">
        <v>0.3439322</v>
      </c>
    </row>
    <row r="32">
      <c r="A32" t="s">
        <v>1426</v>
      </c>
      <c r="B32" t="s">
        <v>1440</v>
      </c>
      <c r="C32" t="s">
        <v>149</v>
      </c>
      <c r="D32" s="13">
        <v>0.2835866986816979</v>
      </c>
    </row>
    <row r="33">
      <c r="A33" t="s">
        <v>1427</v>
      </c>
      <c r="B33" t="s">
        <v>1440</v>
      </c>
      <c r="C33" t="s">
        <v>93</v>
      </c>
      <c r="D33" s="13">
        <v>0.3290922</v>
      </c>
    </row>
    <row r="34">
      <c r="A34" t="s">
        <v>595</v>
      </c>
      <c r="B34" t="s">
        <v>721</v>
      </c>
      <c r="C34" t="s">
        <v>149</v>
      </c>
      <c r="D34" s="13">
        <v>0.2935234820732452</v>
      </c>
    </row>
    <row r="35">
      <c r="A35" t="s">
        <v>596</v>
      </c>
      <c r="B35" t="s">
        <v>721</v>
      </c>
      <c r="C35" t="s">
        <v>93</v>
      </c>
      <c r="D35" s="13">
        <v>0.3455656</v>
      </c>
    </row>
    <row r="36">
      <c r="A36" t="s">
        <v>597</v>
      </c>
      <c r="B36" t="s">
        <v>722</v>
      </c>
      <c r="C36" t="s">
        <v>149</v>
      </c>
      <c r="D36" s="13">
        <v>0.2750819233594173</v>
      </c>
    </row>
    <row r="37">
      <c r="A37" t="s">
        <v>598</v>
      </c>
      <c r="B37" t="s">
        <v>722</v>
      </c>
      <c r="C37" t="s">
        <v>93</v>
      </c>
      <c r="D37" s="13">
        <v>0.3404109</v>
      </c>
    </row>
    <row r="38">
      <c r="A38" t="s">
        <v>599</v>
      </c>
      <c r="B38" t="s">
        <v>723</v>
      </c>
      <c r="C38" t="s">
        <v>149</v>
      </c>
      <c r="D38" s="13">
        <v>0.2747136267735992</v>
      </c>
    </row>
    <row r="39">
      <c r="A39" t="s">
        <v>600</v>
      </c>
      <c r="B39" t="s">
        <v>723</v>
      </c>
      <c r="C39" t="s">
        <v>93</v>
      </c>
      <c r="D39" s="13">
        <v>0.3258355</v>
      </c>
    </row>
    <row r="40">
      <c r="A40" t="s">
        <v>601</v>
      </c>
      <c r="B40" t="s">
        <v>724</v>
      </c>
      <c r="C40" t="s">
        <v>149</v>
      </c>
      <c r="D40" s="13">
        <v>0.2835866986816979</v>
      </c>
    </row>
    <row r="41">
      <c r="A41" t="s">
        <v>602</v>
      </c>
      <c r="B41" t="s">
        <v>724</v>
      </c>
      <c r="C41" t="s">
        <v>93</v>
      </c>
      <c r="D41" s="13">
        <v>0.3290922</v>
      </c>
    </row>
    <row r="42">
      <c r="A42" t="s">
        <v>603</v>
      </c>
      <c r="B42" t="s">
        <v>725</v>
      </c>
      <c r="C42" t="s">
        <v>149</v>
      </c>
      <c r="D42" s="13">
        <v>0.1826833377351886</v>
      </c>
    </row>
    <row r="43">
      <c r="A43" t="s">
        <v>604</v>
      </c>
      <c r="B43" t="s">
        <v>725</v>
      </c>
      <c r="C43" t="s">
        <v>93</v>
      </c>
      <c r="D43" s="13">
        <v>0.3134914</v>
      </c>
    </row>
    <row r="44">
      <c r="A44" t="s">
        <v>605</v>
      </c>
      <c r="B44" t="s">
        <v>726</v>
      </c>
      <c r="C44" t="s">
        <v>149</v>
      </c>
      <c r="D44" s="13">
        <v>0.3693680423808051</v>
      </c>
    </row>
    <row r="45">
      <c r="A45" t="s">
        <v>606</v>
      </c>
      <c r="B45" t="s">
        <v>726</v>
      </c>
      <c r="C45" t="s">
        <v>93</v>
      </c>
      <c r="D45" s="13">
        <v>0.4173877</v>
      </c>
    </row>
    <row r="46">
      <c r="A46" t="s">
        <v>1131</v>
      </c>
      <c r="B46" t="s">
        <v>1145</v>
      </c>
      <c r="C46" t="s">
        <v>149</v>
      </c>
      <c r="D46" s="13">
        <v>0.2627356569146903</v>
      </c>
    </row>
    <row r="47">
      <c r="A47" t="s">
        <v>1132</v>
      </c>
      <c r="B47" t="s">
        <v>1145</v>
      </c>
      <c r="C47" t="s">
        <v>93</v>
      </c>
      <c r="D47" s="13">
        <v>0.3235834</v>
      </c>
    </row>
    <row r="48">
      <c r="A48" t="s">
        <v>607</v>
      </c>
      <c r="B48" t="s">
        <v>727</v>
      </c>
      <c r="C48" t="s">
        <v>149</v>
      </c>
      <c r="D48" s="13">
        <v>0.3693680423808051</v>
      </c>
    </row>
    <row r="49">
      <c r="A49" t="s">
        <v>608</v>
      </c>
      <c r="B49" t="s">
        <v>727</v>
      </c>
      <c r="C49" t="s">
        <v>93</v>
      </c>
      <c r="D49" s="13">
        <v>0.4173877</v>
      </c>
    </row>
    <row r="50">
      <c r="A50" t="s">
        <v>609</v>
      </c>
      <c r="B50" t="s">
        <v>728</v>
      </c>
      <c r="C50" t="s">
        <v>149</v>
      </c>
      <c r="D50" s="13">
        <v>0.4145557515311001</v>
      </c>
    </row>
    <row r="51">
      <c r="A51" t="s">
        <v>610</v>
      </c>
      <c r="B51" t="s">
        <v>728</v>
      </c>
      <c r="C51" t="s">
        <v>93</v>
      </c>
      <c r="D51" s="13">
        <v>0.397663</v>
      </c>
    </row>
    <row r="52">
      <c r="A52" t="s">
        <v>1461</v>
      </c>
      <c r="B52" t="s">
        <v>1475</v>
      </c>
      <c r="C52" t="s">
        <v>149</v>
      </c>
      <c r="D52" s="13">
        <v>0.2888586682312361</v>
      </c>
    </row>
    <row r="53">
      <c r="A53" t="s">
        <v>1462</v>
      </c>
      <c r="B53" t="s">
        <v>1475</v>
      </c>
      <c r="C53" t="s">
        <v>93</v>
      </c>
      <c r="D53" s="13">
        <v>0.3920694</v>
      </c>
    </row>
    <row r="54">
      <c r="A54" t="s">
        <v>611</v>
      </c>
      <c r="B54" t="s">
        <v>729</v>
      </c>
      <c r="C54" t="s">
        <v>149</v>
      </c>
      <c r="D54" s="13">
        <v>0.2602697552236554</v>
      </c>
    </row>
    <row r="55">
      <c r="A55" t="s">
        <v>612</v>
      </c>
      <c r="B55" t="s">
        <v>729</v>
      </c>
      <c r="C55" t="s">
        <v>93</v>
      </c>
      <c r="D55" s="13">
        <v>0.3249326</v>
      </c>
    </row>
    <row r="56">
      <c r="A56" t="s">
        <v>613</v>
      </c>
      <c r="B56" t="s">
        <v>730</v>
      </c>
      <c r="C56" t="s">
        <v>149</v>
      </c>
      <c r="D56" s="13">
        <v>0.2566081903382875</v>
      </c>
    </row>
    <row r="57">
      <c r="A57" t="s">
        <v>614</v>
      </c>
      <c r="B57" t="s">
        <v>730</v>
      </c>
      <c r="C57" t="s">
        <v>93</v>
      </c>
      <c r="D57" s="13">
        <v>0.3247967</v>
      </c>
    </row>
    <row r="58">
      <c r="A58" t="s">
        <v>615</v>
      </c>
      <c r="B58" t="s">
        <v>731</v>
      </c>
      <c r="C58" t="s">
        <v>149</v>
      </c>
      <c r="D58" s="13">
        <v>0.5227769084586352</v>
      </c>
    </row>
    <row r="59">
      <c r="A59" t="s">
        <v>616</v>
      </c>
      <c r="B59" t="s">
        <v>731</v>
      </c>
      <c r="C59" t="s">
        <v>93</v>
      </c>
      <c r="D59" s="13">
        <v>2.000037</v>
      </c>
    </row>
    <row r="60">
      <c r="A60" t="s">
        <v>617</v>
      </c>
      <c r="B60" t="s">
        <v>732</v>
      </c>
      <c r="C60" t="s">
        <v>149</v>
      </c>
      <c r="D60" s="13">
        <v>0.2059013647425109</v>
      </c>
    </row>
    <row r="61">
      <c r="A61" t="s">
        <v>618</v>
      </c>
      <c r="B61" t="s">
        <v>732</v>
      </c>
      <c r="C61" t="s">
        <v>93</v>
      </c>
      <c r="D61" s="13">
        <v>0.3362598</v>
      </c>
    </row>
    <row r="62">
      <c r="A62" t="s">
        <v>619</v>
      </c>
      <c r="B62" t="s">
        <v>733</v>
      </c>
      <c r="C62" t="s">
        <v>149</v>
      </c>
      <c r="D62" s="13">
        <v>0.2000577536195088</v>
      </c>
    </row>
    <row r="63">
      <c r="A63" t="s">
        <v>620</v>
      </c>
      <c r="B63" t="s">
        <v>733</v>
      </c>
      <c r="C63" t="s">
        <v>93</v>
      </c>
      <c r="D63" s="13">
        <v>0.3391345</v>
      </c>
    </row>
    <row r="64">
      <c r="A64" t="s">
        <v>621</v>
      </c>
      <c r="B64" t="s">
        <v>734</v>
      </c>
      <c r="C64" t="s">
        <v>149</v>
      </c>
      <c r="D64" s="13">
        <v>0.1915185373722529</v>
      </c>
    </row>
    <row r="65">
      <c r="A65" t="s">
        <v>622</v>
      </c>
      <c r="B65" t="s">
        <v>734</v>
      </c>
      <c r="C65" t="s">
        <v>93</v>
      </c>
      <c r="D65" s="13">
        <v>0.3509166</v>
      </c>
    </row>
    <row r="66">
      <c r="A66" t="s">
        <v>623</v>
      </c>
      <c r="B66" t="s">
        <v>735</v>
      </c>
      <c r="C66" t="s">
        <v>149</v>
      </c>
      <c r="D66" s="13">
        <v>0.1915185373722529</v>
      </c>
    </row>
    <row r="67">
      <c r="A67" t="s">
        <v>624</v>
      </c>
      <c r="B67" t="s">
        <v>735</v>
      </c>
      <c r="C67" t="s">
        <v>93</v>
      </c>
      <c r="D67" s="13">
        <v>0.3509166</v>
      </c>
    </row>
    <row r="68">
      <c r="A68" t="s">
        <v>1178</v>
      </c>
      <c r="B68" t="s">
        <v>1204</v>
      </c>
      <c r="C68" t="s">
        <v>149</v>
      </c>
      <c r="D68" s="13">
        <v>0.1532538369651109</v>
      </c>
    </row>
    <row r="69">
      <c r="A69" t="s">
        <v>1179</v>
      </c>
      <c r="B69" t="s">
        <v>1204</v>
      </c>
      <c r="C69" t="s">
        <v>93</v>
      </c>
      <c r="D69" s="13">
        <v>0.31517</v>
      </c>
    </row>
    <row r="70">
      <c r="A70" t="s">
        <v>1180</v>
      </c>
      <c r="B70" t="s">
        <v>1205</v>
      </c>
      <c r="C70" t="s">
        <v>149</v>
      </c>
      <c r="D70" s="13">
        <v>0.2057489062095108</v>
      </c>
    </row>
    <row r="71">
      <c r="A71" t="s">
        <v>1181</v>
      </c>
      <c r="B71" t="s">
        <v>1205</v>
      </c>
      <c r="C71" t="s">
        <v>93</v>
      </c>
      <c r="D71" s="13">
        <v>0.3204394</v>
      </c>
    </row>
    <row r="72">
      <c r="A72" t="s">
        <v>625</v>
      </c>
      <c r="B72" t="s">
        <v>736</v>
      </c>
      <c r="C72" t="s">
        <v>149</v>
      </c>
      <c r="D72" s="13">
        <v>0.3265181285480434</v>
      </c>
    </row>
    <row r="73">
      <c r="A73" t="s">
        <v>626</v>
      </c>
      <c r="B73" t="s">
        <v>736</v>
      </c>
      <c r="C73" t="s">
        <v>93</v>
      </c>
      <c r="D73" s="13">
        <v>0.3725631</v>
      </c>
    </row>
    <row r="74">
      <c r="A74" t="s">
        <v>1368</v>
      </c>
      <c r="B74" t="s">
        <v>1381</v>
      </c>
      <c r="C74" t="s">
        <v>149</v>
      </c>
      <c r="D74" s="13">
        <v>0.207258205537729</v>
      </c>
    </row>
    <row r="75">
      <c r="A75" t="s">
        <v>1369</v>
      </c>
      <c r="B75" t="s">
        <v>1381</v>
      </c>
      <c r="C75" t="s">
        <v>93</v>
      </c>
      <c r="D75" s="13">
        <v>0.3022366</v>
      </c>
    </row>
    <row r="76">
      <c r="A76" t="s">
        <v>627</v>
      </c>
      <c r="B76" t="s">
        <v>737</v>
      </c>
      <c r="C76" t="s">
        <v>149</v>
      </c>
      <c r="D76" s="13">
        <v>0.2449634365989936</v>
      </c>
    </row>
    <row r="77">
      <c r="A77" t="s">
        <v>628</v>
      </c>
      <c r="B77" t="s">
        <v>737</v>
      </c>
      <c r="C77" t="s">
        <v>93</v>
      </c>
      <c r="D77" s="13">
        <v>0.3359657</v>
      </c>
    </row>
    <row r="78">
      <c r="A78" t="s">
        <v>629</v>
      </c>
      <c r="B78" t="s">
        <v>738</v>
      </c>
      <c r="C78" t="s">
        <v>149</v>
      </c>
      <c r="D78" s="13">
        <v>0.2000577536195088</v>
      </c>
    </row>
    <row r="79">
      <c r="A79" t="s">
        <v>630</v>
      </c>
      <c r="B79" t="s">
        <v>738</v>
      </c>
      <c r="C79" t="s">
        <v>93</v>
      </c>
      <c r="D79" s="13">
        <v>0.3391345</v>
      </c>
    </row>
    <row r="80">
      <c r="A80" t="s">
        <v>631</v>
      </c>
      <c r="B80" t="s">
        <v>739</v>
      </c>
      <c r="C80" t="s">
        <v>149</v>
      </c>
      <c r="D80" s="13">
        <v>0.2572570655700408</v>
      </c>
    </row>
    <row r="81">
      <c r="A81" t="s">
        <v>632</v>
      </c>
      <c r="B81" t="s">
        <v>739</v>
      </c>
      <c r="C81" t="s">
        <v>93</v>
      </c>
      <c r="D81" s="13">
        <v>0.3618296</v>
      </c>
    </row>
    <row r="82">
      <c r="A82" t="s">
        <v>633</v>
      </c>
      <c r="B82" t="s">
        <v>740</v>
      </c>
      <c r="C82" t="s">
        <v>149</v>
      </c>
      <c r="D82" s="13">
        <v>0.2181652288463839</v>
      </c>
    </row>
    <row r="83">
      <c r="A83" t="s">
        <v>634</v>
      </c>
      <c r="B83" t="s">
        <v>740</v>
      </c>
      <c r="C83" t="s">
        <v>93</v>
      </c>
      <c r="D83" s="13">
        <v>0.3261931</v>
      </c>
    </row>
    <row r="84">
      <c r="A84" t="s">
        <v>635</v>
      </c>
      <c r="B84" t="s">
        <v>741</v>
      </c>
      <c r="C84" t="s">
        <v>149</v>
      </c>
      <c r="D84" s="13">
        <v>0.2339056910885199</v>
      </c>
    </row>
    <row r="85">
      <c r="A85" t="s">
        <v>636</v>
      </c>
      <c r="B85" t="s">
        <v>741</v>
      </c>
      <c r="C85" t="s">
        <v>93</v>
      </c>
      <c r="D85" s="13">
        <v>0.3320322</v>
      </c>
    </row>
    <row r="86">
      <c r="A86" t="s">
        <v>637</v>
      </c>
      <c r="B86" t="s">
        <v>742</v>
      </c>
      <c r="C86" t="s">
        <v>149</v>
      </c>
      <c r="D86" s="13">
        <v>0.2126307840901362</v>
      </c>
    </row>
    <row r="87">
      <c r="A87" t="s">
        <v>638</v>
      </c>
      <c r="B87" t="s">
        <v>742</v>
      </c>
      <c r="C87" t="s">
        <v>93</v>
      </c>
      <c r="D87" s="13">
        <v>0.3236756</v>
      </c>
    </row>
    <row r="88">
      <c r="A88" t="s">
        <v>639</v>
      </c>
      <c r="B88" t="s">
        <v>743</v>
      </c>
      <c r="C88" t="s">
        <v>149</v>
      </c>
      <c r="D88" s="13">
        <v>0.2528989745400181</v>
      </c>
    </row>
    <row r="89">
      <c r="A89" t="s">
        <v>640</v>
      </c>
      <c r="B89" t="s">
        <v>743</v>
      </c>
      <c r="C89" t="s">
        <v>93</v>
      </c>
      <c r="D89" s="13">
        <v>0.3410352</v>
      </c>
    </row>
    <row r="90">
      <c r="A90" t="s">
        <v>1428</v>
      </c>
      <c r="B90" t="s">
        <v>1441</v>
      </c>
      <c r="C90" t="s">
        <v>149</v>
      </c>
      <c r="D90" s="13">
        <v>0.2303444656684325</v>
      </c>
    </row>
    <row r="91">
      <c r="A91" t="s">
        <v>1429</v>
      </c>
      <c r="B91" t="s">
        <v>1441</v>
      </c>
      <c r="C91" t="s">
        <v>93</v>
      </c>
      <c r="D91" s="13">
        <v>0.3276875</v>
      </c>
    </row>
    <row r="92">
      <c r="A92" t="s">
        <v>641</v>
      </c>
      <c r="B92" t="s">
        <v>744</v>
      </c>
      <c r="C92" t="s">
        <v>149</v>
      </c>
      <c r="D92" s="13">
        <v>0.2427584884234079</v>
      </c>
    </row>
    <row r="93">
      <c r="A93" t="s">
        <v>642</v>
      </c>
      <c r="B93" t="s">
        <v>744</v>
      </c>
      <c r="C93" t="s">
        <v>93</v>
      </c>
      <c r="D93" s="13">
        <v>0.3423462</v>
      </c>
    </row>
    <row r="94">
      <c r="A94" t="s">
        <v>643</v>
      </c>
      <c r="B94" t="s">
        <v>745</v>
      </c>
      <c r="C94" t="s">
        <v>149</v>
      </c>
      <c r="D94" s="13">
        <v>0.2279960279109118</v>
      </c>
    </row>
    <row r="95">
      <c r="A95" t="s">
        <v>644</v>
      </c>
      <c r="B95" t="s">
        <v>745</v>
      </c>
      <c r="C95" t="s">
        <v>93</v>
      </c>
      <c r="D95" s="13">
        <v>0.3376096</v>
      </c>
    </row>
    <row r="96">
      <c r="A96" t="s">
        <v>645</v>
      </c>
      <c r="B96" t="s">
        <v>746</v>
      </c>
      <c r="C96" t="s">
        <v>149</v>
      </c>
      <c r="D96" s="13">
        <v>0.2219572789873129</v>
      </c>
    </row>
    <row r="97">
      <c r="A97" t="s">
        <v>646</v>
      </c>
      <c r="B97" t="s">
        <v>746</v>
      </c>
      <c r="C97" t="s">
        <v>93</v>
      </c>
      <c r="D97" s="13">
        <v>0.3245612</v>
      </c>
    </row>
    <row r="98">
      <c r="A98" t="s">
        <v>647</v>
      </c>
      <c r="B98" t="s">
        <v>747</v>
      </c>
      <c r="C98" t="s">
        <v>149</v>
      </c>
      <c r="D98" s="13">
        <v>0.2303444656684325</v>
      </c>
    </row>
    <row r="99">
      <c r="A99" t="s">
        <v>648</v>
      </c>
      <c r="B99" t="s">
        <v>747</v>
      </c>
      <c r="C99" t="s">
        <v>93</v>
      </c>
      <c r="D99" s="13">
        <v>0.3276875</v>
      </c>
    </row>
    <row r="100">
      <c r="A100" t="s">
        <v>649</v>
      </c>
      <c r="B100" t="s">
        <v>748</v>
      </c>
      <c r="C100" t="s">
        <v>149</v>
      </c>
      <c r="D100" s="13">
        <v>0.1526752881269857</v>
      </c>
    </row>
    <row r="101">
      <c r="A101" t="s">
        <v>650</v>
      </c>
      <c r="B101" t="s">
        <v>748</v>
      </c>
      <c r="C101" t="s">
        <v>93</v>
      </c>
      <c r="D101" s="13">
        <v>0.3152939</v>
      </c>
    </row>
    <row r="102">
      <c r="A102" t="s">
        <v>651</v>
      </c>
      <c r="B102" t="s">
        <v>749</v>
      </c>
      <c r="C102" t="s">
        <v>149</v>
      </c>
      <c r="D102" s="13">
        <v>0.332062340252149</v>
      </c>
    </row>
    <row r="103">
      <c r="A103" t="s">
        <v>652</v>
      </c>
      <c r="B103" t="s">
        <v>749</v>
      </c>
      <c r="C103" t="s">
        <v>93</v>
      </c>
      <c r="D103" s="13">
        <v>0.4047161</v>
      </c>
    </row>
    <row r="104">
      <c r="A104" t="s">
        <v>1133</v>
      </c>
      <c r="B104" t="s">
        <v>1146</v>
      </c>
      <c r="C104" t="s">
        <v>149</v>
      </c>
      <c r="D104" s="13">
        <v>0.2133001901864331</v>
      </c>
    </row>
    <row r="105">
      <c r="A105" t="s">
        <v>1134</v>
      </c>
      <c r="B105" t="s">
        <v>1146</v>
      </c>
      <c r="C105" t="s">
        <v>93</v>
      </c>
      <c r="D105" s="13">
        <v>0.3224385</v>
      </c>
    </row>
    <row r="106">
      <c r="A106" t="s">
        <v>653</v>
      </c>
      <c r="B106" t="s">
        <v>750</v>
      </c>
      <c r="C106" t="s">
        <v>149</v>
      </c>
      <c r="D106" s="13">
        <v>0.332062340252149</v>
      </c>
    </row>
    <row r="107">
      <c r="A107" t="s">
        <v>654</v>
      </c>
      <c r="B107" t="s">
        <v>750</v>
      </c>
      <c r="C107" t="s">
        <v>93</v>
      </c>
      <c r="D107" s="13">
        <v>0.4047161</v>
      </c>
    </row>
    <row r="108">
      <c r="A108" t="s">
        <v>655</v>
      </c>
      <c r="B108" t="s">
        <v>751</v>
      </c>
      <c r="C108" t="s">
        <v>149</v>
      </c>
      <c r="D108" s="13">
        <v>0.3533787116404953</v>
      </c>
    </row>
    <row r="109">
      <c r="A109" t="s">
        <v>656</v>
      </c>
      <c r="B109" t="s">
        <v>751</v>
      </c>
      <c r="C109" t="s">
        <v>93</v>
      </c>
      <c r="D109" s="13">
        <v>0.383616</v>
      </c>
    </row>
    <row r="110">
      <c r="A110" t="s">
        <v>1463</v>
      </c>
      <c r="B110" t="s">
        <v>1476</v>
      </c>
      <c r="C110" t="s">
        <v>149</v>
      </c>
      <c r="D110" s="13">
        <v>0.2397406723867268</v>
      </c>
    </row>
    <row r="111">
      <c r="A111" t="s">
        <v>1464</v>
      </c>
      <c r="B111" t="s">
        <v>1476</v>
      </c>
      <c r="C111" t="s">
        <v>93</v>
      </c>
      <c r="D111" s="13">
        <v>0.3833316</v>
      </c>
    </row>
    <row r="112">
      <c r="A112" t="s">
        <v>657</v>
      </c>
      <c r="B112" t="s">
        <v>752</v>
      </c>
      <c r="C112" t="s">
        <v>149</v>
      </c>
      <c r="D112" s="13">
        <v>0.2110650813809672</v>
      </c>
    </row>
    <row r="113">
      <c r="A113" t="s">
        <v>658</v>
      </c>
      <c r="B113" t="s">
        <v>752</v>
      </c>
      <c r="C113" t="s">
        <v>93</v>
      </c>
      <c r="D113" s="13">
        <v>0.3237132</v>
      </c>
    </row>
    <row r="114">
      <c r="A114" t="s">
        <v>659</v>
      </c>
      <c r="B114" t="s">
        <v>753</v>
      </c>
      <c r="C114" t="s">
        <v>149</v>
      </c>
      <c r="D114" s="13">
        <v>0.2074322964104175</v>
      </c>
    </row>
    <row r="115">
      <c r="A115" t="s">
        <v>660</v>
      </c>
      <c r="B115" t="s">
        <v>753</v>
      </c>
      <c r="C115" t="s">
        <v>93</v>
      </c>
      <c r="D115" s="13">
        <v>0.3235806</v>
      </c>
    </row>
    <row r="116">
      <c r="A116" t="s">
        <v>661</v>
      </c>
      <c r="B116" t="s">
        <v>754</v>
      </c>
      <c r="C116" t="s">
        <v>149</v>
      </c>
      <c r="D116" s="13">
        <v>0.4787325738354626</v>
      </c>
    </row>
    <row r="117">
      <c r="A117" t="s">
        <v>662</v>
      </c>
      <c r="B117" t="s">
        <v>754</v>
      </c>
      <c r="C117" t="s">
        <v>93</v>
      </c>
      <c r="D117" s="13">
        <v>1.585358</v>
      </c>
    </row>
    <row r="118">
      <c r="A118" t="s">
        <v>663</v>
      </c>
      <c r="B118" t="s">
        <v>755</v>
      </c>
      <c r="C118" t="s">
        <v>149</v>
      </c>
      <c r="D118" s="13">
        <v>0.1731234443096643</v>
      </c>
    </row>
    <row r="119">
      <c r="A119" t="s">
        <v>664</v>
      </c>
      <c r="B119" t="s">
        <v>755</v>
      </c>
      <c r="C119" t="s">
        <v>93</v>
      </c>
      <c r="D119" s="13">
        <v>0.315049</v>
      </c>
    </row>
    <row r="120">
      <c r="A120" t="s">
        <v>665</v>
      </c>
      <c r="B120" t="s">
        <v>756</v>
      </c>
      <c r="C120" t="s">
        <v>149</v>
      </c>
      <c r="D120" s="13">
        <v>0.1552400115311422</v>
      </c>
    </row>
    <row r="121">
      <c r="A121" t="s">
        <v>666</v>
      </c>
      <c r="B121" t="s">
        <v>756</v>
      </c>
      <c r="C121" t="s">
        <v>93</v>
      </c>
      <c r="D121" s="13">
        <v>0.3202064</v>
      </c>
    </row>
    <row r="122">
      <c r="A122" t="s">
        <v>667</v>
      </c>
      <c r="B122" t="s">
        <v>757</v>
      </c>
      <c r="C122" t="s">
        <v>149</v>
      </c>
      <c r="D122" s="13">
        <v>0.1487096665910422</v>
      </c>
    </row>
    <row r="123">
      <c r="A123" t="s">
        <v>668</v>
      </c>
      <c r="B123" t="s">
        <v>757</v>
      </c>
      <c r="C123" t="s">
        <v>93</v>
      </c>
      <c r="D123" s="13">
        <v>0.3328154</v>
      </c>
    </row>
    <row r="124">
      <c r="A124" t="s">
        <v>669</v>
      </c>
      <c r="B124" t="s">
        <v>758</v>
      </c>
      <c r="C124" t="s">
        <v>149</v>
      </c>
      <c r="D124" s="13">
        <v>0.1487096665910422</v>
      </c>
    </row>
    <row r="125">
      <c r="A125" t="s">
        <v>670</v>
      </c>
      <c r="B125" t="s">
        <v>758</v>
      </c>
      <c r="C125" t="s">
        <v>93</v>
      </c>
      <c r="D125" s="13">
        <v>0.3328154</v>
      </c>
    </row>
    <row r="126">
      <c r="A126" t="s">
        <v>1182</v>
      </c>
      <c r="B126" t="s">
        <v>1206</v>
      </c>
      <c r="C126" t="s">
        <v>149</v>
      </c>
      <c r="D126" s="13">
        <v>0.09600238733571236</v>
      </c>
    </row>
    <row r="127">
      <c r="A127" t="s">
        <v>1183</v>
      </c>
      <c r="B127" t="s">
        <v>1206</v>
      </c>
      <c r="C127" t="s">
        <v>93</v>
      </c>
      <c r="D127" s="13">
        <v>0.2946061</v>
      </c>
    </row>
    <row r="128">
      <c r="A128" t="s">
        <v>1184</v>
      </c>
      <c r="B128" t="s">
        <v>1207</v>
      </c>
      <c r="C128" t="s">
        <v>149</v>
      </c>
      <c r="D128" s="13">
        <v>0.1575974372871479</v>
      </c>
    </row>
    <row r="129">
      <c r="A129" t="s">
        <v>1185</v>
      </c>
      <c r="B129" t="s">
        <v>1207</v>
      </c>
      <c r="C129" t="s">
        <v>93</v>
      </c>
      <c r="D129" s="13">
        <v>0.3006355</v>
      </c>
    </row>
    <row r="130">
      <c r="A130" t="s">
        <v>671</v>
      </c>
      <c r="B130" t="s">
        <v>759</v>
      </c>
      <c r="C130" t="s">
        <v>149</v>
      </c>
      <c r="D130" s="13">
        <v>0.2711513022494154</v>
      </c>
    </row>
    <row r="131">
      <c r="A131" t="s">
        <v>672</v>
      </c>
      <c r="B131" t="s">
        <v>759</v>
      </c>
      <c r="C131" t="s">
        <v>93</v>
      </c>
      <c r="D131" s="13">
        <v>0.3512018</v>
      </c>
    </row>
    <row r="132">
      <c r="A132" t="s">
        <v>1370</v>
      </c>
      <c r="B132" t="s">
        <v>1382</v>
      </c>
      <c r="C132" t="s">
        <v>149</v>
      </c>
      <c r="D132" s="13">
        <v>0.1607220559121989</v>
      </c>
    </row>
    <row r="133">
      <c r="A133" t="s">
        <v>1371</v>
      </c>
      <c r="B133" t="s">
        <v>1382</v>
      </c>
      <c r="C133" t="s">
        <v>93</v>
      </c>
      <c r="D133" s="13">
        <v>0.2821772</v>
      </c>
    </row>
    <row r="134">
      <c r="A134" t="s">
        <v>673</v>
      </c>
      <c r="B134" t="s">
        <v>760</v>
      </c>
      <c r="C134" t="s">
        <v>149</v>
      </c>
      <c r="D134" s="13">
        <v>0.199248123999991</v>
      </c>
    </row>
    <row r="135">
      <c r="A135" t="s">
        <v>674</v>
      </c>
      <c r="B135" t="s">
        <v>760</v>
      </c>
      <c r="C135" t="s">
        <v>93</v>
      </c>
      <c r="D135" s="13">
        <v>0.3134445</v>
      </c>
    </row>
    <row r="136">
      <c r="A136" t="s">
        <v>675</v>
      </c>
      <c r="B136" t="s">
        <v>761</v>
      </c>
      <c r="C136" t="s">
        <v>149</v>
      </c>
      <c r="D136" s="13">
        <v>0.1552400115311422</v>
      </c>
    </row>
    <row r="137">
      <c r="A137" t="s">
        <v>676</v>
      </c>
      <c r="B137" t="s">
        <v>761</v>
      </c>
      <c r="C137" t="s">
        <v>93</v>
      </c>
      <c r="D137" s="13">
        <v>0.3202064</v>
      </c>
    </row>
    <row r="138">
      <c r="A138" t="s">
        <v>677</v>
      </c>
      <c r="B138" t="s">
        <v>762</v>
      </c>
      <c r="C138" t="s">
        <v>149</v>
      </c>
      <c r="D138" s="13">
        <v>0.2197442464260023</v>
      </c>
    </row>
    <row r="139">
      <c r="A139" t="s">
        <v>678</v>
      </c>
      <c r="B139" t="s">
        <v>762</v>
      </c>
      <c r="C139" t="s">
        <v>93</v>
      </c>
      <c r="D139" s="13">
        <v>0.3377311</v>
      </c>
    </row>
    <row r="140">
      <c r="A140" t="s">
        <v>679</v>
      </c>
      <c r="B140" t="s">
        <v>763</v>
      </c>
      <c r="C140" t="s">
        <v>149</v>
      </c>
      <c r="D140" s="13">
        <v>0.1739693564377454</v>
      </c>
    </row>
    <row r="141">
      <c r="A141" t="s">
        <v>680</v>
      </c>
      <c r="B141" t="s">
        <v>763</v>
      </c>
      <c r="C141" t="s">
        <v>93</v>
      </c>
      <c r="D141" s="13">
        <v>0.3052914</v>
      </c>
    </row>
    <row r="142">
      <c r="A142" t="s">
        <v>681</v>
      </c>
      <c r="B142" t="s">
        <v>764</v>
      </c>
      <c r="C142" t="s">
        <v>149</v>
      </c>
      <c r="D142" s="13">
        <v>0.1873566394331158</v>
      </c>
    </row>
    <row r="143">
      <c r="A143" t="s">
        <v>682</v>
      </c>
      <c r="B143" t="s">
        <v>764</v>
      </c>
      <c r="C143" t="s">
        <v>93</v>
      </c>
      <c r="D143" s="13">
        <v>0.3101729</v>
      </c>
    </row>
    <row r="144">
      <c r="A144" t="s">
        <v>683</v>
      </c>
      <c r="B144" t="s">
        <v>765</v>
      </c>
      <c r="C144" t="s">
        <v>149</v>
      </c>
      <c r="D144" s="13">
        <v>0.1662765674271933</v>
      </c>
    </row>
    <row r="145">
      <c r="A145" t="s">
        <v>684</v>
      </c>
      <c r="B145" t="s">
        <v>765</v>
      </c>
      <c r="C145" t="s">
        <v>93</v>
      </c>
      <c r="D145" s="13">
        <v>0.3015349</v>
      </c>
    </row>
    <row r="146">
      <c r="A146" t="s">
        <v>685</v>
      </c>
      <c r="B146" t="s">
        <v>766</v>
      </c>
      <c r="C146" t="s">
        <v>149</v>
      </c>
      <c r="D146" s="13">
        <v>0.2078991720657771</v>
      </c>
    </row>
    <row r="147">
      <c r="A147" t="s">
        <v>686</v>
      </c>
      <c r="B147" t="s">
        <v>766</v>
      </c>
      <c r="C147" t="s">
        <v>93</v>
      </c>
      <c r="D147" s="13">
        <v>0.3156215</v>
      </c>
    </row>
    <row r="148">
      <c r="A148" t="s">
        <v>1430</v>
      </c>
      <c r="B148" t="s">
        <v>1442</v>
      </c>
      <c r="C148" t="s">
        <v>149</v>
      </c>
      <c r="D148" s="13">
        <v>0.1860000855252357</v>
      </c>
    </row>
    <row r="149">
      <c r="A149" t="s">
        <v>1431</v>
      </c>
      <c r="B149" t="s">
        <v>1442</v>
      </c>
      <c r="C149" t="s">
        <v>93</v>
      </c>
      <c r="D149" s="13">
        <v>0.3070561</v>
      </c>
    </row>
    <row r="150">
      <c r="A150" t="s">
        <v>687</v>
      </c>
      <c r="B150" t="s">
        <v>767</v>
      </c>
      <c r="C150" t="s">
        <v>149</v>
      </c>
      <c r="D150" s="13">
        <v>0.2045675585469672</v>
      </c>
    </row>
    <row r="151">
      <c r="A151" t="s">
        <v>688</v>
      </c>
      <c r="B151" t="s">
        <v>767</v>
      </c>
      <c r="C151" t="s">
        <v>93</v>
      </c>
      <c r="D151" s="13">
        <v>0.3149347</v>
      </c>
    </row>
    <row r="152">
      <c r="A152" t="s">
        <v>689</v>
      </c>
      <c r="B152" t="s">
        <v>768</v>
      </c>
      <c r="C152" t="s">
        <v>149</v>
      </c>
      <c r="D152" s="13">
        <v>0.188545770759771</v>
      </c>
    </row>
    <row r="153">
      <c r="A153" t="s">
        <v>690</v>
      </c>
      <c r="B153" t="s">
        <v>768</v>
      </c>
      <c r="C153" t="s">
        <v>93</v>
      </c>
      <c r="D153" s="13">
        <v>0.3107898</v>
      </c>
    </row>
    <row r="154">
      <c r="A154" t="s">
        <v>691</v>
      </c>
      <c r="B154" t="s">
        <v>769</v>
      </c>
      <c r="C154" t="s">
        <v>149</v>
      </c>
      <c r="D154" s="13">
        <v>0.1771481582986171</v>
      </c>
    </row>
    <row r="155">
      <c r="A155" t="s">
        <v>692</v>
      </c>
      <c r="B155" t="s">
        <v>769</v>
      </c>
      <c r="C155" t="s">
        <v>93</v>
      </c>
      <c r="D155" s="13">
        <v>0.3042197</v>
      </c>
    </row>
    <row r="156">
      <c r="A156" t="s">
        <v>693</v>
      </c>
      <c r="B156" t="s">
        <v>770</v>
      </c>
      <c r="C156" t="s">
        <v>149</v>
      </c>
      <c r="D156" s="13">
        <v>0.1860000855252357</v>
      </c>
    </row>
    <row r="157">
      <c r="A157" t="s">
        <v>694</v>
      </c>
      <c r="B157" t="s">
        <v>770</v>
      </c>
      <c r="C157" t="s">
        <v>93</v>
      </c>
      <c r="D157" s="13">
        <v>0.3070561</v>
      </c>
    </row>
    <row r="158">
      <c r="A158" t="s">
        <v>695</v>
      </c>
      <c r="B158" t="s">
        <v>771</v>
      </c>
      <c r="C158" t="s">
        <v>149</v>
      </c>
      <c r="D158" s="13">
        <v>0.09544418780307305</v>
      </c>
    </row>
    <row r="159">
      <c r="A159" t="s">
        <v>696</v>
      </c>
      <c r="B159" t="s">
        <v>771</v>
      </c>
      <c r="C159" t="s">
        <v>93</v>
      </c>
      <c r="D159" s="13">
        <v>0.2947699</v>
      </c>
    </row>
    <row r="160">
      <c r="A160" t="s">
        <v>697</v>
      </c>
      <c r="B160" t="s">
        <v>772</v>
      </c>
      <c r="C160" t="s">
        <v>149</v>
      </c>
      <c r="D160" s="13">
        <v>0.2864659502523006</v>
      </c>
    </row>
    <row r="161">
      <c r="A161" t="s">
        <v>698</v>
      </c>
      <c r="B161" t="s">
        <v>772</v>
      </c>
      <c r="C161" t="s">
        <v>93</v>
      </c>
      <c r="D161" s="13">
        <v>0.3841024</v>
      </c>
    </row>
    <row r="162">
      <c r="A162" t="s">
        <v>1135</v>
      </c>
      <c r="B162" t="s">
        <v>1147</v>
      </c>
      <c r="C162" t="s">
        <v>149</v>
      </c>
      <c r="D162" s="13">
        <v>0.1665916043130779</v>
      </c>
    </row>
    <row r="163">
      <c r="A163" t="s">
        <v>1136</v>
      </c>
      <c r="B163" t="s">
        <v>1147</v>
      </c>
      <c r="C163" t="s">
        <v>93</v>
      </c>
      <c r="D163" s="13">
        <v>0.3023881</v>
      </c>
    </row>
    <row r="164">
      <c r="A164" t="s">
        <v>699</v>
      </c>
      <c r="B164" t="s">
        <v>773</v>
      </c>
      <c r="C164" t="s">
        <v>149</v>
      </c>
      <c r="D164" s="13">
        <v>0.2864659502523006</v>
      </c>
    </row>
    <row r="165">
      <c r="A165" t="s">
        <v>700</v>
      </c>
      <c r="B165" t="s">
        <v>773</v>
      </c>
      <c r="C165" t="s">
        <v>93</v>
      </c>
      <c r="D165" s="13">
        <v>0.3841024</v>
      </c>
    </row>
    <row r="166">
      <c r="A166" t="s">
        <v>701</v>
      </c>
      <c r="B166" t="s">
        <v>774</v>
      </c>
      <c r="C166" t="s">
        <v>149</v>
      </c>
      <c r="D166" s="13">
        <v>0.3080387692130939</v>
      </c>
    </row>
    <row r="167">
      <c r="A167" t="s">
        <v>702</v>
      </c>
      <c r="B167" t="s">
        <v>774</v>
      </c>
      <c r="C167" t="s">
        <v>93</v>
      </c>
      <c r="D167" s="13">
        <v>0.3648855</v>
      </c>
    </row>
    <row r="168">
      <c r="A168" t="s">
        <v>1465</v>
      </c>
      <c r="B168" t="s">
        <v>1477</v>
      </c>
      <c r="C168" t="s">
        <v>149</v>
      </c>
      <c r="D168" s="13">
        <v>0.1951181483162569</v>
      </c>
    </row>
    <row r="169">
      <c r="A169" t="s">
        <v>1466</v>
      </c>
      <c r="B169" t="s">
        <v>1477</v>
      </c>
      <c r="C169" t="s">
        <v>93</v>
      </c>
      <c r="D169" s="13">
        <v>0.3642257</v>
      </c>
    </row>
    <row r="170">
      <c r="A170" t="s">
        <v>703</v>
      </c>
      <c r="B170" t="s">
        <v>775</v>
      </c>
      <c r="C170" t="s">
        <v>149</v>
      </c>
      <c r="D170" s="13">
        <v>0.1672344554007514</v>
      </c>
    </row>
    <row r="171">
      <c r="A171" t="s">
        <v>704</v>
      </c>
      <c r="B171" t="s">
        <v>775</v>
      </c>
      <c r="C171" t="s">
        <v>93</v>
      </c>
      <c r="D171" s="13">
        <v>0.3035038</v>
      </c>
    </row>
    <row r="172">
      <c r="A172" t="s">
        <v>705</v>
      </c>
      <c r="B172" t="s">
        <v>776</v>
      </c>
      <c r="C172" t="s">
        <v>149</v>
      </c>
      <c r="D172" s="13">
        <v>0.1613826272840452</v>
      </c>
    </row>
    <row r="173">
      <c r="A173" t="s">
        <v>706</v>
      </c>
      <c r="B173" t="s">
        <v>776</v>
      </c>
      <c r="C173" t="s">
        <v>93</v>
      </c>
      <c r="D173" s="13">
        <v>0.3035651</v>
      </c>
    </row>
    <row r="174">
      <c r="A174" t="s">
        <v>707</v>
      </c>
      <c r="B174" t="s">
        <v>777</v>
      </c>
      <c r="C174" t="s">
        <v>149</v>
      </c>
      <c r="D174" s="13">
        <v>0.4388110027841257</v>
      </c>
    </row>
    <row r="175">
      <c r="A175" t="s">
        <v>708</v>
      </c>
      <c r="B175" t="s">
        <v>777</v>
      </c>
      <c r="C175" t="s">
        <v>93</v>
      </c>
      <c r="D175" s="13">
        <v>1.558489</v>
      </c>
    </row>
    <row r="176">
      <c r="A176" t="s">
        <v>811</v>
      </c>
      <c r="B176" t="s">
        <v>995</v>
      </c>
      <c r="C176" t="s">
        <v>149</v>
      </c>
      <c r="D176" s="13">
        <v>0.1795710071112615</v>
      </c>
    </row>
    <row r="177">
      <c r="A177" t="s">
        <v>812</v>
      </c>
      <c r="B177" t="s">
        <v>995</v>
      </c>
      <c r="C177" t="s">
        <v>93</v>
      </c>
      <c r="D177" s="13">
        <v>0.371751</v>
      </c>
    </row>
    <row r="178">
      <c r="A178" t="s">
        <v>813</v>
      </c>
      <c r="B178" t="s">
        <v>996</v>
      </c>
      <c r="C178" t="s">
        <v>149</v>
      </c>
      <c r="D178" s="13">
        <v>0.1755056194832157</v>
      </c>
    </row>
    <row r="179">
      <c r="A179" t="s">
        <v>814</v>
      </c>
      <c r="B179" t="s">
        <v>996</v>
      </c>
      <c r="C179" t="s">
        <v>93</v>
      </c>
      <c r="D179" s="13">
        <v>0.373727</v>
      </c>
    </row>
    <row r="180">
      <c r="A180" t="s">
        <v>815</v>
      </c>
      <c r="B180" t="s">
        <v>997</v>
      </c>
      <c r="C180" t="s">
        <v>149</v>
      </c>
      <c r="D180" s="13">
        <v>0.1713676315505245</v>
      </c>
    </row>
    <row r="181">
      <c r="A181" t="s">
        <v>816</v>
      </c>
      <c r="B181" t="s">
        <v>997</v>
      </c>
      <c r="C181" t="s">
        <v>93</v>
      </c>
      <c r="D181" s="13">
        <v>0.383455</v>
      </c>
    </row>
    <row r="182">
      <c r="A182" t="s">
        <v>817</v>
      </c>
      <c r="B182" t="s">
        <v>998</v>
      </c>
      <c r="C182" t="s">
        <v>149</v>
      </c>
      <c r="D182" s="13">
        <v>0.1713676315505245</v>
      </c>
    </row>
    <row r="183">
      <c r="A183" t="s">
        <v>818</v>
      </c>
      <c r="B183" t="s">
        <v>998</v>
      </c>
      <c r="C183" t="s">
        <v>93</v>
      </c>
      <c r="D183" s="13">
        <v>0.383455</v>
      </c>
    </row>
    <row r="184">
      <c r="A184" t="s">
        <v>1186</v>
      </c>
      <c r="B184" t="s">
        <v>1208</v>
      </c>
      <c r="C184" t="s">
        <v>149</v>
      </c>
      <c r="D184" s="13">
        <v>0.1300722028338996</v>
      </c>
    </row>
    <row r="185">
      <c r="A185" t="s">
        <v>1187</v>
      </c>
      <c r="B185" t="s">
        <v>1208</v>
      </c>
      <c r="C185" t="s">
        <v>93</v>
      </c>
      <c r="D185" s="13">
        <v>0.3502562</v>
      </c>
    </row>
    <row r="186">
      <c r="A186" t="s">
        <v>1188</v>
      </c>
      <c r="B186" t="s">
        <v>1209</v>
      </c>
      <c r="C186" t="s">
        <v>149</v>
      </c>
      <c r="D186" s="13">
        <v>0.1776741962359337</v>
      </c>
    </row>
    <row r="187">
      <c r="A187" t="s">
        <v>1189</v>
      </c>
      <c r="B187" t="s">
        <v>1209</v>
      </c>
      <c r="C187" t="s">
        <v>93</v>
      </c>
      <c r="D187" s="13">
        <v>0.3579641</v>
      </c>
    </row>
    <row r="188">
      <c r="A188" t="s">
        <v>819</v>
      </c>
      <c r="B188" t="s">
        <v>999</v>
      </c>
      <c r="C188" t="s">
        <v>149</v>
      </c>
      <c r="D188" s="13">
        <v>0.2835671716082779</v>
      </c>
    </row>
    <row r="189">
      <c r="A189" t="s">
        <v>820</v>
      </c>
      <c r="B189" t="s">
        <v>999</v>
      </c>
      <c r="C189" t="s">
        <v>93</v>
      </c>
      <c r="D189" s="13">
        <v>0.4063274</v>
      </c>
    </row>
    <row r="190">
      <c r="A190" t="s">
        <v>1372</v>
      </c>
      <c r="B190" t="s">
        <v>1383</v>
      </c>
      <c r="C190" t="s">
        <v>149</v>
      </c>
      <c r="D190" s="13">
        <v>0.1798724200716396</v>
      </c>
    </row>
    <row r="191">
      <c r="A191" t="s">
        <v>1373</v>
      </c>
      <c r="B191" t="s">
        <v>1383</v>
      </c>
      <c r="C191" t="s">
        <v>93</v>
      </c>
      <c r="D191" s="13">
        <v>0.343863</v>
      </c>
    </row>
    <row r="192">
      <c r="A192" t="s">
        <v>821</v>
      </c>
      <c r="B192" t="s">
        <v>1000</v>
      </c>
      <c r="C192" t="s">
        <v>149</v>
      </c>
      <c r="D192" s="13">
        <v>0.2050169115086585</v>
      </c>
    </row>
    <row r="193">
      <c r="A193" t="s">
        <v>822</v>
      </c>
      <c r="B193" t="s">
        <v>1000</v>
      </c>
      <c r="C193" t="s">
        <v>93</v>
      </c>
      <c r="D193" s="13">
        <v>0.3712028</v>
      </c>
    </row>
    <row r="194">
      <c r="A194" t="s">
        <v>823</v>
      </c>
      <c r="B194" t="s">
        <v>1001</v>
      </c>
      <c r="C194" t="s">
        <v>149</v>
      </c>
      <c r="D194" s="13">
        <v>0.1755056194832157</v>
      </c>
    </row>
    <row r="195">
      <c r="A195" t="s">
        <v>824</v>
      </c>
      <c r="B195" t="s">
        <v>1001</v>
      </c>
      <c r="C195" t="s">
        <v>93</v>
      </c>
      <c r="D195" s="13">
        <v>0.373727</v>
      </c>
    </row>
    <row r="196">
      <c r="A196" t="s">
        <v>825</v>
      </c>
      <c r="B196" t="s">
        <v>1002</v>
      </c>
      <c r="C196" t="s">
        <v>149</v>
      </c>
      <c r="D196" s="13">
        <v>0.2178894935878576</v>
      </c>
    </row>
    <row r="197">
      <c r="A197" t="s">
        <v>826</v>
      </c>
      <c r="B197" t="s">
        <v>1002</v>
      </c>
      <c r="C197" t="s">
        <v>93</v>
      </c>
      <c r="D197" s="13">
        <v>0.3938889</v>
      </c>
    </row>
    <row r="198">
      <c r="A198" t="s">
        <v>827</v>
      </c>
      <c r="B198" t="s">
        <v>1003</v>
      </c>
      <c r="C198" t="s">
        <v>149</v>
      </c>
      <c r="D198" s="13">
        <v>0.1887590220686444</v>
      </c>
    </row>
    <row r="199">
      <c r="A199" t="s">
        <v>828</v>
      </c>
      <c r="B199" t="s">
        <v>1003</v>
      </c>
      <c r="C199" t="s">
        <v>93</v>
      </c>
      <c r="D199" s="13">
        <v>0.3627342</v>
      </c>
    </row>
    <row r="200">
      <c r="A200" t="s">
        <v>829</v>
      </c>
      <c r="B200" t="s">
        <v>1004</v>
      </c>
      <c r="C200" t="s">
        <v>149</v>
      </c>
      <c r="D200" s="13">
        <v>0.2000852557575286</v>
      </c>
    </row>
    <row r="201">
      <c r="A201" t="s">
        <v>830</v>
      </c>
      <c r="B201" t="s">
        <v>1004</v>
      </c>
      <c r="C201" t="s">
        <v>93</v>
      </c>
      <c r="D201" s="13">
        <v>0.3676181</v>
      </c>
    </row>
    <row r="202">
      <c r="A202" t="s">
        <v>831</v>
      </c>
      <c r="B202" t="s">
        <v>1005</v>
      </c>
      <c r="C202" t="s">
        <v>149</v>
      </c>
      <c r="D202" s="13">
        <v>0.1835070692803517</v>
      </c>
    </row>
    <row r="203">
      <c r="A203" t="s">
        <v>832</v>
      </c>
      <c r="B203" t="s">
        <v>1005</v>
      </c>
      <c r="C203" t="s">
        <v>93</v>
      </c>
      <c r="D203" s="13">
        <v>0.3599755</v>
      </c>
    </row>
    <row r="204">
      <c r="A204" t="s">
        <v>833</v>
      </c>
      <c r="B204" t="s">
        <v>1006</v>
      </c>
      <c r="C204" t="s">
        <v>149</v>
      </c>
      <c r="D204" s="13">
        <v>0.2153201885536816</v>
      </c>
    </row>
    <row r="205">
      <c r="A205" t="s">
        <v>834</v>
      </c>
      <c r="B205" t="s">
        <v>1006</v>
      </c>
      <c r="C205" t="s">
        <v>93</v>
      </c>
      <c r="D205" s="13">
        <v>0.3743685</v>
      </c>
    </row>
    <row r="206">
      <c r="A206" t="s">
        <v>1432</v>
      </c>
      <c r="B206" t="s">
        <v>1443</v>
      </c>
      <c r="C206" t="s">
        <v>149</v>
      </c>
      <c r="D206" s="13">
        <v>0.1979340789951583</v>
      </c>
    </row>
    <row r="207">
      <c r="A207" t="s">
        <v>1433</v>
      </c>
      <c r="B207" t="s">
        <v>1443</v>
      </c>
      <c r="C207" t="s">
        <v>93</v>
      </c>
      <c r="D207" s="13">
        <v>0.3648727</v>
      </c>
    </row>
    <row r="208">
      <c r="A208" t="s">
        <v>835</v>
      </c>
      <c r="B208" t="s">
        <v>1007</v>
      </c>
      <c r="C208" t="s">
        <v>149</v>
      </c>
      <c r="D208" s="13">
        <v>0.2126447357292677</v>
      </c>
    </row>
    <row r="209">
      <c r="A209" t="s">
        <v>836</v>
      </c>
      <c r="B209" t="s">
        <v>1007</v>
      </c>
      <c r="C209" t="s">
        <v>93</v>
      </c>
      <c r="D209" s="13">
        <v>0.3775358</v>
      </c>
    </row>
    <row r="210">
      <c r="A210" t="s">
        <v>837</v>
      </c>
      <c r="B210" t="s">
        <v>1008</v>
      </c>
      <c r="C210" t="s">
        <v>149</v>
      </c>
      <c r="D210" s="13">
        <v>0.2004769888356768</v>
      </c>
    </row>
    <row r="211">
      <c r="A211" t="s">
        <v>838</v>
      </c>
      <c r="B211" t="s">
        <v>1008</v>
      </c>
      <c r="C211" t="s">
        <v>93</v>
      </c>
      <c r="D211" s="13">
        <v>0.3731979</v>
      </c>
    </row>
    <row r="212">
      <c r="A212" t="s">
        <v>839</v>
      </c>
      <c r="B212" t="s">
        <v>1009</v>
      </c>
      <c r="C212" t="s">
        <v>149</v>
      </c>
      <c r="D212" s="13">
        <v>0.1914925556546116</v>
      </c>
    </row>
    <row r="213">
      <c r="A213" t="s">
        <v>840</v>
      </c>
      <c r="B213" t="s">
        <v>1009</v>
      </c>
      <c r="C213" t="s">
        <v>93</v>
      </c>
      <c r="D213" s="13">
        <v>0.3618786</v>
      </c>
    </row>
    <row r="214">
      <c r="A214" t="s">
        <v>841</v>
      </c>
      <c r="B214" t="s">
        <v>1010</v>
      </c>
      <c r="C214" t="s">
        <v>149</v>
      </c>
      <c r="D214" s="13">
        <v>0.1979340789951583</v>
      </c>
    </row>
    <row r="215">
      <c r="A215" t="s">
        <v>842</v>
      </c>
      <c r="B215" t="s">
        <v>1010</v>
      </c>
      <c r="C215" t="s">
        <v>93</v>
      </c>
      <c r="D215" s="13">
        <v>0.3648727</v>
      </c>
    </row>
    <row r="216">
      <c r="A216" t="s">
        <v>843</v>
      </c>
      <c r="B216" t="s">
        <v>1011</v>
      </c>
      <c r="C216" t="s">
        <v>149</v>
      </c>
      <c r="D216" s="13">
        <v>0.128488593533081</v>
      </c>
    </row>
    <row r="217">
      <c r="A217" t="s">
        <v>844</v>
      </c>
      <c r="B217" t="s">
        <v>1011</v>
      </c>
      <c r="C217" t="s">
        <v>93</v>
      </c>
      <c r="D217" s="13">
        <v>0.3503173</v>
      </c>
    </row>
    <row r="218">
      <c r="A218" t="s">
        <v>845</v>
      </c>
      <c r="B218" t="s">
        <v>1012</v>
      </c>
      <c r="C218" t="s">
        <v>149</v>
      </c>
      <c r="D218" s="13">
        <v>0.2992314677707654</v>
      </c>
    </row>
    <row r="219">
      <c r="A219" t="s">
        <v>846</v>
      </c>
      <c r="B219" t="s">
        <v>1012</v>
      </c>
      <c r="C219" t="s">
        <v>93</v>
      </c>
      <c r="D219" s="13">
        <v>0.4339674</v>
      </c>
    </row>
    <row r="220">
      <c r="A220" t="s">
        <v>1137</v>
      </c>
      <c r="B220" t="s">
        <v>1148</v>
      </c>
      <c r="C220" t="s">
        <v>149</v>
      </c>
      <c r="D220" s="13">
        <v>0.1856669632959647</v>
      </c>
    </row>
    <row r="221">
      <c r="A221" t="s">
        <v>1138</v>
      </c>
      <c r="B221" t="s">
        <v>1148</v>
      </c>
      <c r="C221" t="s">
        <v>93</v>
      </c>
      <c r="D221" s="13">
        <v>0.359973</v>
      </c>
    </row>
    <row r="222">
      <c r="A222" t="s">
        <v>847</v>
      </c>
      <c r="B222" t="s">
        <v>1013</v>
      </c>
      <c r="C222" t="s">
        <v>149</v>
      </c>
      <c r="D222" s="13">
        <v>0.2992314677707654</v>
      </c>
    </row>
    <row r="223">
      <c r="A223" t="s">
        <v>848</v>
      </c>
      <c r="B223" t="s">
        <v>1013</v>
      </c>
      <c r="C223" t="s">
        <v>93</v>
      </c>
      <c r="D223" s="13">
        <v>0.4339674</v>
      </c>
    </row>
    <row r="224">
      <c r="A224" t="s">
        <v>849</v>
      </c>
      <c r="B224" t="s">
        <v>1014</v>
      </c>
      <c r="C224" t="s">
        <v>149</v>
      </c>
      <c r="D224" s="13">
        <v>0.3112593769580849</v>
      </c>
    </row>
    <row r="225">
      <c r="A225" t="s">
        <v>850</v>
      </c>
      <c r="B225" t="s">
        <v>1014</v>
      </c>
      <c r="C225" t="s">
        <v>93</v>
      </c>
      <c r="D225" s="13">
        <v>0.4224325</v>
      </c>
    </row>
    <row r="226">
      <c r="A226" t="s">
        <v>1467</v>
      </c>
      <c r="B226" t="s">
        <v>1478</v>
      </c>
      <c r="C226" t="s">
        <v>149</v>
      </c>
      <c r="D226" s="13">
        <v>0.2124890923159181</v>
      </c>
    </row>
    <row r="227">
      <c r="A227" t="s">
        <v>1468</v>
      </c>
      <c r="B227" t="s">
        <v>1478</v>
      </c>
      <c r="C227" t="s">
        <v>93</v>
      </c>
      <c r="D227" s="13">
        <v>0.4094667</v>
      </c>
    </row>
    <row r="228">
      <c r="A228" t="s">
        <v>851</v>
      </c>
      <c r="B228" t="s">
        <v>1015</v>
      </c>
      <c r="C228" t="s">
        <v>149</v>
      </c>
      <c r="D228" s="13">
        <v>0.1835396879125865</v>
      </c>
    </row>
    <row r="229">
      <c r="A229" t="s">
        <v>852</v>
      </c>
      <c r="B229" t="s">
        <v>1015</v>
      </c>
      <c r="C229" t="s">
        <v>93</v>
      </c>
      <c r="D229" s="13">
        <v>0.3608656</v>
      </c>
    </row>
    <row r="230">
      <c r="A230" t="s">
        <v>853</v>
      </c>
      <c r="B230" t="s">
        <v>1016</v>
      </c>
      <c r="C230" t="s">
        <v>149</v>
      </c>
      <c r="D230" s="13">
        <v>0.1803157193428303</v>
      </c>
    </row>
    <row r="231">
      <c r="A231" t="s">
        <v>854</v>
      </c>
      <c r="B231" t="s">
        <v>1016</v>
      </c>
      <c r="C231" t="s">
        <v>93</v>
      </c>
      <c r="D231" s="13">
        <v>0.3608326</v>
      </c>
    </row>
    <row r="232">
      <c r="A232" t="s">
        <v>855</v>
      </c>
      <c r="B232" t="s">
        <v>1017</v>
      </c>
      <c r="C232" t="s">
        <v>149</v>
      </c>
      <c r="D232" s="13">
        <v>0.4406060158826095</v>
      </c>
    </row>
    <row r="233">
      <c r="A233" t="s">
        <v>856</v>
      </c>
      <c r="B233" t="s">
        <v>1017</v>
      </c>
      <c r="C233" t="s">
        <v>93</v>
      </c>
      <c r="D233" s="13">
        <v>1.003342</v>
      </c>
    </row>
    <row r="234">
      <c r="A234" t="s">
        <v>857</v>
      </c>
      <c r="B234" t="s">
        <v>1018</v>
      </c>
      <c r="C234" t="s">
        <v>149</v>
      </c>
      <c r="D234" s="13">
        <v>0.3360243161783187</v>
      </c>
    </row>
    <row r="235">
      <c r="A235" t="s">
        <v>858</v>
      </c>
      <c r="B235" t="s">
        <v>1018</v>
      </c>
      <c r="C235" t="s">
        <v>93</v>
      </c>
      <c r="D235" s="13">
        <v>0.4779178</v>
      </c>
    </row>
    <row r="236">
      <c r="A236" t="s">
        <v>859</v>
      </c>
      <c r="B236" t="s">
        <v>1019</v>
      </c>
      <c r="C236" t="s">
        <v>149</v>
      </c>
      <c r="D236" s="13">
        <v>0.3310037566218166</v>
      </c>
    </row>
    <row r="237">
      <c r="A237" t="s">
        <v>860</v>
      </c>
      <c r="B237" t="s">
        <v>1019</v>
      </c>
      <c r="C237" t="s">
        <v>93</v>
      </c>
      <c r="D237" s="13">
        <v>0.474631</v>
      </c>
    </row>
    <row r="238">
      <c r="A238" t="s">
        <v>861</v>
      </c>
      <c r="B238" t="s">
        <v>1020</v>
      </c>
      <c r="C238" t="s">
        <v>149</v>
      </c>
      <c r="D238" s="13">
        <v>0.3242764069652538</v>
      </c>
    </row>
    <row r="239">
      <c r="A239" t="s">
        <v>862</v>
      </c>
      <c r="B239" t="s">
        <v>1020</v>
      </c>
      <c r="C239" t="s">
        <v>93</v>
      </c>
      <c r="D239" s="13">
        <v>0.481026</v>
      </c>
    </row>
    <row r="240">
      <c r="A240" t="s">
        <v>863</v>
      </c>
      <c r="B240" t="s">
        <v>1021</v>
      </c>
      <c r="C240" t="s">
        <v>149</v>
      </c>
      <c r="D240" s="13">
        <v>0.3242764069652538</v>
      </c>
    </row>
    <row r="241">
      <c r="A241" t="s">
        <v>864</v>
      </c>
      <c r="B241" t="s">
        <v>1021</v>
      </c>
      <c r="C241" t="s">
        <v>93</v>
      </c>
      <c r="D241" s="13">
        <v>0.481026</v>
      </c>
    </row>
    <row r="242">
      <c r="A242" t="s">
        <v>1190</v>
      </c>
      <c r="B242" t="s">
        <v>1210</v>
      </c>
      <c r="C242" t="s">
        <v>149</v>
      </c>
      <c r="D242" s="13">
        <v>0.2970107136320284</v>
      </c>
    </row>
    <row r="243">
      <c r="A243" t="s">
        <v>1191</v>
      </c>
      <c r="B243" t="s">
        <v>1210</v>
      </c>
      <c r="C243" t="s">
        <v>93</v>
      </c>
      <c r="D243" s="13">
        <v>0.4415764</v>
      </c>
    </row>
    <row r="244">
      <c r="A244" t="s">
        <v>1192</v>
      </c>
      <c r="B244" t="s">
        <v>1211</v>
      </c>
      <c r="C244" t="s">
        <v>149</v>
      </c>
      <c r="D244" s="13">
        <v>0.3360243161783187</v>
      </c>
    </row>
    <row r="245">
      <c r="A245" t="s">
        <v>1193</v>
      </c>
      <c r="B245" t="s">
        <v>1211</v>
      </c>
      <c r="C245" t="s">
        <v>93</v>
      </c>
      <c r="D245" s="13">
        <v>0.4613757</v>
      </c>
    </row>
    <row r="246">
      <c r="A246" t="s">
        <v>865</v>
      </c>
      <c r="B246" t="s">
        <v>1022</v>
      </c>
      <c r="C246" t="s">
        <v>149</v>
      </c>
      <c r="D246" s="13">
        <v>0.4115655716124644</v>
      </c>
    </row>
    <row r="247">
      <c r="A247" t="s">
        <v>866</v>
      </c>
      <c r="B247" t="s">
        <v>1022</v>
      </c>
      <c r="C247" t="s">
        <v>93</v>
      </c>
      <c r="D247" s="13">
        <v>0.5228612</v>
      </c>
    </row>
    <row r="248">
      <c r="A248" t="s">
        <v>1374</v>
      </c>
      <c r="B248" t="s">
        <v>1384</v>
      </c>
      <c r="C248" t="s">
        <v>149</v>
      </c>
      <c r="D248" s="13">
        <v>0.3373811569735368</v>
      </c>
    </row>
    <row r="249">
      <c r="A249" t="s">
        <v>1375</v>
      </c>
      <c r="B249" t="s">
        <v>1384</v>
      </c>
      <c r="C249" t="s">
        <v>93</v>
      </c>
      <c r="D249" s="13">
        <v>0.4477943</v>
      </c>
    </row>
    <row r="250">
      <c r="A250" t="s">
        <v>867</v>
      </c>
      <c r="B250" t="s">
        <v>1023</v>
      </c>
      <c r="C250" t="s">
        <v>149</v>
      </c>
      <c r="D250" s="13">
        <v>0.3718057814262042</v>
      </c>
    </row>
    <row r="251">
      <c r="A251" t="s">
        <v>868</v>
      </c>
      <c r="B251" t="s">
        <v>1023</v>
      </c>
      <c r="C251" t="s">
        <v>93</v>
      </c>
      <c r="D251" s="13">
        <v>0.4778372</v>
      </c>
    </row>
    <row r="252">
      <c r="A252" t="s">
        <v>869</v>
      </c>
      <c r="B252" t="s">
        <v>1024</v>
      </c>
      <c r="C252" t="s">
        <v>149</v>
      </c>
      <c r="D252" s="13">
        <v>0.3310037566218166</v>
      </c>
    </row>
    <row r="253">
      <c r="A253" t="s">
        <v>870</v>
      </c>
      <c r="B253" t="s">
        <v>1024</v>
      </c>
      <c r="C253" t="s">
        <v>93</v>
      </c>
      <c r="D253" s="13">
        <v>0.474631</v>
      </c>
    </row>
    <row r="254">
      <c r="A254" t="s">
        <v>871</v>
      </c>
      <c r="B254" t="s">
        <v>1025</v>
      </c>
      <c r="C254" t="s">
        <v>149</v>
      </c>
      <c r="D254" s="13">
        <v>0.3768164016817801</v>
      </c>
    </row>
    <row r="255">
      <c r="A255" t="s">
        <v>872</v>
      </c>
      <c r="B255" t="s">
        <v>1025</v>
      </c>
      <c r="C255" t="s">
        <v>93</v>
      </c>
      <c r="D255" s="13">
        <v>0.5095299</v>
      </c>
    </row>
    <row r="256">
      <c r="A256" t="s">
        <v>873</v>
      </c>
      <c r="B256" t="s">
        <v>1026</v>
      </c>
      <c r="C256" t="s">
        <v>149</v>
      </c>
      <c r="D256" s="13">
        <v>0.3460933073729154</v>
      </c>
    </row>
    <row r="257">
      <c r="A257" t="s">
        <v>874</v>
      </c>
      <c r="B257" t="s">
        <v>1026</v>
      </c>
      <c r="C257" t="s">
        <v>93</v>
      </c>
      <c r="D257" s="13">
        <v>0.4672188</v>
      </c>
    </row>
    <row r="258">
      <c r="A258" t="s">
        <v>875</v>
      </c>
      <c r="B258" t="s">
        <v>1027</v>
      </c>
      <c r="C258" t="s">
        <v>149</v>
      </c>
      <c r="D258" s="13">
        <v>0.3564613197915885</v>
      </c>
    </row>
    <row r="259">
      <c r="A259" t="s">
        <v>876</v>
      </c>
      <c r="B259" t="s">
        <v>1027</v>
      </c>
      <c r="C259" t="s">
        <v>93</v>
      </c>
      <c r="D259" s="13">
        <v>0.4732082</v>
      </c>
    </row>
    <row r="260">
      <c r="A260" t="s">
        <v>877</v>
      </c>
      <c r="B260" t="s">
        <v>1028</v>
      </c>
      <c r="C260" t="s">
        <v>149</v>
      </c>
      <c r="D260" s="13">
        <v>0.3411963058051513</v>
      </c>
    </row>
    <row r="261">
      <c r="A261" t="s">
        <v>878</v>
      </c>
      <c r="B261" t="s">
        <v>1028</v>
      </c>
      <c r="C261" t="s">
        <v>93</v>
      </c>
      <c r="D261" s="13">
        <v>0.4643763</v>
      </c>
    </row>
    <row r="262">
      <c r="A262" t="s">
        <v>879</v>
      </c>
      <c r="B262" t="s">
        <v>1029</v>
      </c>
      <c r="C262" t="s">
        <v>149</v>
      </c>
      <c r="D262" s="13">
        <v>0.3717023006130177</v>
      </c>
    </row>
    <row r="263">
      <c r="A263" t="s">
        <v>880</v>
      </c>
      <c r="B263" t="s">
        <v>1029</v>
      </c>
      <c r="C263" t="s">
        <v>93</v>
      </c>
      <c r="D263" s="13">
        <v>0.4817611</v>
      </c>
    </row>
    <row r="264">
      <c r="A264" t="s">
        <v>1434</v>
      </c>
      <c r="B264" t="s">
        <v>1444</v>
      </c>
      <c r="C264" t="s">
        <v>149</v>
      </c>
      <c r="D264" s="13">
        <v>0.3564388875424619</v>
      </c>
    </row>
    <row r="265">
      <c r="A265" t="s">
        <v>1435</v>
      </c>
      <c r="B265" t="s">
        <v>1444</v>
      </c>
      <c r="C265" t="s">
        <v>93</v>
      </c>
      <c r="D265" s="13">
        <v>0.4722287</v>
      </c>
    </row>
    <row r="266">
      <c r="A266" t="s">
        <v>881</v>
      </c>
      <c r="B266" t="s">
        <v>1030</v>
      </c>
      <c r="C266" t="s">
        <v>149</v>
      </c>
      <c r="D266" s="13">
        <v>0.3588950281089331</v>
      </c>
    </row>
    <row r="267">
      <c r="A267" t="s">
        <v>882</v>
      </c>
      <c r="B267" t="s">
        <v>1030</v>
      </c>
      <c r="C267" t="s">
        <v>93</v>
      </c>
      <c r="D267" s="13">
        <v>0.4906466</v>
      </c>
    </row>
    <row r="268">
      <c r="A268" t="s">
        <v>883</v>
      </c>
      <c r="B268" t="s">
        <v>1031</v>
      </c>
      <c r="C268" t="s">
        <v>149</v>
      </c>
      <c r="D268" s="13">
        <v>0.3485913656832333</v>
      </c>
    </row>
    <row r="269">
      <c r="A269" t="s">
        <v>884</v>
      </c>
      <c r="B269" t="s">
        <v>1031</v>
      </c>
      <c r="C269" t="s">
        <v>93</v>
      </c>
      <c r="D269" s="13">
        <v>0.4834638</v>
      </c>
    </row>
    <row r="270">
      <c r="A270" t="s">
        <v>885</v>
      </c>
      <c r="B270" t="s">
        <v>1032</v>
      </c>
      <c r="C270" t="s">
        <v>149</v>
      </c>
      <c r="D270" s="13">
        <v>0.3471538781818357</v>
      </c>
    </row>
    <row r="271">
      <c r="A271" t="s">
        <v>886</v>
      </c>
      <c r="B271" t="s">
        <v>1032</v>
      </c>
      <c r="C271" t="s">
        <v>93</v>
      </c>
      <c r="D271" s="13">
        <v>0.4681443</v>
      </c>
    </row>
    <row r="272">
      <c r="A272" t="s">
        <v>887</v>
      </c>
      <c r="B272" t="s">
        <v>1033</v>
      </c>
      <c r="C272" t="s">
        <v>149</v>
      </c>
      <c r="D272" s="13">
        <v>0.3564388875424619</v>
      </c>
    </row>
    <row r="273">
      <c r="A273" t="s">
        <v>888</v>
      </c>
      <c r="B273" t="s">
        <v>1033</v>
      </c>
      <c r="C273" t="s">
        <v>93</v>
      </c>
      <c r="D273" s="13">
        <v>0.4722287</v>
      </c>
    </row>
    <row r="274">
      <c r="A274" t="s">
        <v>889</v>
      </c>
      <c r="B274" t="s">
        <v>1034</v>
      </c>
      <c r="C274" t="s">
        <v>149</v>
      </c>
      <c r="D274" s="13">
        <v>0.2968384613743757</v>
      </c>
    </row>
    <row r="275">
      <c r="A275" t="s">
        <v>890</v>
      </c>
      <c r="B275" t="s">
        <v>1034</v>
      </c>
      <c r="C275" t="s">
        <v>93</v>
      </c>
      <c r="D275" s="13">
        <v>0.4414815</v>
      </c>
    </row>
    <row r="276">
      <c r="A276" t="s">
        <v>891</v>
      </c>
      <c r="B276" t="s">
        <v>1035</v>
      </c>
      <c r="C276" t="s">
        <v>149</v>
      </c>
      <c r="D276" s="13">
        <v>0.3802574498641831</v>
      </c>
    </row>
    <row r="277">
      <c r="A277" t="s">
        <v>892</v>
      </c>
      <c r="B277" t="s">
        <v>1035</v>
      </c>
      <c r="C277" t="s">
        <v>93</v>
      </c>
      <c r="D277" s="13">
        <v>0.5961402</v>
      </c>
    </row>
    <row r="278">
      <c r="A278" t="s">
        <v>1139</v>
      </c>
      <c r="B278" t="s">
        <v>1149</v>
      </c>
      <c r="C278" t="s">
        <v>149</v>
      </c>
      <c r="D278" s="13">
        <v>0.3383957257659665</v>
      </c>
    </row>
    <row r="279">
      <c r="A279" t="s">
        <v>1140</v>
      </c>
      <c r="B279" t="s">
        <v>1149</v>
      </c>
      <c r="C279" t="s">
        <v>93</v>
      </c>
      <c r="D279" s="13">
        <v>0.4651085</v>
      </c>
    </row>
    <row r="280">
      <c r="A280" t="s">
        <v>893</v>
      </c>
      <c r="B280" t="s">
        <v>1036</v>
      </c>
      <c r="C280" t="s">
        <v>149</v>
      </c>
      <c r="D280" s="13">
        <v>0.2496329796861551</v>
      </c>
    </row>
    <row r="281">
      <c r="A281" t="s">
        <v>894</v>
      </c>
      <c r="B281" t="s">
        <v>1036</v>
      </c>
      <c r="C281" t="s">
        <v>93</v>
      </c>
      <c r="D281" s="13">
        <v>0.38858</v>
      </c>
    </row>
    <row r="282">
      <c r="A282" t="s">
        <v>895</v>
      </c>
      <c r="B282" t="s">
        <v>1037</v>
      </c>
      <c r="C282" t="s">
        <v>149</v>
      </c>
      <c r="D282" s="13">
        <v>0.2420694663962918</v>
      </c>
    </row>
    <row r="283">
      <c r="A283" t="s">
        <v>896</v>
      </c>
      <c r="B283" t="s">
        <v>1037</v>
      </c>
      <c r="C283" t="s">
        <v>93</v>
      </c>
      <c r="D283" s="13">
        <v>0.3885563</v>
      </c>
    </row>
    <row r="284">
      <c r="A284" t="s">
        <v>897</v>
      </c>
      <c r="B284" t="s">
        <v>1038</v>
      </c>
      <c r="C284" t="s">
        <v>149</v>
      </c>
      <c r="D284" s="13">
        <v>0.2330348273588779</v>
      </c>
    </row>
    <row r="285">
      <c r="A285" t="s">
        <v>898</v>
      </c>
      <c r="B285" t="s">
        <v>1038</v>
      </c>
      <c r="C285" t="s">
        <v>93</v>
      </c>
      <c r="D285" s="13">
        <v>0.3975921</v>
      </c>
    </row>
    <row r="286">
      <c r="A286" t="s">
        <v>899</v>
      </c>
      <c r="B286" t="s">
        <v>1039</v>
      </c>
      <c r="C286" t="s">
        <v>149</v>
      </c>
      <c r="D286" s="13">
        <v>0.2330348273588779</v>
      </c>
    </row>
    <row r="287">
      <c r="A287" t="s">
        <v>900</v>
      </c>
      <c r="B287" t="s">
        <v>1039</v>
      </c>
      <c r="C287" t="s">
        <v>93</v>
      </c>
      <c r="D287" s="13">
        <v>0.3975921</v>
      </c>
    </row>
    <row r="288">
      <c r="A288" t="s">
        <v>1194</v>
      </c>
      <c r="B288" t="s">
        <v>1212</v>
      </c>
      <c r="C288" t="s">
        <v>149</v>
      </c>
      <c r="D288" s="13">
        <v>0.1852143771604161</v>
      </c>
    </row>
    <row r="289">
      <c r="A289" t="s">
        <v>1195</v>
      </c>
      <c r="B289" t="s">
        <v>1212</v>
      </c>
      <c r="C289" t="s">
        <v>93</v>
      </c>
      <c r="D289" s="13">
        <v>0.3623671</v>
      </c>
    </row>
    <row r="290">
      <c r="A290" t="s">
        <v>1196</v>
      </c>
      <c r="B290" t="s">
        <v>1213</v>
      </c>
      <c r="C290" t="s">
        <v>149</v>
      </c>
      <c r="D290" s="13">
        <v>0.2491971450656169</v>
      </c>
    </row>
    <row r="291">
      <c r="A291" t="s">
        <v>1197</v>
      </c>
      <c r="B291" t="s">
        <v>1213</v>
      </c>
      <c r="C291" t="s">
        <v>93</v>
      </c>
      <c r="D291" s="13">
        <v>0.3721615</v>
      </c>
    </row>
    <row r="292">
      <c r="A292" t="s">
        <v>901</v>
      </c>
      <c r="B292" t="s">
        <v>1040</v>
      </c>
      <c r="C292" t="s">
        <v>149</v>
      </c>
      <c r="D292" s="13">
        <v>0.3569497049600212</v>
      </c>
    </row>
    <row r="293">
      <c r="A293" t="s">
        <v>902</v>
      </c>
      <c r="B293" t="s">
        <v>1040</v>
      </c>
      <c r="C293" t="s">
        <v>93</v>
      </c>
      <c r="D293" s="13">
        <v>0.4273408</v>
      </c>
    </row>
    <row r="294">
      <c r="A294" t="s">
        <v>1376</v>
      </c>
      <c r="B294" t="s">
        <v>1385</v>
      </c>
      <c r="C294" t="s">
        <v>149</v>
      </c>
      <c r="D294" s="13">
        <v>0.2509898204813731</v>
      </c>
    </row>
    <row r="295">
      <c r="A295" t="s">
        <v>1377</v>
      </c>
      <c r="B295" t="s">
        <v>1385</v>
      </c>
      <c r="C295" t="s">
        <v>93</v>
      </c>
      <c r="D295" s="13">
        <v>0.3558371</v>
      </c>
    </row>
    <row r="296">
      <c r="A296" t="s">
        <v>903</v>
      </c>
      <c r="B296" t="s">
        <v>1041</v>
      </c>
      <c r="C296" t="s">
        <v>149</v>
      </c>
      <c r="D296" s="13">
        <v>0.2860291276413034</v>
      </c>
    </row>
    <row r="297">
      <c r="A297" t="s">
        <v>904</v>
      </c>
      <c r="B297" t="s">
        <v>1041</v>
      </c>
      <c r="C297" t="s">
        <v>93</v>
      </c>
      <c r="D297" s="13">
        <v>0.3900085</v>
      </c>
    </row>
    <row r="298">
      <c r="A298" t="s">
        <v>905</v>
      </c>
      <c r="B298" t="s">
        <v>1042</v>
      </c>
      <c r="C298" t="s">
        <v>149</v>
      </c>
      <c r="D298" s="13">
        <v>0.2420694663962918</v>
      </c>
    </row>
    <row r="299">
      <c r="A299" t="s">
        <v>906</v>
      </c>
      <c r="B299" t="s">
        <v>1042</v>
      </c>
      <c r="C299" t="s">
        <v>93</v>
      </c>
      <c r="D299" s="13">
        <v>0.3885563</v>
      </c>
    </row>
    <row r="300">
      <c r="A300" t="s">
        <v>907</v>
      </c>
      <c r="B300" t="s">
        <v>1043</v>
      </c>
      <c r="C300" t="s">
        <v>149</v>
      </c>
      <c r="D300" s="13">
        <v>0.294962565963403</v>
      </c>
    </row>
    <row r="301">
      <c r="A301" t="s">
        <v>908</v>
      </c>
      <c r="B301" t="s">
        <v>1043</v>
      </c>
      <c r="C301" t="s">
        <v>93</v>
      </c>
      <c r="D301" s="13">
        <v>0.4200568</v>
      </c>
    </row>
    <row r="302">
      <c r="A302" t="s">
        <v>909</v>
      </c>
      <c r="B302" t="s">
        <v>1044</v>
      </c>
      <c r="C302" t="s">
        <v>149</v>
      </c>
      <c r="D302" s="13">
        <v>0.2588811822046375</v>
      </c>
    </row>
    <row r="303">
      <c r="A303" t="s">
        <v>910</v>
      </c>
      <c r="B303" t="s">
        <v>1044</v>
      </c>
      <c r="C303" t="s">
        <v>93</v>
      </c>
      <c r="D303" s="13">
        <v>0.3784915</v>
      </c>
    </row>
    <row r="304">
      <c r="A304" t="s">
        <v>911</v>
      </c>
      <c r="B304" t="s">
        <v>1045</v>
      </c>
      <c r="C304" t="s">
        <v>149</v>
      </c>
      <c r="D304" s="13">
        <v>0.2718865678427585</v>
      </c>
    </row>
    <row r="305">
      <c r="A305" t="s">
        <v>912</v>
      </c>
      <c r="B305" t="s">
        <v>1045</v>
      </c>
      <c r="C305" t="s">
        <v>93</v>
      </c>
      <c r="D305" s="13">
        <v>0.3849158</v>
      </c>
    </row>
    <row r="306">
      <c r="A306" t="s">
        <v>913</v>
      </c>
      <c r="B306" t="s">
        <v>1046</v>
      </c>
      <c r="C306" t="s">
        <v>149</v>
      </c>
      <c r="D306" s="13">
        <v>0.2558412895033352</v>
      </c>
    </row>
    <row r="307">
      <c r="A307" t="s">
        <v>914</v>
      </c>
      <c r="B307" t="s">
        <v>1046</v>
      </c>
      <c r="C307" t="s">
        <v>93</v>
      </c>
      <c r="D307" s="13">
        <v>0.3751468</v>
      </c>
    </row>
    <row r="308">
      <c r="A308" t="s">
        <v>915</v>
      </c>
      <c r="B308" t="s">
        <v>1047</v>
      </c>
      <c r="C308" t="s">
        <v>149</v>
      </c>
      <c r="D308" s="13">
        <v>0.287343080178421</v>
      </c>
    </row>
    <row r="309">
      <c r="A309" t="s">
        <v>916</v>
      </c>
      <c r="B309" t="s">
        <v>1047</v>
      </c>
      <c r="C309" t="s">
        <v>93</v>
      </c>
      <c r="D309" s="13">
        <v>0.3942544</v>
      </c>
    </row>
    <row r="310">
      <c r="A310" t="s">
        <v>1436</v>
      </c>
      <c r="B310" t="s">
        <v>1445</v>
      </c>
      <c r="C310" t="s">
        <v>149</v>
      </c>
      <c r="D310" s="13">
        <v>0.2757171341902921</v>
      </c>
    </row>
    <row r="311">
      <c r="A311" t="s">
        <v>1437</v>
      </c>
      <c r="B311" t="s">
        <v>1445</v>
      </c>
      <c r="C311" t="s">
        <v>93</v>
      </c>
      <c r="D311" s="13">
        <v>0.3807991</v>
      </c>
    </row>
    <row r="312">
      <c r="A312" t="s">
        <v>917</v>
      </c>
      <c r="B312" t="s">
        <v>1048</v>
      </c>
      <c r="C312" t="s">
        <v>149</v>
      </c>
      <c r="D312" s="13">
        <v>0.283334664568731</v>
      </c>
    </row>
    <row r="313">
      <c r="A313" t="s">
        <v>918</v>
      </c>
      <c r="B313" t="s">
        <v>1048</v>
      </c>
      <c r="C313" t="s">
        <v>93</v>
      </c>
      <c r="D313" s="13">
        <v>0.3954152</v>
      </c>
    </row>
    <row r="314">
      <c r="A314" t="s">
        <v>919</v>
      </c>
      <c r="B314" t="s">
        <v>1049</v>
      </c>
      <c r="C314" t="s">
        <v>149</v>
      </c>
      <c r="D314" s="13">
        <v>0.2701951767739257</v>
      </c>
    </row>
    <row r="315">
      <c r="A315" t="s">
        <v>920</v>
      </c>
      <c r="B315" t="s">
        <v>1049</v>
      </c>
      <c r="C315" t="s">
        <v>93</v>
      </c>
      <c r="D315" s="13">
        <v>0.3899847</v>
      </c>
    </row>
    <row r="316">
      <c r="A316" t="s">
        <v>921</v>
      </c>
      <c r="B316" t="s">
        <v>1050</v>
      </c>
      <c r="C316" t="s">
        <v>149</v>
      </c>
      <c r="D316" s="13">
        <v>0.2651755279117141</v>
      </c>
    </row>
    <row r="317">
      <c r="A317" t="s">
        <v>922</v>
      </c>
      <c r="B317" t="s">
        <v>1050</v>
      </c>
      <c r="C317" t="s">
        <v>93</v>
      </c>
      <c r="D317" s="13">
        <v>0.377061</v>
      </c>
    </row>
    <row r="318">
      <c r="A318" t="s">
        <v>923</v>
      </c>
      <c r="B318" t="s">
        <v>1051</v>
      </c>
      <c r="C318" t="s">
        <v>149</v>
      </c>
      <c r="D318" s="13">
        <v>0.2757171341902921</v>
      </c>
    </row>
    <row r="319">
      <c r="A319" t="s">
        <v>924</v>
      </c>
      <c r="B319" t="s">
        <v>1051</v>
      </c>
      <c r="C319" t="s">
        <v>93</v>
      </c>
      <c r="D319" s="13">
        <v>0.3807991</v>
      </c>
    </row>
    <row r="320">
      <c r="A320" t="s">
        <v>925</v>
      </c>
      <c r="B320" t="s">
        <v>1052</v>
      </c>
      <c r="C320" t="s">
        <v>149</v>
      </c>
      <c r="D320" s="13">
        <v>0.1848677045334215</v>
      </c>
    </row>
    <row r="321">
      <c r="A321" t="s">
        <v>926</v>
      </c>
      <c r="B321" t="s">
        <v>1052</v>
      </c>
      <c r="C321" t="s">
        <v>93</v>
      </c>
      <c r="D321" s="13">
        <v>0.3624164</v>
      </c>
    </row>
    <row r="322">
      <c r="A322" t="s">
        <v>927</v>
      </c>
      <c r="B322" t="s">
        <v>1053</v>
      </c>
      <c r="C322" t="s">
        <v>149</v>
      </c>
      <c r="D322" s="13">
        <v>0.3688431115743733</v>
      </c>
    </row>
    <row r="323">
      <c r="A323" t="s">
        <v>928</v>
      </c>
      <c r="B323" t="s">
        <v>1053</v>
      </c>
      <c r="C323" t="s">
        <v>93</v>
      </c>
      <c r="D323" s="13">
        <v>0.4560747</v>
      </c>
    </row>
    <row r="324">
      <c r="A324" t="s">
        <v>1141</v>
      </c>
      <c r="B324" t="s">
        <v>1150</v>
      </c>
      <c r="C324" t="s">
        <v>149</v>
      </c>
      <c r="D324" s="13">
        <v>0.2561279301257938</v>
      </c>
    </row>
    <row r="325">
      <c r="A325" t="s">
        <v>1142</v>
      </c>
      <c r="B325" t="s">
        <v>1150</v>
      </c>
      <c r="C325" t="s">
        <v>93</v>
      </c>
      <c r="D325" s="13">
        <v>0.3748158</v>
      </c>
    </row>
    <row r="326">
      <c r="A326" t="s">
        <v>929</v>
      </c>
      <c r="B326" t="s">
        <v>1054</v>
      </c>
      <c r="C326" t="s">
        <v>149</v>
      </c>
      <c r="D326" s="13">
        <v>0.3688431115743733</v>
      </c>
    </row>
    <row r="327">
      <c r="A327" t="s">
        <v>930</v>
      </c>
      <c r="B327" t="s">
        <v>1054</v>
      </c>
      <c r="C327" t="s">
        <v>93</v>
      </c>
      <c r="D327" s="13">
        <v>0.4560747</v>
      </c>
    </row>
    <row r="328">
      <c r="A328" t="s">
        <v>931</v>
      </c>
      <c r="B328" t="s">
        <v>1055</v>
      </c>
      <c r="C328" t="s">
        <v>149</v>
      </c>
      <c r="D328" s="13">
        <v>0.3884342958750307</v>
      </c>
    </row>
    <row r="329">
      <c r="A329" t="s">
        <v>932</v>
      </c>
      <c r="B329" t="s">
        <v>1055</v>
      </c>
      <c r="C329" t="s">
        <v>93</v>
      </c>
      <c r="D329" s="13">
        <v>0.4443403</v>
      </c>
    </row>
    <row r="330">
      <c r="A330" t="s">
        <v>1469</v>
      </c>
      <c r="B330" t="s">
        <v>1479</v>
      </c>
      <c r="C330" t="s">
        <v>149</v>
      </c>
      <c r="D330" s="13">
        <v>0.2820031616883626</v>
      </c>
    </row>
    <row r="331">
      <c r="A331" t="s">
        <v>1470</v>
      </c>
      <c r="B331" t="s">
        <v>1479</v>
      </c>
      <c r="C331" t="s">
        <v>93</v>
      </c>
      <c r="D331" s="13">
        <v>0.4323131</v>
      </c>
    </row>
    <row r="332">
      <c r="A332" t="s">
        <v>933</v>
      </c>
      <c r="B332" t="s">
        <v>1056</v>
      </c>
      <c r="C332" t="s">
        <v>149</v>
      </c>
      <c r="D332" s="13">
        <v>0.2534699483441361</v>
      </c>
    </row>
    <row r="333">
      <c r="A333" t="s">
        <v>934</v>
      </c>
      <c r="B333" t="s">
        <v>1056</v>
      </c>
      <c r="C333" t="s">
        <v>93</v>
      </c>
      <c r="D333" s="13">
        <v>0.3760299</v>
      </c>
    </row>
    <row r="334">
      <c r="A334" t="s">
        <v>935</v>
      </c>
      <c r="B334" t="s">
        <v>1057</v>
      </c>
      <c r="C334" t="s">
        <v>149</v>
      </c>
      <c r="D334" s="13">
        <v>0.2503153733629034</v>
      </c>
    </row>
    <row r="335">
      <c r="A335" t="s">
        <v>936</v>
      </c>
      <c r="B335" t="s">
        <v>1057</v>
      </c>
      <c r="C335" t="s">
        <v>93</v>
      </c>
      <c r="D335" s="13">
        <v>0.3775545</v>
      </c>
    </row>
    <row r="336">
      <c r="A336" t="s">
        <v>937</v>
      </c>
      <c r="B336" t="s">
        <v>1058</v>
      </c>
      <c r="C336" t="s">
        <v>149</v>
      </c>
      <c r="D336" s="13">
        <v>0.5130566222617982</v>
      </c>
    </row>
    <row r="337">
      <c r="A337" t="s">
        <v>938</v>
      </c>
      <c r="B337" t="s">
        <v>1058</v>
      </c>
      <c r="C337" t="s">
        <v>93</v>
      </c>
      <c r="D337" s="13">
        <v>1.555343</v>
      </c>
    </row>
    <row r="338">
      <c r="A338" t="s">
        <v>939</v>
      </c>
      <c r="B338" t="s">
        <v>1059</v>
      </c>
      <c r="C338" t="s">
        <v>149</v>
      </c>
      <c r="D338" s="13">
        <v>0.3802574498641831</v>
      </c>
    </row>
    <row r="339">
      <c r="A339" t="s">
        <v>940</v>
      </c>
      <c r="B339" t="s">
        <v>1059</v>
      </c>
      <c r="C339" t="s">
        <v>93</v>
      </c>
      <c r="D339" s="13">
        <v>0.5961402</v>
      </c>
    </row>
    <row r="340">
      <c r="A340" t="s">
        <v>941</v>
      </c>
      <c r="B340" t="s">
        <v>1060</v>
      </c>
      <c r="C340" t="s">
        <v>149</v>
      </c>
      <c r="D340" s="13">
        <v>0.4539420068824257</v>
      </c>
    </row>
    <row r="341">
      <c r="A341" t="s">
        <v>942</v>
      </c>
      <c r="B341" t="s">
        <v>1060</v>
      </c>
      <c r="C341" t="s">
        <v>93</v>
      </c>
      <c r="D341" s="13">
        <v>0.5431510000000001</v>
      </c>
    </row>
    <row r="342">
      <c r="A342" t="s">
        <v>1471</v>
      </c>
      <c r="B342" t="s">
        <v>1480</v>
      </c>
      <c r="C342" t="s">
        <v>149</v>
      </c>
      <c r="D342" s="13">
        <v>0.3677992955556712</v>
      </c>
    </row>
    <row r="343">
      <c r="A343" t="s">
        <v>1472</v>
      </c>
      <c r="B343" t="s">
        <v>1480</v>
      </c>
      <c r="C343" t="s">
        <v>93</v>
      </c>
      <c r="D343" s="13">
        <v>0.5239306</v>
      </c>
    </row>
    <row r="344">
      <c r="A344" t="s">
        <v>943</v>
      </c>
      <c r="B344" t="s">
        <v>1061</v>
      </c>
      <c r="C344" t="s">
        <v>149</v>
      </c>
      <c r="D344" s="13">
        <v>0.3385254338393759</v>
      </c>
    </row>
    <row r="345">
      <c r="A345" t="s">
        <v>944</v>
      </c>
      <c r="B345" t="s">
        <v>1061</v>
      </c>
      <c r="C345" t="s">
        <v>93</v>
      </c>
      <c r="D345" s="13">
        <v>0.4654581</v>
      </c>
    </row>
    <row r="346">
      <c r="A346" t="s">
        <v>945</v>
      </c>
      <c r="B346" t="s">
        <v>1062</v>
      </c>
      <c r="C346" t="s">
        <v>149</v>
      </c>
      <c r="D346" s="13">
        <v>0.3369094926166221</v>
      </c>
    </row>
    <row r="347">
      <c r="A347" t="s">
        <v>946</v>
      </c>
      <c r="B347" t="s">
        <v>1062</v>
      </c>
      <c r="C347" t="s">
        <v>93</v>
      </c>
      <c r="D347" s="13">
        <v>0.4672566</v>
      </c>
    </row>
    <row r="348">
      <c r="A348" t="s">
        <v>947</v>
      </c>
      <c r="B348" t="s">
        <v>1063</v>
      </c>
      <c r="C348" t="s">
        <v>149</v>
      </c>
      <c r="D348" s="13">
        <v>0.5968361096050931</v>
      </c>
    </row>
    <row r="349">
      <c r="A349" t="s">
        <v>948</v>
      </c>
      <c r="B349" t="s">
        <v>1063</v>
      </c>
      <c r="C349" t="s">
        <v>93</v>
      </c>
      <c r="D349" s="13">
        <v>1.527939</v>
      </c>
    </row>
    <row r="350">
      <c r="A350" t="s">
        <v>949</v>
      </c>
      <c r="B350" t="s">
        <v>1064</v>
      </c>
      <c r="C350" t="s">
        <v>149</v>
      </c>
      <c r="D350" s="13">
        <v>0.3872548825609616</v>
      </c>
    </row>
    <row r="351">
      <c r="A351" t="s">
        <v>950</v>
      </c>
      <c r="B351" t="s">
        <v>1064</v>
      </c>
      <c r="C351" t="s">
        <v>93</v>
      </c>
      <c r="D351" s="13">
        <v>0.4536659</v>
      </c>
    </row>
    <row r="352">
      <c r="A352" t="s">
        <v>951</v>
      </c>
      <c r="B352" t="s">
        <v>1065</v>
      </c>
      <c r="C352" t="s">
        <v>149</v>
      </c>
      <c r="D352" s="13">
        <v>0.3758001806766333</v>
      </c>
    </row>
    <row r="353">
      <c r="A353" t="s">
        <v>952</v>
      </c>
      <c r="B353" t="s">
        <v>1065</v>
      </c>
      <c r="C353" t="s">
        <v>93</v>
      </c>
      <c r="D353" s="13">
        <v>0.4500814</v>
      </c>
    </row>
    <row r="354">
      <c r="A354" t="s">
        <v>953</v>
      </c>
      <c r="B354" t="s">
        <v>1066</v>
      </c>
      <c r="C354" t="s">
        <v>149</v>
      </c>
      <c r="D354" s="13">
        <v>0.3624998742354981</v>
      </c>
    </row>
    <row r="355">
      <c r="A355" t="s">
        <v>954</v>
      </c>
      <c r="B355" t="s">
        <v>1066</v>
      </c>
      <c r="C355" t="s">
        <v>93</v>
      </c>
      <c r="D355" s="13">
        <v>0.4580839</v>
      </c>
    </row>
    <row r="356">
      <c r="A356" t="s">
        <v>955</v>
      </c>
      <c r="B356" t="s">
        <v>1067</v>
      </c>
      <c r="C356" t="s">
        <v>149</v>
      </c>
      <c r="D356" s="13">
        <v>0.3624998742354981</v>
      </c>
    </row>
    <row r="357">
      <c r="A357" t="s">
        <v>956</v>
      </c>
      <c r="B357" t="s">
        <v>1067</v>
      </c>
      <c r="C357" t="s">
        <v>93</v>
      </c>
      <c r="D357" s="13">
        <v>0.4580839</v>
      </c>
    </row>
    <row r="358">
      <c r="A358" t="s">
        <v>1198</v>
      </c>
      <c r="B358" t="s">
        <v>1214</v>
      </c>
      <c r="C358" t="s">
        <v>149</v>
      </c>
      <c r="D358" s="13">
        <v>0.3330631224904628</v>
      </c>
    </row>
    <row r="359">
      <c r="A359" t="s">
        <v>1199</v>
      </c>
      <c r="B359" t="s">
        <v>1214</v>
      </c>
      <c r="C359" t="s">
        <v>93</v>
      </c>
      <c r="D359" s="13">
        <v>0.4133607</v>
      </c>
    </row>
    <row r="360">
      <c r="A360" t="s">
        <v>1200</v>
      </c>
      <c r="B360" t="s">
        <v>1215</v>
      </c>
      <c r="C360" t="s">
        <v>149</v>
      </c>
      <c r="D360" s="13">
        <v>0.3867450344531636</v>
      </c>
    </row>
    <row r="361">
      <c r="A361" t="s">
        <v>1201</v>
      </c>
      <c r="B361" t="s">
        <v>1215</v>
      </c>
      <c r="C361" t="s">
        <v>93</v>
      </c>
      <c r="D361" s="13">
        <v>0.4339146</v>
      </c>
    </row>
    <row r="362">
      <c r="A362" t="s">
        <v>957</v>
      </c>
      <c r="B362" t="s">
        <v>1068</v>
      </c>
      <c r="C362" t="s">
        <v>149</v>
      </c>
      <c r="D362" s="13">
        <v>0.4618313772161206</v>
      </c>
    </row>
    <row r="363">
      <c r="A363" t="s">
        <v>958</v>
      </c>
      <c r="B363" t="s">
        <v>1068</v>
      </c>
      <c r="C363" t="s">
        <v>93</v>
      </c>
      <c r="D363" s="13">
        <v>0.5041606</v>
      </c>
    </row>
    <row r="364">
      <c r="A364" t="s">
        <v>1378</v>
      </c>
      <c r="B364" t="s">
        <v>1386</v>
      </c>
      <c r="C364" t="s">
        <v>149</v>
      </c>
      <c r="D364" s="13">
        <v>0.3886117233561796</v>
      </c>
    </row>
    <row r="365">
      <c r="A365" t="s">
        <v>1379</v>
      </c>
      <c r="B365" t="s">
        <v>1386</v>
      </c>
      <c r="C365" t="s">
        <v>93</v>
      </c>
      <c r="D365" s="13">
        <v>0.4158097</v>
      </c>
    </row>
    <row r="366">
      <c r="A366" t="s">
        <v>959</v>
      </c>
      <c r="B366" t="s">
        <v>1069</v>
      </c>
      <c r="C366" t="s">
        <v>149</v>
      </c>
      <c r="D366" s="13">
        <v>0.4234557421381507</v>
      </c>
    </row>
    <row r="367">
      <c r="A367" t="s">
        <v>960</v>
      </c>
      <c r="B367" t="s">
        <v>1069</v>
      </c>
      <c r="C367" t="s">
        <v>93</v>
      </c>
      <c r="D367" s="13">
        <v>0.4535407</v>
      </c>
    </row>
    <row r="368">
      <c r="A368" t="s">
        <v>961</v>
      </c>
      <c r="B368" t="s">
        <v>1070</v>
      </c>
      <c r="C368" t="s">
        <v>149</v>
      </c>
      <c r="D368" s="13">
        <v>0.3758001806766333</v>
      </c>
    </row>
    <row r="369">
      <c r="A369" t="s">
        <v>962</v>
      </c>
      <c r="B369" t="s">
        <v>1070</v>
      </c>
      <c r="C369" t="s">
        <v>93</v>
      </c>
      <c r="D369" s="13">
        <v>0.4500814</v>
      </c>
    </row>
    <row r="370">
      <c r="A370" t="s">
        <v>963</v>
      </c>
      <c r="B370" t="s">
        <v>1071</v>
      </c>
      <c r="C370" t="s">
        <v>149</v>
      </c>
      <c r="D370" s="13">
        <v>0.4269484794571831</v>
      </c>
    </row>
    <row r="371">
      <c r="A371" t="s">
        <v>964</v>
      </c>
      <c r="B371" t="s">
        <v>1071</v>
      </c>
      <c r="C371" t="s">
        <v>93</v>
      </c>
      <c r="D371" s="13">
        <v>0.4921536</v>
      </c>
    </row>
    <row r="372">
      <c r="A372" t="s">
        <v>965</v>
      </c>
      <c r="B372" t="s">
        <v>1072</v>
      </c>
      <c r="C372" t="s">
        <v>149</v>
      </c>
      <c r="D372" s="13">
        <v>0.3961097265181945</v>
      </c>
    </row>
    <row r="373">
      <c r="A373" t="s">
        <v>966</v>
      </c>
      <c r="B373" t="s">
        <v>1072</v>
      </c>
      <c r="C373" t="s">
        <v>93</v>
      </c>
      <c r="D373" s="13">
        <v>0.4410085</v>
      </c>
    </row>
    <row r="374">
      <c r="A374" t="s">
        <v>967</v>
      </c>
      <c r="B374" t="s">
        <v>1073</v>
      </c>
      <c r="C374" t="s">
        <v>149</v>
      </c>
      <c r="D374" s="13">
        <v>0.410895465538504</v>
      </c>
    </row>
    <row r="375">
      <c r="A375" t="s">
        <v>968</v>
      </c>
      <c r="B375" t="s">
        <v>1073</v>
      </c>
      <c r="C375" t="s">
        <v>93</v>
      </c>
      <c r="D375" s="13">
        <v>0.4482721</v>
      </c>
    </row>
    <row r="376">
      <c r="A376" t="s">
        <v>969</v>
      </c>
      <c r="B376" t="s">
        <v>1074</v>
      </c>
      <c r="C376" t="s">
        <v>149</v>
      </c>
      <c r="D376" s="13">
        <v>0.3944956216911755</v>
      </c>
    </row>
    <row r="377">
      <c r="A377" t="s">
        <v>970</v>
      </c>
      <c r="B377" t="s">
        <v>1074</v>
      </c>
      <c r="C377" t="s">
        <v>93</v>
      </c>
      <c r="D377" s="13">
        <v>0.4384566</v>
      </c>
    </row>
    <row r="378">
      <c r="A378" t="s">
        <v>971</v>
      </c>
      <c r="B378" t="s">
        <v>1075</v>
      </c>
      <c r="C378" t="s">
        <v>149</v>
      </c>
      <c r="D378" s="13">
        <v>0.4269910486259508</v>
      </c>
    </row>
    <row r="379">
      <c r="A379" t="s">
        <v>972</v>
      </c>
      <c r="B379" t="s">
        <v>1075</v>
      </c>
      <c r="C379" t="s">
        <v>93</v>
      </c>
      <c r="D379" s="13">
        <v>0.4596422</v>
      </c>
    </row>
    <row r="380">
      <c r="A380" t="s">
        <v>1438</v>
      </c>
      <c r="B380" t="s">
        <v>1446</v>
      </c>
      <c r="C380" t="s">
        <v>149</v>
      </c>
      <c r="D380" s="13">
        <v>0.4129994921280438</v>
      </c>
    </row>
    <row r="381">
      <c r="A381" t="s">
        <v>1439</v>
      </c>
      <c r="B381" t="s">
        <v>1446</v>
      </c>
      <c r="C381" t="s">
        <v>93</v>
      </c>
      <c r="D381" s="13">
        <v>0.4463165</v>
      </c>
    </row>
    <row r="382">
      <c r="A382" t="s">
        <v>973</v>
      </c>
      <c r="B382" t="s">
        <v>1076</v>
      </c>
      <c r="C382" t="s">
        <v>149</v>
      </c>
      <c r="D382" s="13">
        <v>0.4130618489515809</v>
      </c>
    </row>
    <row r="383">
      <c r="A383" t="s">
        <v>974</v>
      </c>
      <c r="B383" t="s">
        <v>1076</v>
      </c>
      <c r="C383" t="s">
        <v>93</v>
      </c>
      <c r="D383" s="13">
        <v>0.4692141</v>
      </c>
    </row>
    <row r="384">
      <c r="A384" t="s">
        <v>975</v>
      </c>
      <c r="B384" t="s">
        <v>1077</v>
      </c>
      <c r="C384" t="s">
        <v>149</v>
      </c>
      <c r="D384" s="13">
        <v>0.3977607073650574</v>
      </c>
    </row>
    <row r="385">
      <c r="A385" t="s">
        <v>976</v>
      </c>
      <c r="B385" t="s">
        <v>1077</v>
      </c>
      <c r="C385" t="s">
        <v>93</v>
      </c>
      <c r="D385" s="13">
        <v>0.4606072</v>
      </c>
    </row>
    <row r="386">
      <c r="A386" t="s">
        <v>977</v>
      </c>
      <c r="B386" t="s">
        <v>1078</v>
      </c>
      <c r="C386" t="s">
        <v>149</v>
      </c>
      <c r="D386" s="13">
        <v>0.4035193997475165</v>
      </c>
    </row>
    <row r="387">
      <c r="A387" t="s">
        <v>978</v>
      </c>
      <c r="B387" t="s">
        <v>1078</v>
      </c>
      <c r="C387" t="s">
        <v>93</v>
      </c>
      <c r="D387" s="13">
        <v>0.4418267</v>
      </c>
    </row>
    <row r="388">
      <c r="A388" t="s">
        <v>979</v>
      </c>
      <c r="B388" t="s">
        <v>1079</v>
      </c>
      <c r="C388" t="s">
        <v>149</v>
      </c>
      <c r="D388" s="13">
        <v>0.4129994921280438</v>
      </c>
    </row>
    <row r="389">
      <c r="A389" t="s">
        <v>980</v>
      </c>
      <c r="B389" t="s">
        <v>1079</v>
      </c>
      <c r="C389" t="s">
        <v>93</v>
      </c>
      <c r="D389" s="13">
        <v>0.4463165</v>
      </c>
    </row>
    <row r="390">
      <c r="A390" t="s">
        <v>981</v>
      </c>
      <c r="B390" t="s">
        <v>1080</v>
      </c>
      <c r="C390" t="s">
        <v>149</v>
      </c>
      <c r="D390" s="13">
        <v>0.3320931559425574</v>
      </c>
    </row>
    <row r="391">
      <c r="A391" t="s">
        <v>982</v>
      </c>
      <c r="B391" t="s">
        <v>1080</v>
      </c>
      <c r="C391" t="s">
        <v>93</v>
      </c>
      <c r="D391" s="13">
        <v>0.4132998</v>
      </c>
    </row>
    <row r="392">
      <c r="A392" t="s">
        <v>983</v>
      </c>
      <c r="B392" t="s">
        <v>1081</v>
      </c>
      <c r="C392" t="s">
        <v>149</v>
      </c>
      <c r="D392" s="13">
        <v>0.4339519647695871</v>
      </c>
    </row>
    <row r="393">
      <c r="A393" t="s">
        <v>984</v>
      </c>
      <c r="B393" t="s">
        <v>1081</v>
      </c>
      <c r="C393" t="s">
        <v>93</v>
      </c>
      <c r="D393" s="13">
        <v>0.6031028</v>
      </c>
    </row>
    <row r="394">
      <c r="A394" t="s">
        <v>1143</v>
      </c>
      <c r="B394" t="s">
        <v>1151</v>
      </c>
      <c r="C394" t="s">
        <v>149</v>
      </c>
      <c r="D394" s="13">
        <v>0.388793221165048</v>
      </c>
    </row>
    <row r="395">
      <c r="A395" t="s">
        <v>1144</v>
      </c>
      <c r="B395" t="s">
        <v>1151</v>
      </c>
      <c r="C395" t="s">
        <v>93</v>
      </c>
      <c r="D395" s="13">
        <v>0.4382863</v>
      </c>
    </row>
    <row r="396">
      <c r="A396" t="s">
        <v>985</v>
      </c>
      <c r="B396" t="s">
        <v>1082</v>
      </c>
      <c r="C396" t="s">
        <v>149</v>
      </c>
      <c r="D396" s="13">
        <v>0.4339519647695871</v>
      </c>
    </row>
    <row r="397">
      <c r="A397" t="s">
        <v>986</v>
      </c>
      <c r="B397" t="s">
        <v>1082</v>
      </c>
      <c r="C397" t="s">
        <v>93</v>
      </c>
      <c r="D397" s="13">
        <v>0.6031028</v>
      </c>
    </row>
    <row r="398">
      <c r="A398" t="s">
        <v>987</v>
      </c>
      <c r="B398" t="s">
        <v>1083</v>
      </c>
      <c r="C398" t="s">
        <v>149</v>
      </c>
      <c r="D398" s="13">
        <v>0.5176012461636278</v>
      </c>
    </row>
    <row r="399">
      <c r="A399" t="s">
        <v>988</v>
      </c>
      <c r="B399" t="s">
        <v>1083</v>
      </c>
      <c r="C399" t="s">
        <v>93</v>
      </c>
      <c r="D399" s="13">
        <v>0.5200135</v>
      </c>
    </row>
    <row r="400">
      <c r="A400" t="s">
        <v>1473</v>
      </c>
      <c r="B400" t="s">
        <v>1481</v>
      </c>
      <c r="C400" t="s">
        <v>149</v>
      </c>
      <c r="D400" s="13">
        <v>0.4184817940397014</v>
      </c>
    </row>
    <row r="401">
      <c r="A401" t="s">
        <v>1474</v>
      </c>
      <c r="B401" t="s">
        <v>1481</v>
      </c>
      <c r="C401" t="s">
        <v>93</v>
      </c>
      <c r="D401" s="13">
        <v>0.5138743</v>
      </c>
    </row>
    <row r="402">
      <c r="A402" t="s">
        <v>989</v>
      </c>
      <c r="B402" t="s">
        <v>1084</v>
      </c>
      <c r="C402" t="s">
        <v>149</v>
      </c>
      <c r="D402" s="13">
        <v>0.3893701061818046</v>
      </c>
    </row>
    <row r="403">
      <c r="A403" t="s">
        <v>990</v>
      </c>
      <c r="B403" t="s">
        <v>1084</v>
      </c>
      <c r="C403" t="s">
        <v>93</v>
      </c>
      <c r="D403" s="13">
        <v>0.43882</v>
      </c>
    </row>
    <row r="404">
      <c r="A404" t="s">
        <v>991</v>
      </c>
      <c r="B404" t="s">
        <v>1085</v>
      </c>
      <c r="C404" t="s">
        <v>149</v>
      </c>
      <c r="D404" s="13">
        <v>0.3878203769171416</v>
      </c>
    </row>
    <row r="405">
      <c r="A405" t="s">
        <v>992</v>
      </c>
      <c r="B405" t="s">
        <v>1085</v>
      </c>
      <c r="C405" t="s">
        <v>93</v>
      </c>
      <c r="D405" s="13">
        <v>0.4410409</v>
      </c>
    </row>
    <row r="406">
      <c r="A406" t="s">
        <v>993</v>
      </c>
      <c r="B406" t="s">
        <v>1086</v>
      </c>
      <c r="C406" t="s">
        <v>149</v>
      </c>
      <c r="D406" s="13">
        <v>0.6444413543368905</v>
      </c>
    </row>
    <row r="407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Yared Seid</cp:lastModifiedBy>
  <dcterms:created xsi:type="dcterms:W3CDTF">2015-06-05T18:17:20Z</dcterms:created>
  <dcterms:modified xsi:type="dcterms:W3CDTF">2023-02-05T10:15:10Z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