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16595BEF-2E34-4950-A04A-C0DDCE3D003E}" xr6:coauthVersionLast="47" xr6:coauthVersionMax="47" xr10:uidLastSave="{00000000-0000-0000-0000-000000000000}"/>
  <bookViews>
    <workbookView xWindow="-100" yWindow="-100" windowWidth="21467" windowHeight="11720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 s="1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2" i="41"/>
  <c r="F48" i="41"/>
  <c r="F44" i="41"/>
  <c r="F40" i="41"/>
  <c r="F36" i="41"/>
  <c r="F32" i="41"/>
  <c r="F28" i="41"/>
  <c r="F24" i="41"/>
  <c r="F20" i="41"/>
  <c r="E17" i="41" a="1"/>
  <c r="E52" i="41" s="1"/>
  <c r="E17" i="41"/>
  <c r="C17" i="41" a="1"/>
  <c r="H16" i="41"/>
  <c r="H15" i="41"/>
  <c r="H14" i="41"/>
  <c r="H13" i="41"/>
  <c r="H12" i="41"/>
  <c r="H11" i="41"/>
  <c r="H10" i="41"/>
  <c r="H9" i="41"/>
  <c r="H8" i="41"/>
  <c r="H7" i="41"/>
  <c r="H6" i="41"/>
  <c r="H5" i="41"/>
  <c r="A68" i="41"/>
  <c r="B67" i="41"/>
  <c r="A64" i="41"/>
  <c r="B63" i="41"/>
  <c r="A60" i="41"/>
  <c r="B59" i="41"/>
  <c r="A56" i="41"/>
  <c r="B55" i="41"/>
  <c r="A52" i="41"/>
  <c r="B51" i="41"/>
  <c r="A48" i="41"/>
  <c r="B47" i="41"/>
  <c r="A44" i="41"/>
  <c r="B43" i="41"/>
  <c r="A40" i="41"/>
  <c r="B39" i="41"/>
  <c r="A36" i="41"/>
  <c r="B35" i="41"/>
  <c r="A32" i="41"/>
  <c r="B31" i="41"/>
  <c r="A28" i="41"/>
  <c r="B27" i="41"/>
  <c r="A24" i="41"/>
  <c r="B23" i="41"/>
  <c r="A20" i="41"/>
  <c r="B19" i="41"/>
  <c r="A16" i="41"/>
  <c r="B15" i="41"/>
  <c r="A12" i="41"/>
  <c r="B11" i="41"/>
  <c r="A8" i="41"/>
  <c r="B7" i="41"/>
  <c r="A4" i="41"/>
  <c r="B3" i="41"/>
  <c r="A2" i="41" a="1"/>
  <c r="A67" i="41" s="1"/>
  <c r="F25" i="40"/>
  <c r="E25" i="40"/>
  <c r="F21" i="40"/>
  <c r="E21" i="40"/>
  <c r="F17" i="40"/>
  <c r="E17" i="40"/>
  <c r="J16" i="40"/>
  <c r="I12" i="40" s="1"/>
  <c r="J18" i="40" s="1"/>
  <c r="I16" i="40"/>
  <c r="H12" i="40" s="1"/>
  <c r="I22" i="40" s="1"/>
  <c r="F16" i="40"/>
  <c r="E16" i="40"/>
  <c r="O15" i="40"/>
  <c r="N15" i="40"/>
  <c r="F12" i="40"/>
  <c r="F26" i="40" s="1"/>
  <c r="E12" i="40"/>
  <c r="E26" i="40" s="1"/>
  <c r="H9" i="40"/>
  <c r="O16" i="40" s="1"/>
  <c r="H8" i="40"/>
  <c r="N16" i="40" s="1"/>
  <c r="E28" i="39"/>
  <c r="L27" i="39"/>
  <c r="K27" i="39"/>
  <c r="O27" i="39" s="1"/>
  <c r="J27" i="39"/>
  <c r="G27" i="39"/>
  <c r="I27" i="39" s="1"/>
  <c r="E27" i="39"/>
  <c r="L26" i="39"/>
  <c r="I26" i="39"/>
  <c r="G26" i="39"/>
  <c r="K26" i="39" s="1"/>
  <c r="O26" i="39" s="1"/>
  <c r="E26" i="39"/>
  <c r="L25" i="39"/>
  <c r="O25" i="39" s="1"/>
  <c r="J25" i="39"/>
  <c r="I25" i="39"/>
  <c r="M25" i="39" s="1"/>
  <c r="G25" i="39"/>
  <c r="K25" i="39" s="1"/>
  <c r="E25" i="39"/>
  <c r="M24" i="39"/>
  <c r="L24" i="39"/>
  <c r="K24" i="39"/>
  <c r="O24" i="39" s="1"/>
  <c r="J24" i="39"/>
  <c r="G24" i="39"/>
  <c r="I24" i="39" s="1"/>
  <c r="E24" i="39"/>
  <c r="O23" i="39"/>
  <c r="K23" i="39"/>
  <c r="G23" i="39"/>
  <c r="L23" i="39" s="1"/>
  <c r="E23" i="39"/>
  <c r="M22" i="39"/>
  <c r="L22" i="39"/>
  <c r="K22" i="39"/>
  <c r="O22" i="39" s="1"/>
  <c r="J22" i="39"/>
  <c r="I22" i="39"/>
  <c r="E22" i="39"/>
  <c r="G21" i="39"/>
  <c r="E21" i="39"/>
  <c r="K20" i="39"/>
  <c r="O20" i="39" s="1"/>
  <c r="J20" i="39"/>
  <c r="I20" i="39"/>
  <c r="M20" i="39" s="1"/>
  <c r="G20" i="39"/>
  <c r="L20" i="39" s="1"/>
  <c r="E20" i="39"/>
  <c r="M19" i="39"/>
  <c r="L19" i="39"/>
  <c r="K19" i="39"/>
  <c r="O19" i="39" s="1"/>
  <c r="J19" i="39"/>
  <c r="I19" i="39"/>
  <c r="G19" i="39"/>
  <c r="E19" i="39"/>
  <c r="G18" i="39"/>
  <c r="J18" i="39" s="1"/>
  <c r="E18" i="39"/>
  <c r="O17" i="39"/>
  <c r="L17" i="39"/>
  <c r="K17" i="39"/>
  <c r="J17" i="39"/>
  <c r="I17" i="39"/>
  <c r="M17" i="39" s="1"/>
  <c r="E17" i="39"/>
  <c r="J16" i="39"/>
  <c r="E16" i="39"/>
  <c r="E15" i="39"/>
  <c r="E14" i="39"/>
  <c r="E13" i="39"/>
  <c r="E12" i="39"/>
  <c r="J11" i="39"/>
  <c r="G11" i="39"/>
  <c r="G16" i="39" s="1"/>
  <c r="L16" i="39" s="1"/>
  <c r="E11" i="39"/>
  <c r="E10" i="39"/>
  <c r="O9" i="39"/>
  <c r="K9" i="39"/>
  <c r="G9" i="39"/>
  <c r="L9" i="39" s="1"/>
  <c r="E9" i="39"/>
  <c r="G8" i="39"/>
  <c r="L8" i="39" s="1"/>
  <c r="E8" i="39"/>
  <c r="L7" i="39"/>
  <c r="K7" i="39"/>
  <c r="O7" i="39" s="1"/>
  <c r="J7" i="39"/>
  <c r="I7" i="39"/>
  <c r="M7" i="39" s="1"/>
  <c r="G7" i="39"/>
  <c r="E7" i="39"/>
  <c r="L6" i="39"/>
  <c r="K6" i="39"/>
  <c r="O6" i="39" s="1"/>
  <c r="G6" i="39"/>
  <c r="J6" i="39" s="1"/>
  <c r="E6" i="39"/>
  <c r="O5" i="39"/>
  <c r="L5" i="39"/>
  <c r="K5" i="39"/>
  <c r="J5" i="39"/>
  <c r="I5" i="39"/>
  <c r="M5" i="39" s="1"/>
  <c r="E5" i="39"/>
  <c r="P4" i="39"/>
  <c r="O4" i="39"/>
  <c r="B69" i="39"/>
  <c r="A69" i="39"/>
  <c r="B68" i="39"/>
  <c r="A68" i="39"/>
  <c r="B67" i="39"/>
  <c r="B65" i="39"/>
  <c r="A65" i="39"/>
  <c r="B64" i="39"/>
  <c r="A64" i="39"/>
  <c r="B63" i="39"/>
  <c r="B61" i="39"/>
  <c r="A61" i="39"/>
  <c r="B60" i="39"/>
  <c r="A60" i="39"/>
  <c r="B59" i="39"/>
  <c r="B57" i="39"/>
  <c r="A57" i="39"/>
  <c r="B56" i="39"/>
  <c r="A56" i="39"/>
  <c r="B55" i="39"/>
  <c r="B53" i="39"/>
  <c r="A53" i="39"/>
  <c r="B52" i="39"/>
  <c r="A52" i="39"/>
  <c r="B51" i="39"/>
  <c r="B49" i="39"/>
  <c r="A49" i="39"/>
  <c r="B48" i="39"/>
  <c r="A48" i="39"/>
  <c r="B47" i="39"/>
  <c r="B45" i="39"/>
  <c r="A45" i="39"/>
  <c r="B44" i="39"/>
  <c r="A44" i="39"/>
  <c r="B43" i="39"/>
  <c r="B41" i="39"/>
  <c r="A41" i="39"/>
  <c r="B40" i="39"/>
  <c r="A40" i="39"/>
  <c r="B39" i="39"/>
  <c r="B37" i="39"/>
  <c r="A37" i="39"/>
  <c r="B36" i="39"/>
  <c r="A36" i="39"/>
  <c r="B35" i="39"/>
  <c r="B33" i="39"/>
  <c r="A33" i="39"/>
  <c r="B32" i="39"/>
  <c r="A32" i="39"/>
  <c r="B31" i="39"/>
  <c r="B29" i="39"/>
  <c r="A29" i="39"/>
  <c r="B28" i="39"/>
  <c r="A28" i="39"/>
  <c r="B27" i="39"/>
  <c r="B25" i="39"/>
  <c r="A25" i="39"/>
  <c r="B24" i="39"/>
  <c r="A24" i="39"/>
  <c r="B23" i="39"/>
  <c r="B21" i="39"/>
  <c r="A21" i="39"/>
  <c r="B20" i="39"/>
  <c r="A20" i="39"/>
  <c r="B19" i="39"/>
  <c r="B17" i="39"/>
  <c r="A17" i="39"/>
  <c r="B16" i="39"/>
  <c r="A16" i="39"/>
  <c r="B15" i="39"/>
  <c r="B13" i="39"/>
  <c r="A13" i="39"/>
  <c r="B12" i="39"/>
  <c r="A12" i="39"/>
  <c r="B11" i="39"/>
  <c r="B9" i="39"/>
  <c r="A9" i="39"/>
  <c r="B8" i="39"/>
  <c r="A8" i="39"/>
  <c r="B7" i="39"/>
  <c r="B5" i="39"/>
  <c r="A5" i="39"/>
  <c r="B4" i="39"/>
  <c r="A4" i="39"/>
  <c r="B3" i="39"/>
  <c r="A2" i="39" a="1"/>
  <c r="A67" i="39" s="1"/>
  <c r="A2" i="39"/>
  <c r="J57" i="9"/>
  <c r="I57" i="9"/>
  <c r="H57" i="9"/>
  <c r="G57" i="9"/>
  <c r="F57" i="9"/>
  <c r="E57" i="9"/>
  <c r="D57" i="9"/>
  <c r="C57" i="9"/>
  <c r="B57" i="9"/>
  <c r="B32" i="23" s="1"/>
  <c r="H32" i="23" s="1"/>
  <c r="J56" i="9"/>
  <c r="I56" i="9"/>
  <c r="H56" i="9"/>
  <c r="G56" i="9"/>
  <c r="F56" i="9"/>
  <c r="E56" i="9"/>
  <c r="D56" i="9"/>
  <c r="C56" i="9"/>
  <c r="B56" i="9"/>
  <c r="B31" i="23" s="1"/>
  <c r="J55" i="9"/>
  <c r="I55" i="9"/>
  <c r="H55" i="9"/>
  <c r="G55" i="9"/>
  <c r="F55" i="9"/>
  <c r="E55" i="9"/>
  <c r="D55" i="9"/>
  <c r="C55" i="9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B35" i="9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B33" i="9"/>
  <c r="J32" i="9"/>
  <c r="I32" i="9"/>
  <c r="H32" i="9"/>
  <c r="G32" i="9"/>
  <c r="F32" i="9"/>
  <c r="E32" i="9"/>
  <c r="D32" i="9"/>
  <c r="C32" i="9"/>
  <c r="B32" i="9"/>
  <c r="B7" i="23" s="1"/>
  <c r="G7" i="23" s="1"/>
  <c r="J31" i="9"/>
  <c r="I31" i="9"/>
  <c r="H31" i="9"/>
  <c r="G31" i="9"/>
  <c r="F31" i="9"/>
  <c r="E31" i="9"/>
  <c r="D31" i="9"/>
  <c r="C31" i="9"/>
  <c r="B31" i="9"/>
  <c r="B6" i="23" s="1"/>
  <c r="H6" i="23" s="1"/>
  <c r="J30" i="9"/>
  <c r="I30" i="9"/>
  <c r="H30" i="9"/>
  <c r="G30" i="9"/>
  <c r="F30" i="9"/>
  <c r="E30" i="9"/>
  <c r="D30" i="9"/>
  <c r="C30" i="9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F19" i="9"/>
  <c r="AA15" i="9" s="1"/>
  <c r="E19" i="9"/>
  <c r="D19" i="9"/>
  <c r="Z15" i="9" s="1"/>
  <c r="C19" i="9"/>
  <c r="Y15" i="9" s="1"/>
  <c r="B19" i="9"/>
  <c r="J18" i="9"/>
  <c r="I18" i="9"/>
  <c r="H18" i="9"/>
  <c r="G18" i="9"/>
  <c r="AB14" i="9" s="1"/>
  <c r="F18" i="9"/>
  <c r="E18" i="9"/>
  <c r="D18" i="9"/>
  <c r="C18" i="9"/>
  <c r="B18" i="9"/>
  <c r="J17" i="9"/>
  <c r="I17" i="9"/>
  <c r="H17" i="9"/>
  <c r="G17" i="9"/>
  <c r="F17" i="9"/>
  <c r="AA13" i="9" s="1"/>
  <c r="E17" i="9"/>
  <c r="D17" i="9"/>
  <c r="Z13" i="9" s="1"/>
  <c r="C17" i="9"/>
  <c r="Y13" i="9" s="1"/>
  <c r="B17" i="9"/>
  <c r="J16" i="9"/>
  <c r="I16" i="9"/>
  <c r="H16" i="9"/>
  <c r="G16" i="9"/>
  <c r="AB12" i="9" s="1"/>
  <c r="F16" i="9"/>
  <c r="E16" i="9"/>
  <c r="D16" i="9"/>
  <c r="C16" i="9"/>
  <c r="B16" i="9"/>
  <c r="AG15" i="9"/>
  <c r="AF15" i="9"/>
  <c r="AE15" i="9"/>
  <c r="AD15" i="9"/>
  <c r="AB15" i="9"/>
  <c r="J15" i="9"/>
  <c r="I15" i="9"/>
  <c r="H15" i="9"/>
  <c r="G15" i="9"/>
  <c r="F15" i="9"/>
  <c r="AA11" i="9" s="1"/>
  <c r="E15" i="9"/>
  <c r="D15" i="9"/>
  <c r="Z11" i="9" s="1"/>
  <c r="C15" i="9"/>
  <c r="Y11" i="9" s="1"/>
  <c r="B15" i="9"/>
  <c r="AG14" i="9"/>
  <c r="AF14" i="9"/>
  <c r="AE14" i="9"/>
  <c r="AD14" i="9"/>
  <c r="AA14" i="9"/>
  <c r="Z14" i="9"/>
  <c r="Y14" i="9"/>
  <c r="J14" i="9"/>
  <c r="I14" i="9"/>
  <c r="H14" i="9"/>
  <c r="G14" i="9"/>
  <c r="AB10" i="9" s="1"/>
  <c r="F14" i="9"/>
  <c r="E14" i="9"/>
  <c r="D14" i="9"/>
  <c r="C14" i="9"/>
  <c r="B14" i="9"/>
  <c r="AG13" i="9"/>
  <c r="AF13" i="9"/>
  <c r="AE13" i="9"/>
  <c r="AD13" i="9"/>
  <c r="AB13" i="9"/>
  <c r="J13" i="9"/>
  <c r="I13" i="9"/>
  <c r="H13" i="9"/>
  <c r="G13" i="9"/>
  <c r="F13" i="9"/>
  <c r="AA9" i="9" s="1"/>
  <c r="E13" i="9"/>
  <c r="D13" i="9"/>
  <c r="Z9" i="9" s="1"/>
  <c r="C13" i="9"/>
  <c r="Y9" i="9" s="1"/>
  <c r="B13" i="9"/>
  <c r="AG12" i="9"/>
  <c r="AF12" i="9"/>
  <c r="AE12" i="9"/>
  <c r="AD12" i="9"/>
  <c r="AA12" i="9"/>
  <c r="Y12" i="9"/>
  <c r="J12" i="9"/>
  <c r="I12" i="9"/>
  <c r="H12" i="9"/>
  <c r="G12" i="9"/>
  <c r="AB8" i="9" s="1"/>
  <c r="F12" i="9"/>
  <c r="E12" i="9"/>
  <c r="D12" i="9"/>
  <c r="C12" i="9"/>
  <c r="B12" i="9"/>
  <c r="AG11" i="9"/>
  <c r="AF11" i="9"/>
  <c r="AE11" i="9"/>
  <c r="AD11" i="9"/>
  <c r="AB11" i="9"/>
  <c r="J11" i="9"/>
  <c r="I11" i="9"/>
  <c r="H11" i="9"/>
  <c r="G11" i="9"/>
  <c r="F11" i="9"/>
  <c r="E11" i="9"/>
  <c r="D11" i="9"/>
  <c r="C11" i="9"/>
  <c r="Y7" i="9" s="1"/>
  <c r="B11" i="9"/>
  <c r="AG10" i="9"/>
  <c r="AF10" i="9"/>
  <c r="AE10" i="9"/>
  <c r="AD10" i="9"/>
  <c r="AA10" i="9"/>
  <c r="Y10" i="9"/>
  <c r="J10" i="9"/>
  <c r="I10" i="9"/>
  <c r="H10" i="9"/>
  <c r="G10" i="9"/>
  <c r="AB6" i="9" s="1"/>
  <c r="F10" i="9"/>
  <c r="E10" i="9"/>
  <c r="Z6" i="9" s="1"/>
  <c r="D10" i="9"/>
  <c r="C10" i="9"/>
  <c r="K10" i="9" s="1"/>
  <c r="L10" i="9" s="1"/>
  <c r="B10" i="9"/>
  <c r="AG9" i="9"/>
  <c r="AF9" i="9"/>
  <c r="AE9" i="9"/>
  <c r="AD9" i="9"/>
  <c r="AB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A8" i="9"/>
  <c r="Z8" i="9"/>
  <c r="Y8" i="9"/>
  <c r="B8" i="9"/>
  <c r="B28" i="9" s="1"/>
  <c r="AG7" i="9"/>
  <c r="AF7" i="9"/>
  <c r="AE7" i="9"/>
  <c r="AD7" i="9"/>
  <c r="AB7" i="9"/>
  <c r="AA7" i="9"/>
  <c r="Z7" i="9"/>
  <c r="AG6" i="9"/>
  <c r="AF6" i="9"/>
  <c r="AE6" i="9"/>
  <c r="AD6" i="9"/>
  <c r="AA6" i="9"/>
  <c r="Y6" i="9"/>
  <c r="J6" i="9"/>
  <c r="I6" i="9"/>
  <c r="H6" i="9"/>
  <c r="G6" i="9"/>
  <c r="F6" i="9"/>
  <c r="E6" i="9"/>
  <c r="D6" i="9"/>
  <c r="C6" i="9"/>
  <c r="K6" i="9" s="1"/>
  <c r="L6" i="9" s="1"/>
  <c r="G32" i="23"/>
  <c r="E32" i="23"/>
  <c r="E30" i="23"/>
  <c r="B28" i="23"/>
  <c r="H27" i="23"/>
  <c r="C27" i="23"/>
  <c r="B27" i="23"/>
  <c r="G26" i="23"/>
  <c r="B26" i="23"/>
  <c r="H26" i="23" s="1"/>
  <c r="H25" i="23"/>
  <c r="G25" i="23"/>
  <c r="F25" i="23"/>
  <c r="B25" i="23"/>
  <c r="H24" i="23"/>
  <c r="G24" i="23"/>
  <c r="F24" i="23"/>
  <c r="E24" i="23"/>
  <c r="D24" i="23"/>
  <c r="C24" i="23"/>
  <c r="H12" i="23"/>
  <c r="G12" i="23"/>
  <c r="G27" i="23" s="1"/>
  <c r="F12" i="23"/>
  <c r="F7" i="23" s="1"/>
  <c r="E12" i="23"/>
  <c r="E25" i="23" s="1"/>
  <c r="D12" i="23"/>
  <c r="D28" i="23" s="1"/>
  <c r="C12" i="23"/>
  <c r="B11" i="23"/>
  <c r="H10" i="23"/>
  <c r="C10" i="23"/>
  <c r="B10" i="23"/>
  <c r="G9" i="23"/>
  <c r="B9" i="23"/>
  <c r="H9" i="23" s="1"/>
  <c r="H8" i="23"/>
  <c r="G8" i="23"/>
  <c r="F8" i="23"/>
  <c r="B8" i="23"/>
  <c r="G6" i="23"/>
  <c r="E6" i="23"/>
  <c r="D6" i="23"/>
  <c r="F5" i="23"/>
  <c r="D5" i="23"/>
  <c r="C5" i="23"/>
  <c r="A12" i="8"/>
  <c r="G12" i="8" s="1"/>
  <c r="G11" i="8"/>
  <c r="F11" i="8"/>
  <c r="E11" i="8"/>
  <c r="D11" i="8"/>
  <c r="A11" i="8"/>
  <c r="C11" i="8" s="1"/>
  <c r="E10" i="8"/>
  <c r="D10" i="8"/>
  <c r="A10" i="8"/>
  <c r="A9" i="8"/>
  <c r="G8" i="8"/>
  <c r="F8" i="8"/>
  <c r="A8" i="8"/>
  <c r="E8" i="8" s="1"/>
  <c r="G7" i="8"/>
  <c r="F7" i="8"/>
  <c r="E7" i="8"/>
  <c r="D7" i="8"/>
  <c r="A7" i="8"/>
  <c r="C7" i="8" s="1"/>
  <c r="E6" i="8"/>
  <c r="D6" i="8"/>
  <c r="C6" i="8"/>
  <c r="A6" i="8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G9" i="8" l="1"/>
  <c r="F9" i="8"/>
  <c r="E9" i="8"/>
  <c r="D9" i="8"/>
  <c r="D11" i="23"/>
  <c r="K32" i="9"/>
  <c r="L32" i="9" s="1"/>
  <c r="C9" i="8"/>
  <c r="C32" i="23"/>
  <c r="C6" i="23"/>
  <c r="C7" i="23"/>
  <c r="C8" i="23"/>
  <c r="C25" i="23"/>
  <c r="C9" i="23"/>
  <c r="C26" i="23"/>
  <c r="C28" i="23"/>
  <c r="C11" i="23"/>
  <c r="C31" i="23"/>
  <c r="C30" i="23"/>
  <c r="AC6" i="9"/>
  <c r="K33" i="9"/>
  <c r="L33" i="9" s="1"/>
  <c r="D7" i="23"/>
  <c r="D25" i="23"/>
  <c r="D8" i="23"/>
  <c r="D26" i="23"/>
  <c r="D27" i="23"/>
  <c r="D10" i="23"/>
  <c r="D9" i="23"/>
  <c r="D30" i="23"/>
  <c r="D32" i="23"/>
  <c r="AC7" i="9"/>
  <c r="K18" i="9"/>
  <c r="L18" i="9" s="1"/>
  <c r="G10" i="8"/>
  <c r="F10" i="8"/>
  <c r="E7" i="23"/>
  <c r="C10" i="8"/>
  <c r="D31" i="23"/>
  <c r="K55" i="9"/>
  <c r="L55" i="9" s="1"/>
  <c r="I21" i="39"/>
  <c r="M21" i="39" s="1"/>
  <c r="J21" i="39"/>
  <c r="L21" i="39"/>
  <c r="K21" i="39"/>
  <c r="O21" i="39" s="1"/>
  <c r="G6" i="8"/>
  <c r="F6" i="8"/>
  <c r="H7" i="23"/>
  <c r="F26" i="23"/>
  <c r="F9" i="23"/>
  <c r="F28" i="23"/>
  <c r="F27" i="23"/>
  <c r="F10" i="23"/>
  <c r="F11" i="23"/>
  <c r="F30" i="23"/>
  <c r="F32" i="23"/>
  <c r="F6" i="23"/>
  <c r="F31" i="23"/>
  <c r="K13" i="9"/>
  <c r="K14" i="9"/>
  <c r="L14" i="9" s="1"/>
  <c r="K15" i="9"/>
  <c r="K16" i="9"/>
  <c r="L16" i="9" s="1"/>
  <c r="AC14" i="9"/>
  <c r="G5" i="23"/>
  <c r="E5" i="23"/>
  <c r="K50" i="9"/>
  <c r="L50" i="9" s="1"/>
  <c r="K56" i="9"/>
  <c r="L56" i="9" s="1"/>
  <c r="K11" i="9"/>
  <c r="L11" i="9" s="1"/>
  <c r="K12" i="9"/>
  <c r="L12" i="9" s="1"/>
  <c r="Z10" i="9"/>
  <c r="Z12" i="9"/>
  <c r="K30" i="9"/>
  <c r="L30" i="9" s="1"/>
  <c r="K35" i="9"/>
  <c r="L35" i="9" s="1"/>
  <c r="K57" i="9"/>
  <c r="L57" i="9" s="1"/>
  <c r="H28" i="23"/>
  <c r="K31" i="9"/>
  <c r="L31" i="9" s="1"/>
  <c r="K19" i="9"/>
  <c r="M27" i="39"/>
  <c r="D52" i="41"/>
  <c r="D48" i="41"/>
  <c r="D44" i="41"/>
  <c r="D40" i="41"/>
  <c r="D36" i="41"/>
  <c r="D32" i="41"/>
  <c r="D28" i="41"/>
  <c r="D24" i="41"/>
  <c r="D20" i="41"/>
  <c r="C17" i="41"/>
  <c r="C52" i="41"/>
  <c r="C48" i="41"/>
  <c r="C44" i="41"/>
  <c r="C40" i="41"/>
  <c r="C36" i="41"/>
  <c r="C32" i="41"/>
  <c r="C28" i="41"/>
  <c r="C24" i="41"/>
  <c r="C20" i="41"/>
  <c r="D51" i="41"/>
  <c r="D47" i="41"/>
  <c r="D43" i="41"/>
  <c r="D39" i="41"/>
  <c r="D35" i="41"/>
  <c r="D31" i="41"/>
  <c r="D27" i="41"/>
  <c r="D23" i="41"/>
  <c r="D19" i="41"/>
  <c r="C51" i="41"/>
  <c r="C47" i="41"/>
  <c r="C43" i="41"/>
  <c r="C39" i="41"/>
  <c r="C35" i="41"/>
  <c r="C31" i="41"/>
  <c r="C27" i="41"/>
  <c r="C23" i="41"/>
  <c r="C19" i="41"/>
  <c r="D50" i="41"/>
  <c r="D46" i="41"/>
  <c r="D42" i="41"/>
  <c r="D38" i="41"/>
  <c r="D34" i="41"/>
  <c r="D30" i="41"/>
  <c r="D26" i="41"/>
  <c r="D22" i="41"/>
  <c r="D18" i="41"/>
  <c r="C50" i="41"/>
  <c r="C46" i="41"/>
  <c r="C42" i="41"/>
  <c r="C38" i="41"/>
  <c r="C34" i="41"/>
  <c r="C30" i="41"/>
  <c r="C26" i="41"/>
  <c r="C22" i="41"/>
  <c r="C18" i="41"/>
  <c r="C33" i="41"/>
  <c r="C49" i="41"/>
  <c r="D17" i="41"/>
  <c r="D33" i="41"/>
  <c r="D49" i="41"/>
  <c r="E31" i="23"/>
  <c r="K17" i="9"/>
  <c r="I11" i="39"/>
  <c r="M11" i="39" s="1"/>
  <c r="G12" i="39"/>
  <c r="I16" i="39"/>
  <c r="M16" i="39" s="1"/>
  <c r="J26" i="39"/>
  <c r="M26" i="39" s="1"/>
  <c r="O25" i="40"/>
  <c r="C21" i="41"/>
  <c r="C37" i="41"/>
  <c r="I26" i="40"/>
  <c r="N26" i="40" s="1"/>
  <c r="D21" i="41"/>
  <c r="D37" i="41"/>
  <c r="E11" i="23"/>
  <c r="I8" i="39"/>
  <c r="K11" i="39"/>
  <c r="G13" i="39"/>
  <c r="K16" i="39"/>
  <c r="O16" i="39" s="1"/>
  <c r="J23" i="40"/>
  <c r="J19" i="40"/>
  <c r="J24" i="40"/>
  <c r="J20" i="40"/>
  <c r="J25" i="40"/>
  <c r="J21" i="40"/>
  <c r="O21" i="40" s="1"/>
  <c r="J17" i="40"/>
  <c r="J26" i="40"/>
  <c r="C25" i="41"/>
  <c r="C41" i="41"/>
  <c r="H5" i="23"/>
  <c r="H31" i="23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J8" i="39"/>
  <c r="L11" i="39"/>
  <c r="G14" i="39"/>
  <c r="I18" i="39"/>
  <c r="M18" i="39" s="1"/>
  <c r="D25" i="41"/>
  <c r="D41" i="41"/>
  <c r="C8" i="8"/>
  <c r="F12" i="8"/>
  <c r="E10" i="23"/>
  <c r="G30" i="23"/>
  <c r="E9" i="23"/>
  <c r="G11" i="23"/>
  <c r="E26" i="23"/>
  <c r="G28" i="23"/>
  <c r="H30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B70" i="39"/>
  <c r="I6" i="39"/>
  <c r="M6" i="39" s="1"/>
  <c r="K8" i="39"/>
  <c r="O8" i="39" s="1"/>
  <c r="I9" i="39"/>
  <c r="M9" i="39" s="1"/>
  <c r="G10" i="39"/>
  <c r="K18" i="39"/>
  <c r="O18" i="39" s="1"/>
  <c r="I23" i="39"/>
  <c r="O26" i="40"/>
  <c r="O17" i="40"/>
  <c r="J22" i="40"/>
  <c r="C29" i="41"/>
  <c r="C45" i="41"/>
  <c r="I23" i="40"/>
  <c r="I19" i="40"/>
  <c r="I24" i="40"/>
  <c r="I20" i="40"/>
  <c r="I25" i="40"/>
  <c r="N25" i="40" s="1"/>
  <c r="I21" i="40"/>
  <c r="N21" i="40" s="1"/>
  <c r="I17" i="40"/>
  <c r="N17" i="40" s="1"/>
  <c r="E28" i="23"/>
  <c r="G31" i="23"/>
  <c r="E27" i="23"/>
  <c r="D8" i="8"/>
  <c r="E8" i="23"/>
  <c r="G10" i="23"/>
  <c r="H11" i="23"/>
  <c r="A3" i="39"/>
  <c r="H27" i="39" s="1"/>
  <c r="A7" i="39"/>
  <c r="H19" i="39" s="1"/>
  <c r="A11" i="39"/>
  <c r="H24" i="39" s="1"/>
  <c r="A15" i="39"/>
  <c r="A19" i="39"/>
  <c r="A23" i="39"/>
  <c r="A27" i="39"/>
  <c r="A31" i="39"/>
  <c r="A35" i="39"/>
  <c r="A39" i="39"/>
  <c r="A43" i="39"/>
  <c r="A47" i="39"/>
  <c r="A51" i="39"/>
  <c r="A55" i="39"/>
  <c r="A59" i="39"/>
  <c r="A63" i="39"/>
  <c r="J9" i="39"/>
  <c r="G15" i="39"/>
  <c r="L18" i="39"/>
  <c r="J23" i="39"/>
  <c r="G28" i="39"/>
  <c r="I18" i="40"/>
  <c r="D29" i="41"/>
  <c r="D45" i="41"/>
  <c r="E21" i="41"/>
  <c r="E25" i="41"/>
  <c r="E29" i="41"/>
  <c r="E33" i="41"/>
  <c r="E37" i="41"/>
  <c r="E41" i="41"/>
  <c r="E45" i="41"/>
  <c r="E49" i="41"/>
  <c r="E20" i="40"/>
  <c r="N20" i="40" s="1"/>
  <c r="E24" i="40"/>
  <c r="N24" i="40" s="1"/>
  <c r="B4" i="41"/>
  <c r="B8" i="41"/>
  <c r="B12" i="41"/>
  <c r="B16" i="41"/>
  <c r="B20" i="41"/>
  <c r="B24" i="41"/>
  <c r="B28" i="41"/>
  <c r="B32" i="41"/>
  <c r="B36" i="41"/>
  <c r="B40" i="41"/>
  <c r="B44" i="41"/>
  <c r="B48" i="41"/>
  <c r="B52" i="41"/>
  <c r="B56" i="41"/>
  <c r="B60" i="41"/>
  <c r="B64" i="41"/>
  <c r="B68" i="41"/>
  <c r="F17" i="41"/>
  <c r="F21" i="41"/>
  <c r="F25" i="41"/>
  <c r="F29" i="41"/>
  <c r="F33" i="41"/>
  <c r="F37" i="41"/>
  <c r="F41" i="41"/>
  <c r="F45" i="41"/>
  <c r="F49" i="41"/>
  <c r="F20" i="40"/>
  <c r="O20" i="40" s="1"/>
  <c r="F24" i="40"/>
  <c r="O24" i="40" s="1"/>
  <c r="A5" i="41"/>
  <c r="A9" i="41"/>
  <c r="A13" i="41"/>
  <c r="A17" i="41"/>
  <c r="A21" i="41"/>
  <c r="A25" i="41"/>
  <c r="A29" i="41"/>
  <c r="A33" i="41"/>
  <c r="A37" i="41"/>
  <c r="A41" i="41"/>
  <c r="A45" i="41"/>
  <c r="A49" i="41"/>
  <c r="A53" i="41"/>
  <c r="A57" i="41"/>
  <c r="A61" i="41"/>
  <c r="A65" i="41"/>
  <c r="A69" i="41"/>
  <c r="E18" i="41"/>
  <c r="E22" i="41"/>
  <c r="E26" i="41"/>
  <c r="E30" i="41"/>
  <c r="E34" i="41"/>
  <c r="E38" i="41"/>
  <c r="E42" i="41"/>
  <c r="E46" i="41"/>
  <c r="E50" i="41"/>
  <c r="E19" i="40"/>
  <c r="N19" i="40" s="1"/>
  <c r="E23" i="40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F18" i="41"/>
  <c r="F22" i="41"/>
  <c r="F26" i="41"/>
  <c r="F30" i="41"/>
  <c r="F34" i="41"/>
  <c r="F38" i="41"/>
  <c r="F42" i="41"/>
  <c r="F46" i="41"/>
  <c r="F50" i="41"/>
  <c r="F19" i="40"/>
  <c r="F23" i="40"/>
  <c r="O23" i="40" s="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E19" i="41"/>
  <c r="E23" i="41"/>
  <c r="E27" i="41"/>
  <c r="E31" i="41"/>
  <c r="E35" i="41"/>
  <c r="E39" i="41"/>
  <c r="E43" i="41"/>
  <c r="E47" i="41"/>
  <c r="E51" i="41"/>
  <c r="E18" i="40"/>
  <c r="N18" i="40" s="1"/>
  <c r="E22" i="40"/>
  <c r="N22" i="40" s="1"/>
  <c r="B2" i="41"/>
  <c r="B6" i="41"/>
  <c r="B10" i="41"/>
  <c r="B14" i="41"/>
  <c r="B18" i="41"/>
  <c r="B22" i="41"/>
  <c r="B26" i="41"/>
  <c r="B30" i="41"/>
  <c r="B34" i="41"/>
  <c r="B38" i="41"/>
  <c r="B42" i="41"/>
  <c r="B46" i="41"/>
  <c r="B50" i="41"/>
  <c r="B54" i="41"/>
  <c r="B58" i="41"/>
  <c r="B62" i="41"/>
  <c r="B66" i="41"/>
  <c r="B70" i="41"/>
  <c r="F19" i="41"/>
  <c r="F23" i="41"/>
  <c r="F27" i="41"/>
  <c r="F31" i="41"/>
  <c r="F35" i="41"/>
  <c r="F39" i="41"/>
  <c r="F43" i="41"/>
  <c r="F47" i="41"/>
  <c r="F51" i="41"/>
  <c r="F18" i="40"/>
  <c r="O18" i="40" s="1"/>
  <c r="F22" i="40"/>
  <c r="O22" i="40" s="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E20" i="41"/>
  <c r="E24" i="41"/>
  <c r="E28" i="41"/>
  <c r="E32" i="41"/>
  <c r="E36" i="41"/>
  <c r="E40" i="41"/>
  <c r="E44" i="41"/>
  <c r="E48" i="41"/>
  <c r="P27" i="39" l="1"/>
  <c r="N27" i="39"/>
  <c r="P19" i="39"/>
  <c r="N19" i="39"/>
  <c r="N24" i="39"/>
  <c r="P24" i="39"/>
  <c r="H20" i="39"/>
  <c r="H10" i="39"/>
  <c r="H14" i="39"/>
  <c r="H9" i="39"/>
  <c r="AC15" i="9"/>
  <c r="L19" i="9"/>
  <c r="H22" i="39"/>
  <c r="H5" i="39"/>
  <c r="H15" i="39"/>
  <c r="H7" i="39"/>
  <c r="H11" i="39"/>
  <c r="H16" i="39"/>
  <c r="H8" i="39"/>
  <c r="H12" i="39"/>
  <c r="I10" i="39"/>
  <c r="L10" i="39"/>
  <c r="J10" i="39"/>
  <c r="K10" i="39"/>
  <c r="O10" i="39" s="1"/>
  <c r="H18" i="39"/>
  <c r="H17" i="39"/>
  <c r="H6" i="39"/>
  <c r="H21" i="39"/>
  <c r="L15" i="9"/>
  <c r="AC11" i="9"/>
  <c r="AC12" i="9"/>
  <c r="O19" i="40"/>
  <c r="L28" i="39"/>
  <c r="K28" i="39"/>
  <c r="O28" i="39" s="1"/>
  <c r="J28" i="39"/>
  <c r="I28" i="39"/>
  <c r="M28" i="39" s="1"/>
  <c r="K13" i="39"/>
  <c r="J13" i="39"/>
  <c r="I13" i="39"/>
  <c r="M13" i="39" s="1"/>
  <c r="L13" i="39"/>
  <c r="K12" i="39"/>
  <c r="L12" i="39"/>
  <c r="J12" i="39"/>
  <c r="I12" i="39"/>
  <c r="M12" i="39" s="1"/>
  <c r="AC10" i="9"/>
  <c r="J15" i="39"/>
  <c r="L15" i="39"/>
  <c r="K15" i="39"/>
  <c r="O15" i="39" s="1"/>
  <c r="I15" i="39"/>
  <c r="M15" i="39" s="1"/>
  <c r="H13" i="39"/>
  <c r="H23" i="39"/>
  <c r="O11" i="39"/>
  <c r="H28" i="39"/>
  <c r="L13" i="9"/>
  <c r="AC9" i="9"/>
  <c r="K34" i="41"/>
  <c r="K32" i="41"/>
  <c r="K30" i="41"/>
  <c r="K28" i="41"/>
  <c r="K26" i="41"/>
  <c r="K24" i="41"/>
  <c r="K22" i="41"/>
  <c r="K20" i="41"/>
  <c r="K18" i="41"/>
  <c r="J34" i="41"/>
  <c r="J32" i="41"/>
  <c r="J30" i="41"/>
  <c r="J28" i="41"/>
  <c r="J26" i="41"/>
  <c r="J24" i="41"/>
  <c r="J22" i="41"/>
  <c r="J20" i="41"/>
  <c r="J18" i="41"/>
  <c r="L16" i="41"/>
  <c r="L14" i="41"/>
  <c r="L12" i="41"/>
  <c r="L10" i="41"/>
  <c r="L8" i="41"/>
  <c r="L6" i="41"/>
  <c r="K16" i="41"/>
  <c r="K14" i="41"/>
  <c r="K12" i="41"/>
  <c r="K10" i="41"/>
  <c r="K8" i="41"/>
  <c r="K6" i="41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K33" i="41"/>
  <c r="K31" i="41"/>
  <c r="K29" i="41"/>
  <c r="K27" i="41"/>
  <c r="K25" i="41"/>
  <c r="K23" i="41"/>
  <c r="K21" i="41"/>
  <c r="K19" i="41"/>
  <c r="K17" i="41"/>
  <c r="J33" i="41"/>
  <c r="J31" i="41"/>
  <c r="J29" i="41"/>
  <c r="J27" i="41"/>
  <c r="J25" i="41"/>
  <c r="J23" i="41"/>
  <c r="J21" i="41"/>
  <c r="J19" i="41"/>
  <c r="J17" i="41"/>
  <c r="L15" i="41"/>
  <c r="L13" i="41"/>
  <c r="L11" i="41"/>
  <c r="L9" i="41"/>
  <c r="L7" i="41"/>
  <c r="L5" i="41"/>
  <c r="L34" i="41"/>
  <c r="L32" i="41"/>
  <c r="L30" i="41"/>
  <c r="L28" i="41"/>
  <c r="L18" i="41"/>
  <c r="K15" i="41"/>
  <c r="K11" i="41"/>
  <c r="K7" i="41"/>
  <c r="L22" i="41"/>
  <c r="J15" i="41"/>
  <c r="J11" i="41"/>
  <c r="J7" i="41"/>
  <c r="L26" i="41"/>
  <c r="L20" i="41"/>
  <c r="K13" i="41"/>
  <c r="K9" i="41"/>
  <c r="K5" i="41"/>
  <c r="J13" i="41"/>
  <c r="J9" i="41"/>
  <c r="J5" i="41"/>
  <c r="L24" i="41"/>
  <c r="M23" i="39"/>
  <c r="M8" i="39"/>
  <c r="AC13" i="9"/>
  <c r="L17" i="9"/>
  <c r="N23" i="40"/>
  <c r="I14" i="39"/>
  <c r="L14" i="39"/>
  <c r="J14" i="39"/>
  <c r="K14" i="39"/>
  <c r="H26" i="39"/>
  <c r="H25" i="39"/>
  <c r="AC8" i="9"/>
  <c r="M14" i="39" l="1"/>
  <c r="P15" i="39"/>
  <c r="N15" i="39"/>
  <c r="P20" i="39"/>
  <c r="N20" i="39"/>
  <c r="P10" i="39"/>
  <c r="N10" i="39"/>
  <c r="P5" i="39"/>
  <c r="N5" i="39"/>
  <c r="N28" i="39"/>
  <c r="P28" i="39"/>
  <c r="O13" i="39"/>
  <c r="M10" i="39"/>
  <c r="P22" i="39"/>
  <c r="N22" i="39"/>
  <c r="N7" i="39"/>
  <c r="P7" i="39"/>
  <c r="N25" i="39"/>
  <c r="P25" i="39"/>
  <c r="N21" i="39"/>
  <c r="P21" i="39"/>
  <c r="P12" i="39"/>
  <c r="N12" i="39"/>
  <c r="P26" i="39"/>
  <c r="N26" i="39"/>
  <c r="P23" i="39"/>
  <c r="N23" i="39"/>
  <c r="P6" i="39"/>
  <c r="N6" i="39"/>
  <c r="P8" i="39"/>
  <c r="N8" i="39"/>
  <c r="O14" i="39"/>
  <c r="P14" i="39" s="1"/>
  <c r="P13" i="39"/>
  <c r="N13" i="39"/>
  <c r="N17" i="39"/>
  <c r="P17" i="39"/>
  <c r="N16" i="39"/>
  <c r="P16" i="39"/>
  <c r="P9" i="39"/>
  <c r="N9" i="39"/>
  <c r="O12" i="39"/>
  <c r="P18" i="39"/>
  <c r="N18" i="39"/>
  <c r="N11" i="39"/>
  <c r="P11" i="39"/>
  <c r="N14" i="3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<sst xmlns="http://schemas.openxmlformats.org/spreadsheetml/2006/main" count="3721" uniqueCount="1483">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</sst>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0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0.20015154817594172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0.26662662423129413</c:v>
                </c:pt>
                <c:pt idx="4">
                  <c:v>0.20710937770702512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0.29769526073700137</c:v>
                </c:pt>
                <c:pt idx="1">
                  <c:v>0.3000464263217516</c:v>
                </c:pt>
                <c:pt idx="2">
                  <c:v>0.33207805797106626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0.24153333987561074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-6.8923011746670256E-3</c:v>
                </c:pt>
                <c:pt idx="2">
                  <c:v>-3.0429411608696395E-2</c:v>
                </c:pt>
                <c:pt idx="3">
                  <c:v>-5.6339222945161915E-2</c:v>
                </c:pt>
                <c:pt idx="4">
                  <c:v>-7.2092488147862427E-2</c:v>
                </c:pt>
                <c:pt idx="5">
                  <c:v>-8.8822678949457959E-2</c:v>
                </c:pt>
                <c:pt idx="6">
                  <c:v>-0.1297150644703107</c:v>
                </c:pt>
                <c:pt idx="7">
                  <c:v>-0.13192792864923233</c:v>
                </c:pt>
                <c:pt idx="8">
                  <c:v>-0.16167188979044692</c:v>
                </c:pt>
                <c:pt idx="9">
                  <c:v>-0.19321056565277822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-1.2083627312330559E-5</c:v>
                </c:pt>
                <c:pt idx="1">
                  <c:v>-8.6631669673029922E-4</c:v>
                </c:pt>
                <c:pt idx="2">
                  <c:v>-6.9798132122624737E-3</c:v>
                </c:pt>
                <c:pt idx="3">
                  <c:v>-1.8916150526812982E-2</c:v>
                </c:pt>
                <c:pt idx="4">
                  <c:v>-2.8257782202122862E-2</c:v>
                </c:pt>
                <c:pt idx="5">
                  <c:v>-3.7535107555940944E-2</c:v>
                </c:pt>
                <c:pt idx="6">
                  <c:v>-5.6472637919446164E-2</c:v>
                </c:pt>
                <c:pt idx="7">
                  <c:v>-6.673411993095188E-2</c:v>
                </c:pt>
                <c:pt idx="8">
                  <c:v>-8.4115111475371096E-2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0.69454149640702645</c:v>
                </c:pt>
                <c:pt idx="1">
                  <c:v>0.36695735177625544</c:v>
                </c:pt>
                <c:pt idx="2">
                  <c:v>0.19220113434297589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8.2904109473687815E-2</c:v>
                </c:pt>
                <c:pt idx="6">
                  <c:v>4.9141141964172422E-2</c:v>
                </c:pt>
                <c:pt idx="7">
                  <c:v>5.9396887435975355E-2</c:v>
                </c:pt>
                <c:pt idx="8">
                  <c:v>4.3141368480325681E-2</c:v>
                </c:pt>
                <c:pt idx="9">
                  <c:v>2.5377346201954507E-2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0.14844852220065513</c:v>
                </c:pt>
                <c:pt idx="1">
                  <c:v>0.18637204249573189</c:v>
                </c:pt>
                <c:pt idx="2">
                  <c:v>0.12573345825082202</c:v>
                </c:pt>
                <c:pt idx="3">
                  <c:v>8.8379098163027761E-2</c:v>
                </c:pt>
                <c:pt idx="4">
                  <c:v>8.2156189680550745E-2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2.901498169807357E-2</c:v>
                </c:pt>
                <c:pt idx="8">
                  <c:v>1.9821218314910571E-2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-0.10250088963075506</c:v>
                </c:pt>
                <c:pt idx="2">
                  <c:v>-0.10301465921316558</c:v>
                </c:pt>
                <c:pt idx="3">
                  <c:v>-9.4063502533336923E-2</c:v>
                </c:pt>
                <c:pt idx="4">
                  <c:v>-0.10214121859647085</c:v>
                </c:pt>
                <c:pt idx="5">
                  <c:v>-9.5043038957060066E-2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-9.8293582223900347E-2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3.4782962422654475E-2</c:v>
                </c:pt>
                <c:pt idx="1">
                  <c:v>3.8497027831221879E-2</c:v>
                </c:pt>
                <c:pt idx="2">
                  <c:v>4.2313322652439408E-2</c:v>
                </c:pt>
                <c:pt idx="3">
                  <c:v>3.6069770068206865E-2</c:v>
                </c:pt>
                <c:pt idx="4">
                  <c:v>3.2603901817946375E-2</c:v>
                </c:pt>
                <c:pt idx="5">
                  <c:v>2.9924593814061755E-2</c:v>
                </c:pt>
                <c:pt idx="6">
                  <c:v>2.7113265108968273E-2</c:v>
                </c:pt>
                <c:pt idx="7">
                  <c:v>2.3095028841023817E-2</c:v>
                </c:pt>
                <c:pt idx="8">
                  <c:v>1.9318245342389587E-2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9.2195009496242E-2</c:v>
                </c:pt>
                <c:pt idx="2">
                  <c:v>6.114361351885033E-2</c:v>
                </c:pt>
                <c:pt idx="3">
                  <c:v>6.4033831869404034E-2</c:v>
                </c:pt>
                <c:pt idx="4">
                  <c:v>3.9054661780434749E-2</c:v>
                </c:pt>
                <c:pt idx="5">
                  <c:v>3.4825592984798183E-2</c:v>
                </c:pt>
                <c:pt idx="6">
                  <c:v>2.7152707593550787E-2</c:v>
                </c:pt>
                <c:pt idx="7">
                  <c:v>2.5412993281189244E-2</c:v>
                </c:pt>
                <c:pt idx="8">
                  <c:v>1.9773225175766289E-2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5.6954494865347656E-2</c:v>
                </c:pt>
                <c:pt idx="2">
                  <c:v>6.5564581959927953E-2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5.576334152055952E-2</c:v>
                </c:pt>
                <c:pt idx="6">
                  <c:v>5.7919039194276802E-2</c:v>
                </c:pt>
                <c:pt idx="7">
                  <c:v>3.887146536310894E-2</c:v>
                </c:pt>
                <c:pt idx="8">
                  <c:v>3.4013391134902989E-2</c:v>
                </c:pt>
                <c:pt idx="9">
                  <c:v>2.0927344953139772E-2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0.90122431484961596</c:v>
                </c:pt>
                <c:pt idx="1">
                  <c:v>0.63071641896264652</c:v>
                </c:pt>
                <c:pt idx="2">
                  <c:v>0.34653222669089112</c:v>
                </c:pt>
                <c:pt idx="3">
                  <c:v>0.21650728911235012</c:v>
                </c:pt>
                <c:pt idx="4">
                  <c:v>0.11545096119979295</c:v>
                </c:pt>
                <c:pt idx="5">
                  <c:v>3.0715972642597553E-2</c:v>
                </c:pt>
                <c:pt idx="6">
                  <c:v>-7.8298855903970621E-2</c:v>
                </c:pt>
                <c:pt idx="7">
                  <c:v>-0.11678829371537015</c:v>
                </c:pt>
                <c:pt idx="8">
                  <c:v>-0.20801313504142327</c:v>
                </c:pt>
                <c:pt idx="9">
                  <c:v>-0.32025954940142981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0.75798003491064203</c:v>
                </c:pt>
                <c:pt idx="1">
                  <c:v>0.48156691460105683</c:v>
                </c:pt>
                <c:pt idx="2">
                  <c:v>0.21982403121211283</c:v>
                </c:pt>
                <c:pt idx="3">
                  <c:v>7.860112391624452E-2</c:v>
                </c:pt>
                <c:pt idx="4">
                  <c:v>1.2527198037993292E-2</c:v>
                </c:pt>
                <c:pt idx="5">
                  <c:v>-5.9872961862760157E-2</c:v>
                </c:pt>
                <c:pt idx="6">
                  <c:v>-0.16337060269179821</c:v>
                </c:pt>
                <c:pt idx="7">
                  <c:v>-0.18107275235966835</c:v>
                </c:pt>
                <c:pt idx="8">
                  <c:v>-0.26179975135209255</c:v>
                </c:pt>
                <c:pt idx="9">
                  <c:v>-0.35318862202120815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-8.9006577601706757E-2</c:v>
                </c:pt>
                <c:pt idx="3">
                  <c:v>-5.9663504349918926E-2</c:v>
                </c:pt>
                <c:pt idx="4">
                  <c:v>-0.14191753871576057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-7.2162489728776147E-2</c:v>
                </c:pt>
                <c:pt idx="2">
                  <c:v>-5.0051385173973922E-2</c:v>
                </c:pt>
                <c:pt idx="3">
                  <c:v>-2.9822299848503622E-2</c:v>
                </c:pt>
                <c:pt idx="4">
                  <c:v>-6.9507212808309557E-2</c:v>
                </c:pt>
                <c:pt idx="5">
                  <c:v>-6.9300560296674391E-3</c:v>
                </c:pt>
                <c:pt idx="6">
                  <c:v>-3.6784007214784614E-2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3.8282725866549454E-2</c:v>
                </c:pt>
                <c:pt idx="1">
                  <c:v>2.5373459850177325E-2</c:v>
                </c:pt>
                <c:pt idx="2">
                  <c:v>2.1004642272935227E-2</c:v>
                </c:pt>
                <c:pt idx="3">
                  <c:v>1.5586383873810002E-2</c:v>
                </c:pt>
                <c:pt idx="4">
                  <c:v>8.2713774616353236E-2</c:v>
                </c:pt>
                <c:pt idx="5">
                  <c:v>0.63561478648400938</c:v>
                </c:pt>
                <c:pt idx="6">
                  <c:v>0.35883862124206001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0.18264095443235587</c:v>
                </c:pt>
                <c:pt idx="3">
                  <c:v>9.7154277675687656E-2</c:v>
                </c:pt>
                <c:pt idx="4">
                  <c:v>2.0453224195632974E-2</c:v>
                </c:pt>
                <c:pt idx="5">
                  <c:v>1.8473119883559676E-2</c:v>
                </c:pt>
                <c:pt idx="6">
                  <c:v>3.3944224394613622E-2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-8.5941236302330901E-2</c:v>
                </c:pt>
                <c:pt idx="3">
                  <c:v>-9.2904866269412384E-2</c:v>
                </c:pt>
                <c:pt idx="4">
                  <c:v>-9.4417032863591155E-2</c:v>
                </c:pt>
                <c:pt idx="5">
                  <c:v>-0.10552416575576186</c:v>
                </c:pt>
                <c:pt idx="6">
                  <c:v>-9.6523228412023321E-2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2.6615187891187702E-2</c:v>
                </c:pt>
                <c:pt idx="1">
                  <c:v>3.116835062172631E-2</c:v>
                </c:pt>
                <c:pt idx="2">
                  <c:v>3.7582346571950011E-2</c:v>
                </c:pt>
                <c:pt idx="3">
                  <c:v>2.8259890369870092E-2</c:v>
                </c:pt>
                <c:pt idx="4">
                  <c:v>1.9565334944720996E-2</c:v>
                </c:pt>
                <c:pt idx="5">
                  <c:v>2.288686185060301E-2</c:v>
                </c:pt>
                <c:pt idx="6">
                  <c:v>2.7203224899402922E-2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3.1635228004767861E-2</c:v>
                </c:pt>
                <c:pt idx="1">
                  <c:v>2.785603777060609E-2</c:v>
                </c:pt>
                <c:pt idx="2">
                  <c:v>4.6274233191776988E-2</c:v>
                </c:pt>
                <c:pt idx="3">
                  <c:v>3.0386076094241536E-2</c:v>
                </c:pt>
                <c:pt idx="4">
                  <c:v>2.964759130456935E-2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7.8605155422115061E-2</c:v>
                </c:pt>
                <c:pt idx="2">
                  <c:v>0.11608462370708024</c:v>
                </c:pt>
                <c:pt idx="3">
                  <c:v>0.10073834594154656</c:v>
                </c:pt>
                <c:pt idx="4">
                  <c:v>1.9591464106401613E-2</c:v>
                </c:pt>
                <c:pt idx="5">
                  <c:v>0</c:v>
                </c:pt>
                <c:pt idx="6">
                  <c:v>4.0848056829756417E-3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-2.3551393138861482E-2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-0.13387039521998315</c:v>
                </c:pt>
                <c:pt idx="5">
                  <c:v>0.63243580866619653</c:v>
                </c:pt>
                <c:pt idx="6">
                  <c:v>0.27111161487180802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-4.1390118548467164E-2</c:v>
                </c:pt>
                <c:pt idx="4">
                  <c:v>-0.1831094506309541</c:v>
                </c:pt>
                <c:pt idx="5">
                  <c:v>0.54470605091367597</c:v>
                </c:pt>
                <c:pt idx="6">
                  <c:v>0.20226548431057428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-0.16978131521056006</c:v>
                </c:pt>
                <c:pt idx="5">
                  <c:v>-0.16679002565629045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-3.8877927418356877E-2</c:v>
                </c:pt>
                <c:pt idx="3">
                  <c:v>-9.9074085482970836E-2</c:v>
                </c:pt>
                <c:pt idx="5">
                  <c:v>-9.8416095543761864E-2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0.12549020977753789</c:v>
                </c:pt>
                <c:pt idx="1">
                  <c:v>0.1223216670773315</c:v>
                </c:pt>
                <c:pt idx="2">
                  <c:v>0.14577475392602071</c:v>
                </c:pt>
                <c:pt idx="3">
                  <c:v>9.9084966783085052E-2</c:v>
                </c:pt>
                <c:pt idx="5">
                  <c:v>0.10267049159806561</c:v>
                </c:pt>
                <c:pt idx="6">
                  <c:v>0.14112915317712571</c:v>
                </c:pt>
                <c:pt idx="7">
                  <c:v>0.12272920878367941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3.359675847365768E-2</c:v>
                </c:pt>
                <c:pt idx="6">
                  <c:v>5.0845862137751406E-2</c:v>
                </c:pt>
                <c:pt idx="7">
                  <c:v>6.8040076964378499E-2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-8.8771197215863101E-2</c:v>
                </c:pt>
                <c:pt idx="3">
                  <c:v>-0.10373668965148038</c:v>
                </c:pt>
                <c:pt idx="5">
                  <c:v>-0.10517119782783228</c:v>
                </c:pt>
                <c:pt idx="6">
                  <c:v>-0.10339136444122089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2.0246166561242965E-2</c:v>
                </c:pt>
                <c:pt idx="6">
                  <c:v>2.7134516792449607E-2</c:v>
                </c:pt>
                <c:pt idx="7">
                  <c:v>2.6972556756274656E-2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4.5872178292843936E-2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2.5112114576895831E-2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3.8113530723784213E-2</c:v>
                </c:pt>
                <c:pt idx="5">
                  <c:v>3.9811359445648578E-2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9.0645367499907398E-2</c:v>
                </c:pt>
                <c:pt idx="1">
                  <c:v>4.6486991435146674E-2</c:v>
                </c:pt>
                <c:pt idx="2">
                  <c:v>0.11980022438404916</c:v>
                </c:pt>
                <c:pt idx="3">
                  <c:v>-0.15608099187105279</c:v>
                </c:pt>
                <c:pt idx="5">
                  <c:v>-0.14894042837237398</c:v>
                </c:pt>
                <c:pt idx="6">
                  <c:v>2.3070456198629768E-2</c:v>
                </c:pt>
                <c:pt idx="7">
                  <c:v>8.7982198359917954E-2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6.7965255940141689E-4</c:v>
                </c:pt>
                <c:pt idx="1">
                  <c:v>-3.8107357892499943E-2</c:v>
                </c:pt>
                <c:pt idx="2">
                  <c:v>2.8345952962056192E-2</c:v>
                </c:pt>
                <c:pt idx="3">
                  <c:v>-0.21965619622770197</c:v>
                </c:pt>
                <c:pt idx="5">
                  <c:v>-0.21386390239491837</c:v>
                </c:pt>
                <c:pt idx="6">
                  <c:v>-7.1685914169460518E-2</c:v>
                </c:pt>
                <c:pt idx="7">
                  <c:v>2.9808677154081337E-3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0.11663053482449683</c:v>
                </c:pt>
                <c:pt idx="3">
                  <c:v>0.1076467437529172</c:v>
                </c:pt>
                <c:pt idx="4">
                  <c:v>0.1121285456557885</c:v>
                </c:pt>
                <c:pt idx="5">
                  <c:v>0.10275841822887109</c:v>
                </c:pt>
                <c:pt idx="6">
                  <c:v>0.10514007881269899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0.73786030541268821</c:v>
                </c:pt>
                <c:pt idx="1">
                  <c:v>0.40111013172073373</c:v>
                </c:pt>
                <c:pt idx="2">
                  <c:v>0.20583819294689745</c:v>
                </c:pt>
                <c:pt idx="3">
                  <c:v>0.134193789765327</c:v>
                </c:pt>
                <c:pt idx="4">
                  <c:v>0.10373188866954641</c:v>
                </c:pt>
                <c:pt idx="5">
                  <c:v>8.5063447369270309E-2</c:v>
                </c:pt>
                <c:pt idx="6">
                  <c:v>4.9851458724610061E-2</c:v>
                </c:pt>
                <c:pt idx="7">
                  <c:v>5.9019874420615091E-2</c:v>
                </c:pt>
                <c:pt idx="8">
                  <c:v>4.2076237178943043E-2</c:v>
                </c:pt>
                <c:pt idx="9">
                  <c:v>2.4353256817005699E-2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F67"/>
  <sheetViews>
    <sheetView tabSelected="1" zoomScale="70" zoomScaleNormal="70" workbookViewId="0">
      <pane ySplit="2" topLeftCell="A3" activePane="bottomLeft" state="frozen"/>
      <selection pane="bottomLeft" activeCell="D4" sqref="D4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57.69921875" style="72" bestFit="1" customWidth="1"/>
    <col min="7" max="7" width="13.5" style="72" customWidth="1"/>
    <col min="8" max="16384" width="9.19921875" style="72"/>
  </cols>
  <sheetData>
    <row r="2" spans="2:6" ht="22.75" x14ac:dyDescent="0.4">
      <c r="B2" s="48" t="s">
        <v>37</v>
      </c>
      <c r="C2" s="49"/>
    </row>
    <row r="3" spans="2:6" ht="15.65" customHeight="1" thickBot="1" x14ac:dyDescent="0.45">
      <c r="B3" s="47"/>
    </row>
    <row r="4" spans="2:6" ht="15.65" customHeight="1" x14ac:dyDescent="0.3">
      <c r="B4" s="85" t="s">
        <v>184</v>
      </c>
      <c r="C4" s="80">
        <v>1</v>
      </c>
      <c r="D4" s="72"/>
      <c r="E4" s="72"/>
    </row>
    <row r="5" spans="2:6" ht="15.65" customHeight="1" x14ac:dyDescent="0.3">
      <c r="B5" s="86" t="s">
        <v>183</v>
      </c>
      <c r="C5" s="82">
        <v>1</v>
      </c>
      <c r="D5" s="72"/>
      <c r="E5" s="72"/>
    </row>
    <row r="6" spans="2:6" ht="15.65" customHeight="1" x14ac:dyDescent="0.3">
      <c r="B6" s="86" t="s">
        <v>185</v>
      </c>
      <c r="C6" s="82"/>
      <c r="D6" s="72"/>
      <c r="E6" s="72"/>
    </row>
    <row r="7" spans="2:6" ht="15.65" customHeight="1" x14ac:dyDescent="0.3">
      <c r="B7" s="81" t="s">
        <v>38</v>
      </c>
      <c r="C7" s="82">
        <v>1</v>
      </c>
      <c r="D7" s="72"/>
      <c r="E7" s="72"/>
    </row>
    <row r="8" spans="2:6" ht="15.65" customHeight="1" x14ac:dyDescent="0.3">
      <c r="B8" s="81" t="s">
        <v>48</v>
      </c>
      <c r="C8" s="82">
        <v>1</v>
      </c>
      <c r="D8" s="72"/>
      <c r="E8" s="72"/>
    </row>
    <row r="9" spans="2:6" ht="15.65" customHeight="1" thickBot="1" x14ac:dyDescent="0.35">
      <c r="B9" s="83" t="s">
        <v>186</v>
      </c>
      <c r="C9" s="84">
        <v>1</v>
      </c>
      <c r="D9" s="72"/>
      <c r="E9" s="72"/>
      <c r="F9" s="6"/>
    </row>
    <row r="10" spans="2:6" ht="15.65" customHeight="1" thickBot="1" x14ac:dyDescent="0.35">
      <c r="B10" s="9"/>
      <c r="C10" s="9"/>
      <c r="D10" s="72"/>
      <c r="E10" s="72"/>
      <c r="F10" s="6"/>
    </row>
    <row r="11" spans="2:6" ht="15.65" customHeight="1" thickBot="1" x14ac:dyDescent="0.35">
      <c r="B11" s="240" t="s">
        <v>1447</v>
      </c>
      <c r="C11" s="241" t="s">
        <v>1449</v>
      </c>
      <c r="D11" s="72"/>
      <c r="E11" s="72"/>
      <c r="F11" s="6"/>
    </row>
    <row r="12" spans="2:6" ht="14.4" x14ac:dyDescent="0.3">
      <c r="B12" s="72"/>
      <c r="C12" s="72"/>
      <c r="D12" s="72"/>
      <c r="E12" s="72"/>
    </row>
    <row r="13" spans="2:6" ht="22.75" x14ac:dyDescent="0.4">
      <c r="B13" s="128" t="s">
        <v>41</v>
      </c>
      <c r="C13" s="95"/>
      <c r="D13" s="95"/>
      <c r="E13" s="72"/>
    </row>
    <row r="14" spans="2:6" ht="15.65" customHeight="1" thickBot="1" x14ac:dyDescent="0.35">
      <c r="D14" s="72"/>
      <c r="E14" s="72"/>
    </row>
    <row r="15" spans="2:6" ht="15.65" customHeight="1" x14ac:dyDescent="0.3">
      <c r="B15" s="88" t="s">
        <v>42</v>
      </c>
      <c r="C15" s="210"/>
      <c r="D15" s="11"/>
      <c r="E15" s="72"/>
    </row>
    <row r="16" spans="2:6" ht="15.65" customHeight="1" x14ac:dyDescent="0.3">
      <c r="B16" s="89" t="s">
        <v>1095</v>
      </c>
      <c r="C16" s="211">
        <v>2000</v>
      </c>
      <c r="D16" s="77"/>
      <c r="E16" s="72"/>
    </row>
    <row r="17" spans="2:5" ht="15.65" customHeight="1" thickBot="1" x14ac:dyDescent="0.35">
      <c r="B17" s="50" t="s">
        <v>0</v>
      </c>
      <c r="C17" s="212" t="s">
        <v>176</v>
      </c>
      <c r="D17" s="96" t="s">
        <v>474</v>
      </c>
      <c r="E17" s="72"/>
    </row>
    <row r="18" spans="2:5" ht="15.65" customHeight="1" x14ac:dyDescent="0.3">
      <c r="B18" s="73">
        <v>1</v>
      </c>
      <c r="C18" s="213">
        <v>0</v>
      </c>
      <c r="D18" s="90">
        <v>10000</v>
      </c>
      <c r="E18" s="72"/>
    </row>
    <row r="19" spans="2:5" ht="15.65" customHeight="1" x14ac:dyDescent="0.3">
      <c r="B19" s="62">
        <v>2</v>
      </c>
      <c r="C19" s="214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4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5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5">
        <v>0.2</v>
      </c>
      <c r="D22" s="91">
        <v>10000000</v>
      </c>
      <c r="E22" s="72"/>
    </row>
    <row r="23" spans="2:5" ht="15.65" customHeight="1" thickBot="1" x14ac:dyDescent="0.35">
      <c r="B23" s="63"/>
      <c r="C23" s="216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472</v>
      </c>
      <c r="C25" s="217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473</v>
      </c>
      <c r="C29" s="11"/>
      <c r="E29" s="72"/>
    </row>
    <row r="30" spans="2:5" ht="15.65" customHeight="1" x14ac:dyDescent="0.3">
      <c r="B30" s="76" t="s">
        <v>484</v>
      </c>
      <c r="C30" s="218">
        <v>100</v>
      </c>
      <c r="E30" s="10"/>
    </row>
    <row r="31" spans="2:5" ht="15.65" customHeight="1" thickBot="1" x14ac:dyDescent="0.35">
      <c r="B31" s="12" t="s">
        <v>1482</v>
      </c>
      <c r="C31" s="219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485</v>
      </c>
      <c r="C33" s="11"/>
      <c r="E33" s="10"/>
    </row>
    <row r="34" spans="2:5" ht="15.65" customHeight="1" thickBot="1" x14ac:dyDescent="0.35">
      <c r="B34" s="220" t="s">
        <v>486</v>
      </c>
      <c r="C34" s="221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481</v>
      </c>
      <c r="C36" s="11"/>
    </row>
    <row r="37" spans="2:5" ht="15.65" customHeight="1" thickBot="1" x14ac:dyDescent="0.35">
      <c r="B37" s="220" t="s">
        <v>488</v>
      </c>
      <c r="C37" s="221">
        <v>1200</v>
      </c>
    </row>
    <row r="39" spans="2:5" ht="15.65" customHeight="1" x14ac:dyDescent="0.4">
      <c r="B39" s="189" t="s">
        <v>380</v>
      </c>
      <c r="C39" s="190"/>
    </row>
    <row r="40" spans="2:5" ht="15.65" customHeight="1" thickBot="1" x14ac:dyDescent="0.35">
      <c r="B40" s="190"/>
      <c r="C40" s="190"/>
    </row>
    <row r="41" spans="2:5" ht="15.65" customHeight="1" x14ac:dyDescent="0.3">
      <c r="B41" s="191"/>
      <c r="C41" s="223" t="s">
        <v>1233</v>
      </c>
    </row>
    <row r="42" spans="2:5" ht="15.65" customHeight="1" x14ac:dyDescent="0.3">
      <c r="B42" s="222" t="s">
        <v>1234</v>
      </c>
      <c r="C42" s="224">
        <v>0.25</v>
      </c>
    </row>
    <row r="43" spans="2:5" ht="15.65" customHeight="1" x14ac:dyDescent="0.3">
      <c r="B43" s="192" t="s">
        <v>1235</v>
      </c>
      <c r="C43" s="225">
        <v>0.18</v>
      </c>
    </row>
    <row r="44" spans="2:5" ht="15.65" customHeight="1" thickBot="1" x14ac:dyDescent="0.35">
      <c r="B44" s="193" t="s">
        <v>1236</v>
      </c>
      <c r="C44" s="226">
        <v>0</v>
      </c>
    </row>
    <row r="45" spans="2:5" ht="15.65" customHeight="1" x14ac:dyDescent="0.3">
      <c r="B45" s="203"/>
      <c r="C45" s="204"/>
    </row>
    <row r="46" spans="2:5" ht="15.65" customHeight="1" x14ac:dyDescent="0.4">
      <c r="B46" s="128" t="s">
        <v>32</v>
      </c>
    </row>
    <row r="47" spans="2:5" ht="15.65" customHeight="1" thickBot="1" x14ac:dyDescent="0.35">
      <c r="C47" s="200"/>
      <c r="D47" s="200"/>
      <c r="E47" s="200"/>
    </row>
    <row r="48" spans="2:5" ht="15.65" customHeight="1" x14ac:dyDescent="0.3">
      <c r="B48" s="208" t="s">
        <v>1330</v>
      </c>
      <c r="C48" s="8"/>
      <c r="D48" s="206"/>
      <c r="E48" s="72"/>
    </row>
    <row r="49" spans="2:5" ht="15.65" customHeight="1" x14ac:dyDescent="0.3">
      <c r="B49" s="209" t="s">
        <v>1408</v>
      </c>
      <c r="C49" s="205">
        <v>10</v>
      </c>
      <c r="D49" s="77"/>
      <c r="E49" s="72"/>
    </row>
    <row r="50" spans="2:5" ht="15.65" customHeight="1" x14ac:dyDescent="0.3">
      <c r="B50" s="207" t="s">
        <v>0</v>
      </c>
      <c r="C50" s="238" t="s">
        <v>1409</v>
      </c>
      <c r="D50" s="239" t="s">
        <v>1410</v>
      </c>
      <c r="E50" s="72"/>
    </row>
    <row r="51" spans="2:5" ht="15.65" customHeight="1" x14ac:dyDescent="0.3">
      <c r="B51" s="234">
        <v>1</v>
      </c>
      <c r="C51" s="235">
        <v>2</v>
      </c>
      <c r="D51" s="236">
        <v>100</v>
      </c>
      <c r="E51" s="72"/>
    </row>
    <row r="52" spans="2:5" ht="15.65" customHeight="1" x14ac:dyDescent="0.3">
      <c r="B52" s="201">
        <v>2</v>
      </c>
      <c r="C52" s="233">
        <v>4</v>
      </c>
      <c r="D52" s="91">
        <v>200</v>
      </c>
      <c r="E52" s="72"/>
    </row>
    <row r="53" spans="2:5" ht="15.65" customHeight="1" x14ac:dyDescent="0.3">
      <c r="B53" s="201">
        <v>3</v>
      </c>
      <c r="C53" s="233">
        <v>6</v>
      </c>
      <c r="D53" s="91">
        <v>300</v>
      </c>
      <c r="E53" s="190"/>
    </row>
    <row r="54" spans="2:5" ht="15.65" customHeight="1" x14ac:dyDescent="0.3">
      <c r="B54" s="201">
        <v>4</v>
      </c>
      <c r="C54" s="233">
        <v>8</v>
      </c>
      <c r="D54" s="91">
        <v>10000000</v>
      </c>
      <c r="E54" s="190"/>
    </row>
    <row r="55" spans="2:5" ht="15.65" customHeight="1" thickBot="1" x14ac:dyDescent="0.35">
      <c r="B55" s="202"/>
      <c r="C55" s="237"/>
      <c r="D55" s="92"/>
    </row>
    <row r="57" spans="2:5" ht="15.65" customHeight="1" x14ac:dyDescent="0.4">
      <c r="B57" s="189" t="s">
        <v>1217</v>
      </c>
      <c r="C57" s="190"/>
    </row>
    <row r="58" spans="2:5" ht="15.65" customHeight="1" thickBot="1" x14ac:dyDescent="0.35">
      <c r="B58" s="190"/>
      <c r="C58" s="190"/>
    </row>
    <row r="59" spans="2:5" ht="15.65" customHeight="1" x14ac:dyDescent="0.3">
      <c r="B59" s="191" t="s">
        <v>1218</v>
      </c>
      <c r="C59" s="227" t="s">
        <v>1094</v>
      </c>
    </row>
    <row r="60" spans="2:5" ht="15.65" customHeight="1" x14ac:dyDescent="0.3">
      <c r="B60" s="222" t="s">
        <v>1220</v>
      </c>
      <c r="C60" s="232">
        <v>500</v>
      </c>
    </row>
    <row r="61" spans="2:5" ht="15.65" customHeight="1" x14ac:dyDescent="0.3">
      <c r="B61" s="192" t="s">
        <v>1221</v>
      </c>
      <c r="C61" s="228">
        <v>1000</v>
      </c>
    </row>
    <row r="62" spans="2:5" ht="15.65" customHeight="1" x14ac:dyDescent="0.3">
      <c r="B62" s="192" t="s">
        <v>1222</v>
      </c>
      <c r="C62" s="228">
        <v>300</v>
      </c>
    </row>
    <row r="63" spans="2:5" ht="15.65" customHeight="1" x14ac:dyDescent="0.3">
      <c r="B63" s="192" t="s">
        <v>1223</v>
      </c>
      <c r="C63" s="228">
        <v>500</v>
      </c>
    </row>
    <row r="64" spans="2:5" ht="15.65" customHeight="1" x14ac:dyDescent="0.3">
      <c r="B64" s="192" t="s">
        <v>1224</v>
      </c>
      <c r="C64" s="229">
        <v>650</v>
      </c>
    </row>
    <row r="65" spans="2:3" ht="15.65" customHeight="1" thickBot="1" x14ac:dyDescent="0.35">
      <c r="B65" s="193" t="s">
        <v>1225</v>
      </c>
      <c r="C65" s="230">
        <v>1100</v>
      </c>
    </row>
    <row r="66" spans="2:3" ht="15.65" customHeight="1" thickBot="1" x14ac:dyDescent="0.35">
      <c r="B66" s="190"/>
      <c r="C66" s="190"/>
    </row>
    <row r="67" spans="2:3" ht="15.65" customHeight="1" thickBot="1" x14ac:dyDescent="0.35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7"/>
    <col min="4" max="4" width="11.5" bestFit="1" customWidth="1"/>
  </cols>
  <sheetData>
    <row r="1" spans="1:6" x14ac:dyDescent="0.3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3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spans="1:6" x14ac:dyDescent="0.3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spans="1:6" x14ac:dyDescent="0.3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spans="1:6" x14ac:dyDescent="0.3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spans="1:6" x14ac:dyDescent="0.3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spans="1:6" x14ac:dyDescent="0.3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spans="1:6" x14ac:dyDescent="0.3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spans="1:6" x14ac:dyDescent="0.3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spans="1:6" x14ac:dyDescent="0.3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spans="1:6" x14ac:dyDescent="0.3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spans="1:6" x14ac:dyDescent="0.3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spans="1:6" x14ac:dyDescent="0.3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spans="1:6" x14ac:dyDescent="0.3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spans="1:6" x14ac:dyDescent="0.3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spans="1:6" x14ac:dyDescent="0.3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spans="1:5" x14ac:dyDescent="0.3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spans="1:5" x14ac:dyDescent="0.3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spans="1:5" x14ac:dyDescent="0.3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spans="1:5" x14ac:dyDescent="0.3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spans="1:5" x14ac:dyDescent="0.3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spans="1:5" x14ac:dyDescent="0.3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spans="1:5" x14ac:dyDescent="0.3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spans="1:5" x14ac:dyDescent="0.3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spans="1:5" x14ac:dyDescent="0.3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spans="1:5" x14ac:dyDescent="0.3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spans="1:5" x14ac:dyDescent="0.3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spans="1:5" x14ac:dyDescent="0.3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spans="1:5" x14ac:dyDescent="0.3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spans="1:5" x14ac:dyDescent="0.3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spans="1:5" x14ac:dyDescent="0.3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spans="1:5" x14ac:dyDescent="0.3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spans="1:5" x14ac:dyDescent="0.3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spans="1:5" x14ac:dyDescent="0.3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spans="1:5" x14ac:dyDescent="0.3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spans="1:5" x14ac:dyDescent="0.3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spans="1:5" x14ac:dyDescent="0.3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spans="1:5" x14ac:dyDescent="0.3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spans="1:5" x14ac:dyDescent="0.3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spans="1:5" x14ac:dyDescent="0.3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spans="1:5" x14ac:dyDescent="0.3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spans="1:5" x14ac:dyDescent="0.3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spans="1:5" x14ac:dyDescent="0.3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spans="1:5" x14ac:dyDescent="0.3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spans="1:5" x14ac:dyDescent="0.3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spans="1:5" x14ac:dyDescent="0.3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spans="1:5" x14ac:dyDescent="0.3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spans="1:5" x14ac:dyDescent="0.3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spans="1:5" x14ac:dyDescent="0.3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spans="1:5" x14ac:dyDescent="0.3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spans="1:5" x14ac:dyDescent="0.3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spans="1:5" x14ac:dyDescent="0.3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spans="1:5" x14ac:dyDescent="0.3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spans="1:5" x14ac:dyDescent="0.3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spans="1:5" x14ac:dyDescent="0.3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spans="1:5" x14ac:dyDescent="0.3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spans="1:5" x14ac:dyDescent="0.3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spans="1:5" x14ac:dyDescent="0.3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spans="1:5" x14ac:dyDescent="0.3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spans="1:5" x14ac:dyDescent="0.3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spans="1:5" x14ac:dyDescent="0.3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spans="1:5" x14ac:dyDescent="0.3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spans="1:5" x14ac:dyDescent="0.3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spans="1:5" x14ac:dyDescent="0.3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spans="1:5" x14ac:dyDescent="0.3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spans="1:5" x14ac:dyDescent="0.3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spans="1:5" x14ac:dyDescent="0.3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spans="1:5" x14ac:dyDescent="0.3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spans="1:5" x14ac:dyDescent="0.3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spans="1:5" x14ac:dyDescent="0.3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spans="1:5" x14ac:dyDescent="0.3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spans="1:5" x14ac:dyDescent="0.3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spans="1:5" x14ac:dyDescent="0.3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spans="1:5" x14ac:dyDescent="0.3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spans="1:5" x14ac:dyDescent="0.3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spans="1:5" x14ac:dyDescent="0.3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spans="1:5" x14ac:dyDescent="0.3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spans="1:5" x14ac:dyDescent="0.3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spans="1:5" x14ac:dyDescent="0.3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spans="1:5" x14ac:dyDescent="0.3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spans="1:5" x14ac:dyDescent="0.3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spans="1:5" x14ac:dyDescent="0.3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spans="1:5" x14ac:dyDescent="0.3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spans="1:5" x14ac:dyDescent="0.3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spans="1:5" x14ac:dyDescent="0.3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spans="1:5" x14ac:dyDescent="0.3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spans="1:5" x14ac:dyDescent="0.3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spans="1:5" x14ac:dyDescent="0.3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spans="1:5" x14ac:dyDescent="0.3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spans="1:5" x14ac:dyDescent="0.3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spans="1:5" x14ac:dyDescent="0.3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spans="1:5" x14ac:dyDescent="0.3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spans="1:5" x14ac:dyDescent="0.3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spans="1:5" x14ac:dyDescent="0.3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1101</v>
      </c>
      <c r="V1" t="s">
        <v>1120</v>
      </c>
    </row>
    <row r="2" spans="1:22" x14ac:dyDescent="0.3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/>
      <c r="U2" s="129">
        <f>Parameters!$C$43</f>
        <v>0.18</v>
      </c>
      <c r="V2" s="195">
        <f>T2</f>
        <v>0</v>
      </c>
    </row>
    <row r="3" spans="1:22" x14ac:dyDescent="0.3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/>
      <c r="U3" s="129">
        <f>Parameters!$C$42</f>
        <v>0.25</v>
      </c>
      <c r="V3" s="195">
        <f t="shared" ref="V3:V17" si="0">T3</f>
        <v>0</v>
      </c>
    </row>
    <row r="4" spans="1:22" x14ac:dyDescent="0.3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/>
      <c r="U4" s="129">
        <f>Parameters!$C$42</f>
        <v>0.25</v>
      </c>
      <c r="V4" s="195">
        <f t="shared" si="0"/>
        <v>0</v>
      </c>
    </row>
    <row r="5" spans="1:22" x14ac:dyDescent="0.3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/>
      <c r="U5" s="129">
        <f>Parameters!$C$44</f>
        <v>0</v>
      </c>
      <c r="V5" s="195">
        <f t="shared" si="0"/>
        <v>0</v>
      </c>
    </row>
    <row r="6" spans="1:22" x14ac:dyDescent="0.3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/>
      <c r="U6" s="129">
        <f>Parameters!$C$42</f>
        <v>0.25</v>
      </c>
      <c r="V6" s="195">
        <f t="shared" si="0"/>
        <v>0</v>
      </c>
    </row>
    <row r="7" spans="1:22" x14ac:dyDescent="0.3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/>
      <c r="U7" s="129">
        <f>Parameters!$C$42</f>
        <v>0.25</v>
      </c>
      <c r="V7" s="195">
        <f t="shared" si="0"/>
        <v>0</v>
      </c>
    </row>
    <row r="8" spans="1:22" x14ac:dyDescent="0.3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/>
      <c r="V8" s="195">
        <f t="shared" si="0"/>
        <v>1</v>
      </c>
    </row>
    <row r="9" spans="1:22" x14ac:dyDescent="0.3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/>
      <c r="U9" s="129">
        <f>Parameters!$C$44</f>
        <v>0</v>
      </c>
      <c r="V9" s="195">
        <f t="shared" si="0"/>
        <v>0</v>
      </c>
    </row>
    <row r="10" spans="1:22" x14ac:dyDescent="0.3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/>
      <c r="U10" s="129">
        <f>Parameters!$C$42</f>
        <v>0.25</v>
      </c>
      <c r="V10" s="195">
        <f t="shared" si="0"/>
        <v>0</v>
      </c>
    </row>
    <row r="11" spans="1:22" x14ac:dyDescent="0.3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/>
      <c r="V11" s="195">
        <f t="shared" si="0"/>
        <v>1</v>
      </c>
    </row>
    <row r="12" spans="1:22" x14ac:dyDescent="0.3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/>
      <c r="V12" s="195">
        <f t="shared" si="0"/>
        <v>1</v>
      </c>
    </row>
    <row r="13" spans="1:22" x14ac:dyDescent="0.3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/>
      <c r="V13" s="195">
        <f t="shared" si="0"/>
        <v>1</v>
      </c>
    </row>
    <row r="14" spans="1:22" x14ac:dyDescent="0.3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/>
      <c r="V14" s="195">
        <f t="shared" si="0"/>
        <v>1</v>
      </c>
    </row>
    <row r="15" spans="1:22" x14ac:dyDescent="0.3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/>
      <c r="V15" s="195">
        <f t="shared" si="0"/>
        <v>1</v>
      </c>
    </row>
    <row r="16" spans="1:22" x14ac:dyDescent="0.3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/>
      <c r="V16" s="195">
        <f t="shared" si="0"/>
        <v>1</v>
      </c>
    </row>
    <row r="17" spans="1:22" x14ac:dyDescent="0.3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/>
      <c r="V17" s="195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3"/>
      <c r="R3" s="243"/>
      <c r="S3" s="243"/>
      <c r="T3" s="243"/>
      <c r="U3" s="243"/>
      <c r="V3" s="243"/>
      <c r="AK3"/>
    </row>
    <row r="4" spans="1:37" ht="14.95" thickBot="1" x14ac:dyDescent="0.35">
      <c r="A4" s="65"/>
      <c r="B4" s="244" t="s">
        <v>34</v>
      </c>
      <c r="C4" s="245"/>
      <c r="D4" s="245"/>
      <c r="E4" s="245"/>
      <c r="F4" s="245"/>
      <c r="G4" s="246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0.17716056995546786</v>
      </c>
      <c r="E6" s="34">
        <f>INDEX(gini_poverty!$1:$1048576,MATCH(_xlfn.CONCAT($A6,"_",E$13,"_"),gini_poverty!$A:$A,0), MATCH("value", gini_poverty!$1:$1, 0))</f>
        <v>0.12407229694866895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0.19011822173618598</v>
      </c>
      <c r="E8" s="34">
        <f>INDEX(gini_poverty!$1:$1048576,MATCH(_xlfn.CONCAT($A8,"_",E$13,"_"),gini_poverty!$A:$A,0), MATCH("value", gini_poverty!$1:$1, 0))</f>
        <v>0.12926614806340578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2.6361890364144627E-2</v>
      </c>
      <c r="E9" s="34">
        <f>INDEX(gini_poverty!$1:$1048576,MATCH(_xlfn.CONCAT($A9,"_",E$13,"_"),gini_poverty!$A:$A,0), MATCH("value", gini_poverty!$1:$1, 0))</f>
        <v>4.6525425146296115E-3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1.0590045984474203E-2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3"/>
      <c r="S3" s="243"/>
      <c r="T3" s="243"/>
      <c r="U3" s="243"/>
      <c r="V3" s="243"/>
      <c r="W3" s="243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0.20015154817594172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0.26662662423129413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0.20710937770702512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0.29769526073700137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0.3000464263217516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0.33207805797106626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0.24153333987561074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G1" zoomScale="70" zoomScaleNormal="70" workbookViewId="0">
      <selection activeCell="F10" sqref="F10:F19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7" t="s">
        <v>36</v>
      </c>
      <c r="Y4" s="248"/>
      <c r="Z4" s="248"/>
      <c r="AA4" s="248"/>
      <c r="AB4" s="248"/>
      <c r="AC4" s="248"/>
      <c r="AD4" s="248"/>
      <c r="AE4" s="248"/>
      <c r="AF4" s="248"/>
      <c r="AG4" s="249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-0.11642874677800778</v>
      </c>
      <c r="D6" s="36">
        <f>totals!J$2/totals!$H$2</f>
        <v>-6.0302165566865844E-2</v>
      </c>
      <c r="E6" s="36">
        <f>totals!K$2/totals!$H$2</f>
        <v>0.11974453394832038</v>
      </c>
      <c r="F6" s="36">
        <f>totals!L$2/totals!$H$2</f>
        <v>5.5079471297749184E-2</v>
      </c>
      <c r="G6" s="36">
        <f>totals!M$2/totals!$H$2</f>
        <v>-9.6321674735377144E-2</v>
      </c>
      <c r="H6" s="36">
        <f>totals!N$2/totals!$H$2</f>
        <v>2.5006776288055341E-2</v>
      </c>
      <c r="I6" s="36">
        <f>totals!O$2/totals!$H$2</f>
        <v>3.7623887832488719E-2</v>
      </c>
      <c r="J6" s="36">
        <f>totals!P$2/totals!$H$2</f>
        <v>4.2998728951415668E-2</v>
      </c>
      <c r="K6" s="71">
        <f>SUM($C6:J6)</f>
        <v>7.4008112377785193E-3</v>
      </c>
      <c r="L6" s="71">
        <f>K6-SUM(I6:J6)</f>
        <v>-7.3221805546125868E-2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0.69452941277971414</v>
      </c>
      <c r="AA6" s="52">
        <f t="shared" ref="AA6:AA15" si="2">F10</f>
        <v>0.14844852220065513</v>
      </c>
      <c r="AB6" s="52">
        <f t="shared" ref="AB6:AB15" si="3">G10</f>
        <v>-0.11931855729386093</v>
      </c>
      <c r="AC6" s="52">
        <f t="shared" ref="AC6:AC15" si="4">H10+I10+J10+K10</f>
        <v>1.0792515572112444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-6.8923011746670256E-3</v>
      </c>
      <c r="Z7" s="52">
        <f t="shared" si="1"/>
        <v>0.36609103507952512</v>
      </c>
      <c r="AA7" s="52">
        <f t="shared" si="2"/>
        <v>0.18637204249573189</v>
      </c>
      <c r="AB7" s="52">
        <f t="shared" si="3"/>
        <v>-0.10250088963075506</v>
      </c>
      <c r="AC7" s="52">
        <f t="shared" si="4"/>
        <v>0.81836295115545798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0.12573345825082202</v>
      </c>
      <c r="AB8" s="52">
        <f t="shared" si="3"/>
        <v>-0.10301465921316558</v>
      </c>
      <c r="AC8" s="52">
        <f t="shared" si="4"/>
        <v>0.51555374482210881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-5.6339222945161915E-2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-9.4063502533336923E-2</v>
      </c>
      <c r="AC9" s="52">
        <f t="shared" si="4"/>
        <v>0.39048322437666261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-1.2083627312330559E-5</v>
      </c>
      <c r="E10" s="34">
        <f>totals!K5/totals!$H5</f>
        <v>0.69454149640702645</v>
      </c>
      <c r="F10" s="34">
        <f>totals!L5/totals!$H5</f>
        <v>0.14844852220065513</v>
      </c>
      <c r="G10" s="34">
        <f>totals!M5/totals!$H5</f>
        <v>-0.11931855729386093</v>
      </c>
      <c r="H10" s="34">
        <f>totals!N5/totals!$H5</f>
        <v>3.4782962422654475E-2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0.90122431484961596</v>
      </c>
      <c r="L10" s="97">
        <f>K10-SUM(I10:J10)</f>
        <v>0.75798003491064203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-7.2092488147862427E-2</v>
      </c>
      <c r="Z10" s="52">
        <f t="shared" si="1"/>
        <v>7.2000813283829429E-2</v>
      </c>
      <c r="AA10" s="52">
        <f t="shared" si="2"/>
        <v>8.2156189680550745E-2</v>
      </c>
      <c r="AB10" s="52">
        <f t="shared" si="3"/>
        <v>-0.10214121859647085</v>
      </c>
      <c r="AC10" s="52">
        <f t="shared" si="4"/>
        <v>0.25097862617953903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-6.8923011746670256E-3</v>
      </c>
      <c r="D11" s="34">
        <f>totals!J6/totals!$H6</f>
        <v>-8.6631669673029922E-4</v>
      </c>
      <c r="E11" s="34">
        <f>totals!K6/totals!$H6</f>
        <v>0.36695735177625544</v>
      </c>
      <c r="F11" s="34">
        <f>totals!L6/totals!$H6</f>
        <v>0.18637204249573189</v>
      </c>
      <c r="G11" s="34">
        <f>totals!M6/totals!$H6</f>
        <v>-0.10250088963075506</v>
      </c>
      <c r="H11" s="34">
        <f>totals!N6/totals!$H6</f>
        <v>3.8497027831221879E-2</v>
      </c>
      <c r="I11" s="34">
        <f>totals!O6/totals!$H6</f>
        <v>9.2195009496242E-2</v>
      </c>
      <c r="J11" s="34">
        <f>totals!P6/totals!$H6</f>
        <v>5.6954494865347656E-2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-8.8822678949457959E-2</v>
      </c>
      <c r="Z11" s="52">
        <f t="shared" si="1"/>
        <v>4.5369001917746871E-2</v>
      </c>
      <c r="AA11" s="52">
        <f t="shared" si="2"/>
        <v>4.8699160311949263E-2</v>
      </c>
      <c r="AB11" s="52">
        <f t="shared" si="3"/>
        <v>-9.5043038957060066E-2</v>
      </c>
      <c r="AC11" s="52">
        <f t="shared" si="4"/>
        <v>0.15122950096201701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-6.9798132122624737E-3</v>
      </c>
      <c r="E12" s="34">
        <f>totals!K7/totals!$H7</f>
        <v>0.19220113434297589</v>
      </c>
      <c r="F12" s="34">
        <f>totals!L7/totals!$H7</f>
        <v>0.12573345825082202</v>
      </c>
      <c r="G12" s="34">
        <f>totals!M7/totals!$H7</f>
        <v>-0.10301465921316558</v>
      </c>
      <c r="H12" s="34">
        <f>totals!N7/totals!$H7</f>
        <v>4.2313322652439408E-2</v>
      </c>
      <c r="I12" s="34">
        <f>totals!O7/totals!$H7</f>
        <v>6.114361351885033E-2</v>
      </c>
      <c r="J12" s="34">
        <f>totals!P7/totals!$H7</f>
        <v>6.5564581959927953E-2</v>
      </c>
      <c r="K12" s="98">
        <f>SUM($C12:J12)</f>
        <v>0.34653222669089112</v>
      </c>
      <c r="L12" s="98">
        <f t="shared" si="10"/>
        <v>0.21982403121211283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</v>
      </c>
      <c r="Z12" s="52">
        <f t="shared" si="1"/>
        <v>-7.3314959552737424E-3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-5.6339222945161915E-2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-9.4063502533336923E-2</v>
      </c>
      <c r="H13" s="34">
        <f>totals!N8/totals!$H8</f>
        <v>3.6069770068206865E-2</v>
      </c>
      <c r="I13" s="34">
        <f>totals!O8/totals!$H8</f>
        <v>6.4033831869404034E-2</v>
      </c>
      <c r="J13" s="34">
        <f>totals!P8/totals!$H8</f>
        <v>7.3872333326701581E-2</v>
      </c>
      <c r="K13" s="98">
        <f>SUM($C13:J13)</f>
        <v>0.21650728911235012</v>
      </c>
      <c r="L13" s="98">
        <f t="shared" si="10"/>
        <v>7.860112391624452E-2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-7.3372324949765241E-3</v>
      </c>
      <c r="AA13" s="52">
        <f t="shared" si="2"/>
        <v>2.901498169807357E-2</v>
      </c>
      <c r="AB13" s="52">
        <f t="shared" si="3"/>
        <v>-9.3917601754556851E-2</v>
      </c>
      <c r="AC13" s="52">
        <f t="shared" si="4"/>
        <v>-2.9408806230048157E-2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-7.2092488147862427E-2</v>
      </c>
      <c r="D14" s="34">
        <f>totals!J9/totals!$H9</f>
        <v>-2.8257782202122862E-2</v>
      </c>
      <c r="E14" s="34">
        <f>totals!K9/totals!$H9</f>
        <v>0.1002585954859523</v>
      </c>
      <c r="F14" s="34">
        <f>totals!L9/totals!$H9</f>
        <v>8.2156189680550745E-2</v>
      </c>
      <c r="G14" s="34">
        <f>totals!M9/totals!$H9</f>
        <v>-0.10214121859647085</v>
      </c>
      <c r="H14" s="34">
        <f>totals!N9/totals!$H9</f>
        <v>3.2603901817946375E-2</v>
      </c>
      <c r="I14" s="34">
        <f>totals!O9/totals!$H9</f>
        <v>3.9054661780434749E-2</v>
      </c>
      <c r="J14" s="34">
        <f>totals!P9/totals!$H9</f>
        <v>6.3869101381364909E-2</v>
      </c>
      <c r="K14" s="98">
        <f>SUM($C14:J14)</f>
        <v>0.11545096119979295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-0.16167188979044692</v>
      </c>
      <c r="Z14" s="52">
        <f t="shared" si="1"/>
        <v>-4.0973742995045415E-2</v>
      </c>
      <c r="AA14" s="52">
        <f t="shared" si="2"/>
        <v>1.9821218314910571E-2</v>
      </c>
      <c r="AB14" s="52">
        <f t="shared" si="3"/>
        <v>-9.8293582223900347E-2</v>
      </c>
      <c r="AC14" s="52">
        <f t="shared" si="4"/>
        <v>-0.13490827338836442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-8.8822678949457959E-2</v>
      </c>
      <c r="D15" s="34">
        <f>totals!J10/totals!$H10</f>
        <v>-3.7535107555940944E-2</v>
      </c>
      <c r="E15" s="34">
        <f>totals!K10/totals!$H10</f>
        <v>8.2904109473687815E-2</v>
      </c>
      <c r="F15" s="34">
        <f>totals!L10/totals!$H10</f>
        <v>4.8699160311949263E-2</v>
      </c>
      <c r="G15" s="34">
        <f>totals!M10/totals!$H10</f>
        <v>-9.5043038957060066E-2</v>
      </c>
      <c r="H15" s="34">
        <f>totals!N10/totals!$H10</f>
        <v>2.9924593814061755E-2</v>
      </c>
      <c r="I15" s="34">
        <f>totals!O10/totals!$H10</f>
        <v>3.4825592984798183E-2</v>
      </c>
      <c r="J15" s="34">
        <f>totals!P10/totals!$H10</f>
        <v>5.576334152055952E-2</v>
      </c>
      <c r="K15" s="98">
        <f>SUM($C15:J15)</f>
        <v>3.0715972642597553E-2</v>
      </c>
      <c r="L15" s="98">
        <f t="shared" si="10"/>
        <v>-5.9872961862760157E-2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-0.19321056565277822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-0.27604063464531925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-0.1297150644703107</v>
      </c>
      <c r="D16" s="34">
        <f>totals!J11/totals!$H11</f>
        <v>-5.6472637919446164E-2</v>
      </c>
      <c r="E16" s="34">
        <f>totals!K11/totals!$H11</f>
        <v>4.9141141964172422E-2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2.7113265108968273E-2</v>
      </c>
      <c r="I16" s="34">
        <f>totals!O11/totals!$H11</f>
        <v>2.7152707593550787E-2</v>
      </c>
      <c r="J16" s="34">
        <f>totals!P11/totals!$H11</f>
        <v>5.7919039194276802E-2</v>
      </c>
      <c r="K16" s="98">
        <f>SUM($C16:J16)</f>
        <v>-7.8298855903970621E-2</v>
      </c>
      <c r="L16" s="98">
        <f t="shared" si="10"/>
        <v>-0.16337060269179821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-6.673411993095188E-2</v>
      </c>
      <c r="E17" s="34">
        <f>totals!K12/totals!$H12</f>
        <v>5.9396887435975355E-2</v>
      </c>
      <c r="F17" s="34">
        <f>totals!L12/totals!$H12</f>
        <v>2.901498169807357E-2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2.5412993281189244E-2</v>
      </c>
      <c r="J17" s="34">
        <f>totals!P12/totals!$H12</f>
        <v>3.887146536310894E-2</v>
      </c>
      <c r="K17" s="98">
        <f>SUM($C17:J17)</f>
        <v>-0.11678829371537015</v>
      </c>
      <c r="L17" s="98">
        <f t="shared" si="10"/>
        <v>-0.18107275235966835</v>
      </c>
    </row>
    <row r="18" spans="2:12" x14ac:dyDescent="0.3">
      <c r="B18" s="41">
        <f>totals!A13</f>
        <v>9</v>
      </c>
      <c r="C18" s="34">
        <f>totals!I13/totals!$H13</f>
        <v>-0.16167188979044692</v>
      </c>
      <c r="D18" s="34">
        <f>totals!J13/totals!$H13</f>
        <v>-8.4115111475371096E-2</v>
      </c>
      <c r="E18" s="34">
        <f>totals!K13/totals!$H13</f>
        <v>4.3141368480325681E-2</v>
      </c>
      <c r="F18" s="34">
        <f>totals!L13/totals!$H13</f>
        <v>1.9821218314910571E-2</v>
      </c>
      <c r="G18" s="34">
        <f>totals!M13/totals!$H13</f>
        <v>-9.8293582223900347E-2</v>
      </c>
      <c r="H18" s="34">
        <f>totals!N13/totals!$H13</f>
        <v>1.9318245342389587E-2</v>
      </c>
      <c r="I18" s="34">
        <f>totals!O13/totals!$H13</f>
        <v>1.9773225175766289E-2</v>
      </c>
      <c r="J18" s="34">
        <f>totals!P13/totals!$H13</f>
        <v>3.4013391134902989E-2</v>
      </c>
      <c r="K18" s="98">
        <f>SUM($C18:J18)</f>
        <v>-0.20801313504142327</v>
      </c>
      <c r="L18" s="98">
        <f t="shared" si="10"/>
        <v>-0.26179975135209255</v>
      </c>
    </row>
    <row r="19" spans="2:12" ht="14.95" thickBot="1" x14ac:dyDescent="0.35">
      <c r="B19" s="42">
        <f>totals!A14</f>
        <v>10</v>
      </c>
      <c r="C19" s="36">
        <f>totals!I14/totals!$H14</f>
        <v>-0.19321056565277822</v>
      </c>
      <c r="D19" s="36">
        <f>totals!J14/totals!$H14</f>
        <v>-0.11676822098502299</v>
      </c>
      <c r="E19" s="36">
        <f>totals!K14/totals!$H14</f>
        <v>2.5377346201954507E-2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2.0927344953139772E-2</v>
      </c>
      <c r="K19" s="71">
        <f>SUM($C19:J19)</f>
        <v>-0.32025954940142981</v>
      </c>
      <c r="L19" s="71">
        <f t="shared" si="10"/>
        <v>-0.35318862202120815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3.8282725866549454E-2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2.6615187891187702E-2</v>
      </c>
      <c r="I30" s="34">
        <f>totals!O29/totals!$H29</f>
        <v>3.1635228004767861E-2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spans="2:12" x14ac:dyDescent="0.3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-7.2162489728776147E-2</v>
      </c>
      <c r="E31" s="34">
        <f>totals!K30/totals!$H30</f>
        <v>2.5373459850177325E-2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3.116835062172631E-2</v>
      </c>
      <c r="I31" s="34">
        <f>totals!O30/totals!$H30</f>
        <v>2.785603777060609E-2</v>
      </c>
      <c r="J31" s="34">
        <f>totals!P30/totals!$H30</f>
        <v>7.8605155422115061E-2</v>
      </c>
      <c r="K31" s="98">
        <f>SUM($C31:J31)</f>
        <v>-2.3551393138861482E-2</v>
      </c>
      <c r="L31" s="98">
        <f t="shared" ref="L31:L36" si="12">K31-SUM(I31:J31)</f>
        <v>-0.13001258633158264</v>
      </c>
    </row>
    <row r="32" spans="2:12" x14ac:dyDescent="0.3">
      <c r="B32" s="74" t="str">
        <f>totals!A31</f>
        <v>two adults (or more) and 3+ children</v>
      </c>
      <c r="C32" s="34">
        <f>totals!I31/totals!$H31</f>
        <v>-8.9006577601706757E-2</v>
      </c>
      <c r="D32" s="34">
        <f>totals!J31/totals!$H31</f>
        <v>-5.0051385173973922E-2</v>
      </c>
      <c r="E32" s="34">
        <f>totals!K31/totals!$H31</f>
        <v>2.1004642272935227E-2</v>
      </c>
      <c r="F32" s="34">
        <f>totals!L31/totals!$H31</f>
        <v>0.18264095443235587</v>
      </c>
      <c r="G32" s="34">
        <f>totals!M31/totals!$H31</f>
        <v>-8.5941236302330901E-2</v>
      </c>
      <c r="H32" s="34">
        <f>totals!N31/totals!$H31</f>
        <v>3.7582346571950011E-2</v>
      </c>
      <c r="I32" s="34">
        <f>totals!O31/totals!$H31</f>
        <v>4.6274233191776988E-2</v>
      </c>
      <c r="J32" s="34">
        <f>totals!P31/totals!$H31</f>
        <v>0.11608462370708024</v>
      </c>
      <c r="K32" s="98">
        <f>SUM($C32:J32)</f>
        <v>0.17858760109808675</v>
      </c>
      <c r="L32" s="98">
        <f t="shared" si="12"/>
        <v>1.6228744199229511E-2</v>
      </c>
    </row>
    <row r="33" spans="2:12" x14ac:dyDescent="0.3">
      <c r="B33" s="74" t="str">
        <f>totals!A32</f>
        <v>one adult and child(ren)</v>
      </c>
      <c r="C33" s="34">
        <f>totals!I32/totals!$H32</f>
        <v>-5.9663504349918926E-2</v>
      </c>
      <c r="D33" s="34">
        <f>totals!J32/totals!$H32</f>
        <v>-2.9822299848503622E-2</v>
      </c>
      <c r="E33" s="34">
        <f>totals!K32/totals!$H32</f>
        <v>1.5586383873810002E-2</v>
      </c>
      <c r="F33" s="34">
        <f>totals!L32/totals!$H32</f>
        <v>9.7154277675687656E-2</v>
      </c>
      <c r="G33" s="34">
        <f>totals!M32/totals!$H32</f>
        <v>-9.2904866269412384E-2</v>
      </c>
      <c r="H33" s="34">
        <f>totals!N32/totals!$H32</f>
        <v>2.8259890369870092E-2</v>
      </c>
      <c r="I33" s="34">
        <f>totals!O32/totals!$H32</f>
        <v>3.0386076094241536E-2</v>
      </c>
      <c r="J33" s="34">
        <f>totals!P32/totals!$H32</f>
        <v>0.10073834594154656</v>
      </c>
      <c r="K33" s="98">
        <f>SUM($C33:J33)</f>
        <v>8.9734303487320921E-2</v>
      </c>
      <c r="L33" s="98">
        <f t="shared" si="12"/>
        <v>-4.1390118548467164E-2</v>
      </c>
    </row>
    <row r="34" spans="2:12" x14ac:dyDescent="0.3">
      <c r="B34" s="74" t="str">
        <f>totals!A33</f>
        <v>only working age adults</v>
      </c>
      <c r="C34" s="34">
        <f>totals!I33/totals!$H33</f>
        <v>-0.14191753871576057</v>
      </c>
      <c r="D34" s="34">
        <f>totals!J33/totals!$H33</f>
        <v>-6.9507212808309557E-2</v>
      </c>
      <c r="E34" s="34">
        <f>totals!K33/totals!$H33</f>
        <v>8.2713774616353236E-2</v>
      </c>
      <c r="F34" s="34">
        <f>totals!L33/totals!$H33</f>
        <v>2.0453224195632974E-2</v>
      </c>
      <c r="G34" s="34">
        <f>totals!M33/totals!$H33</f>
        <v>-9.4417032863591155E-2</v>
      </c>
      <c r="H34" s="34">
        <f>totals!N33/totals!$H33</f>
        <v>1.9565334944720996E-2</v>
      </c>
      <c r="I34" s="34">
        <f>totals!O33/totals!$H33</f>
        <v>2.964759130456935E-2</v>
      </c>
      <c r="J34" s="34">
        <f>totals!P33/totals!$H33</f>
        <v>1.9591464106401613E-2</v>
      </c>
      <c r="K34" s="98">
        <f>SUM($C34:J34)</f>
        <v>-0.13387039521998315</v>
      </c>
      <c r="L34" s="98">
        <f t="shared" si="12"/>
        <v>-0.1831094506309541</v>
      </c>
    </row>
    <row r="35" spans="2:12" x14ac:dyDescent="0.3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-6.9300560296674391E-3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-0.10552416575576186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-3.6784007214784614E-2</v>
      </c>
      <c r="E36" s="36">
        <f>totals!K35/totals!$H35</f>
        <v>0.35883862124206001</v>
      </c>
      <c r="F36" s="36">
        <f>totals!L35/totals!$H35</f>
        <v>3.3944224394613622E-2</v>
      </c>
      <c r="G36" s="36">
        <f>totals!M35/totals!$H35</f>
        <v>-9.6523228412023321E-2</v>
      </c>
      <c r="H36" s="36">
        <f>totals!N35/totals!$H35</f>
        <v>2.7203224899402922E-2</v>
      </c>
      <c r="I36" s="36">
        <f>totals!O35/totals!$H35</f>
        <v>6.47613248782581E-2</v>
      </c>
      <c r="J36" s="36">
        <f>totals!P35/totals!$H35</f>
        <v>4.0848056829756417E-3</v>
      </c>
      <c r="K36" s="71">
        <f>SUM($C36:J36)</f>
        <v>0.27111161487180802</v>
      </c>
      <c r="L36" s="71">
        <f t="shared" si="12"/>
        <v>0.20226548431057428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0.12549020977753789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2.741642813319593E-2</v>
      </c>
      <c r="I50" s="100">
        <f>totals!O38/totals!$H38</f>
        <v>4.5872178292843936E-2</v>
      </c>
      <c r="J50" s="100">
        <f>totals!P38/totals!$H38</f>
        <v>4.4093536647662045E-2</v>
      </c>
      <c r="K50" s="97">
        <f>SUM($C50:J50)</f>
        <v>9.0645367499907398E-2</v>
      </c>
      <c r="L50" s="97">
        <f>K50-SUM(I50:J50)</f>
        <v>6.7965255940141689E-4</v>
      </c>
    </row>
    <row r="51" spans="2:12" x14ac:dyDescent="0.3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4.6486991435146674E-2</v>
      </c>
      <c r="L51" s="98">
        <f t="shared" ref="L51:L57" si="14">K51-SUM(I51:J51)</f>
        <v>-3.8107357892499943E-2</v>
      </c>
    </row>
    <row r="52" spans="2:12" x14ac:dyDescent="0.3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-3.8877927418356877E-2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-8.8771197215863101E-2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0.11980022438404916</v>
      </c>
      <c r="L52" s="98">
        <f t="shared" si="14"/>
        <v>2.8345952962056192E-2</v>
      </c>
    </row>
    <row r="53" spans="2:12" x14ac:dyDescent="0.3">
      <c r="B53" s="74" t="str">
        <f>totals!A41</f>
        <v>capital city</v>
      </c>
      <c r="C53" s="34">
        <f>totals!I41/totals!$H41</f>
        <v>-0.16978131521056006</v>
      </c>
      <c r="D53" s="34">
        <f>totals!J41/totals!$H41</f>
        <v>-9.9074085482970836E-2</v>
      </c>
      <c r="E53" s="34">
        <f>totals!K41/totals!$H41</f>
        <v>9.9084966783085052E-2</v>
      </c>
      <c r="F53" s="34">
        <f>totals!L41/totals!$H41</f>
        <v>3.3508970111453151E-2</v>
      </c>
      <c r="G53" s="34">
        <f>totals!M41/totals!$H41</f>
        <v>-0.10373668965148038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3.8113530723784213E-2</v>
      </c>
      <c r="K53" s="98">
        <f>SUM($C53:J53)</f>
        <v>-0.15608099187105279</v>
      </c>
      <c r="L53" s="98">
        <f t="shared" si="14"/>
        <v>-0.21965619622770197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-0.16679002565629045</v>
      </c>
      <c r="D55" s="34">
        <f>totals!J44/totals!$H44</f>
        <v>-9.8416095543761864E-2</v>
      </c>
      <c r="E55" s="34">
        <f>totals!K44/totals!$H44</f>
        <v>0.10267049159806561</v>
      </c>
      <c r="F55" s="34">
        <f>totals!L44/totals!$H44</f>
        <v>3.359675847365768E-2</v>
      </c>
      <c r="G55" s="34">
        <f>totals!M44/totals!$H44</f>
        <v>-0.10517119782783228</v>
      </c>
      <c r="H55" s="34">
        <f>totals!N44/totals!$H44</f>
        <v>2.0246166561242965E-2</v>
      </c>
      <c r="I55" s="34">
        <f>totals!O44/totals!$H44</f>
        <v>2.5112114576895831E-2</v>
      </c>
      <c r="J55" s="34">
        <f>totals!P44/totals!$H44</f>
        <v>3.9811359445648578E-2</v>
      </c>
      <c r="K55" s="98">
        <f>SUM($C55:J55)</f>
        <v>-0.14894042837237398</v>
      </c>
      <c r="L55" s="98">
        <f t="shared" si="14"/>
        <v>-0.21386390239491837</v>
      </c>
    </row>
    <row r="56" spans="2:12" x14ac:dyDescent="0.3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5.0845862137751406E-2</v>
      </c>
      <c r="G56" s="34">
        <f>totals!M45/totals!$H45</f>
        <v>-0.10339136444122089</v>
      </c>
      <c r="H56" s="34">
        <f>totals!N45/totals!$H45</f>
        <v>2.7134516792449607E-2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spans="2:12" ht="14.95" thickBot="1" x14ac:dyDescent="0.35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0.12272920878367941</v>
      </c>
      <c r="F57" s="36">
        <f>totals!L46/totals!$H46</f>
        <v>6.8040076964378499E-2</v>
      </c>
      <c r="G57" s="36">
        <f>totals!M46/totals!$H46</f>
        <v>-8.9408391638703733E-2</v>
      </c>
      <c r="H57" s="36">
        <f>totals!N46/totals!$H46</f>
        <v>2.6972556756274656E-2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8.7982198359917954E-2</v>
      </c>
      <c r="L57" s="71">
        <f t="shared" si="14"/>
        <v>2.9808677154081337E-3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34626.576694199313</v>
      </c>
      <c r="E2" s="250" t="s">
        <v>778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</row>
    <row r="3" spans="1:16" x14ac:dyDescent="0.3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3" t="s">
        <v>784</v>
      </c>
      <c r="N3" s="253"/>
      <c r="O3" s="113" t="s">
        <v>16</v>
      </c>
      <c r="P3" s="102"/>
    </row>
    <row r="4" spans="1:16" x14ac:dyDescent="0.3">
      <c r="A4" t="str">
        <v>net_market_income</v>
      </c>
      <c r="B4">
        <v>28461.362606342478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40725.268789028414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34560.054687575735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-1.4382827370258033</v>
      </c>
      <c r="N6" s="120">
        <f t="shared" ref="N6:N28" si="3">IF($H6&lt;&gt;0,M6/ABS($H6/1000),"")</f>
        <v>-0.35411832716760272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32072.252118168544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34884.752098017874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0.18268333773518858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-7.2393920935192426</v>
      </c>
      <c r="N17" s="111">
        <f t="shared" si="3"/>
        <v>-2.1544798319965714</v>
      </c>
      <c r="O17" s="114">
        <f t="shared" si="4"/>
        <v>-0.77580000000000426</v>
      </c>
      <c r="P17" s="109">
        <f t="shared" si="5"/>
        <v>-0.23088201772621761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0.18268333773518858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-7.2393920935192426</v>
      </c>
      <c r="N18" s="120">
        <f t="shared" si="3"/>
        <v>-2.1930098352546041</v>
      </c>
      <c r="O18" s="117">
        <f t="shared" si="4"/>
        <v>-0.78902000000000139</v>
      </c>
      <c r="P18" s="118">
        <f t="shared" si="5"/>
        <v>-0.23901573472744952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0.28358669868169795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2.8509440011316944</v>
      </c>
      <c r="N20" s="111">
        <f t="shared" si="3"/>
        <v>3.2680999994624322</v>
      </c>
      <c r="O20" s="114">
        <f t="shared" si="4"/>
        <v>0.78427999999999831</v>
      </c>
      <c r="P20" s="109">
        <f t="shared" si="5"/>
        <v>0.89903746498035575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0.28358669868169795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2.8509440011316944</v>
      </c>
      <c r="N21" s="120">
        <f t="shared" si="3"/>
        <v>3.2680999994624322</v>
      </c>
      <c r="O21" s="117">
        <f t="shared" si="4"/>
        <v>0.78427999999999831</v>
      </c>
      <c r="P21" s="118">
        <f t="shared" si="5"/>
        <v>0.89903746498035575</v>
      </c>
    </row>
    <row r="22" spans="1:16" x14ac:dyDescent="0.3">
      <c r="A22" t="str">
        <v>SIC</v>
      </c>
      <c r="B22">
        <v>-4061.5879684336987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0.18854577075977103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2.8694075143632314</v>
      </c>
      <c r="N23" s="120">
        <f t="shared" si="3"/>
        <v>3.4780697143796746</v>
      </c>
      <c r="O23" s="117">
        <f t="shared" si="4"/>
        <v>1.0319699999999987</v>
      </c>
      <c r="P23" s="118">
        <f t="shared" si="5"/>
        <v>1.2508727272727258</v>
      </c>
    </row>
    <row r="24" spans="1:16" x14ac:dyDescent="0.3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0.17714815829861708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1.7296462682478364</v>
      </c>
      <c r="N24" s="120">
        <f t="shared" si="3"/>
        <v>3.5479923451237672</v>
      </c>
      <c r="O24" s="117">
        <f t="shared" si="4"/>
        <v>0.37495999999999641</v>
      </c>
      <c r="P24" s="118">
        <f t="shared" si="5"/>
        <v>0.76914871794871065</v>
      </c>
    </row>
    <row r="25" spans="1:16" x14ac:dyDescent="0.3">
      <c r="A25" t="str">
        <v>soc_pens</v>
      </c>
      <c r="B25">
        <v>146.34992449766017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1499.9999999999995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3.20316509664256</v>
      </c>
      <c r="O25" s="114">
        <f t="shared" si="4"/>
        <v>1.5151399999999982</v>
      </c>
      <c r="P25" s="109">
        <f t="shared" si="5"/>
        <v>1.0100933333333324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374.99999999999994</v>
      </c>
      <c r="I26" s="117">
        <f>VLOOKUP(_xlfn.CONCAT($G26,"_",$F26,"_",I$1),MC!$A$2:$D$1000,4,FALSE)</f>
        <v>0.17396935643774544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1.411766082160673</v>
      </c>
      <c r="N26" s="120">
        <f t="shared" si="3"/>
        <v>3.7647095524284619</v>
      </c>
      <c r="O26" s="117">
        <f t="shared" si="4"/>
        <v>0.48212999999999728</v>
      </c>
      <c r="P26" s="118">
        <f t="shared" si="5"/>
        <v>1.2856799999999931</v>
      </c>
    </row>
    <row r="27" spans="1:16" x14ac:dyDescent="0.3">
      <c r="A27" t="str">
        <v>child_ben</v>
      </c>
      <c r="B27">
        <v>1047.1259462183164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0.18735663943311578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2.7504943816977074</v>
      </c>
      <c r="N27" s="120">
        <f t="shared" si="3"/>
        <v>3.6673258422636117</v>
      </c>
      <c r="O27" s="117">
        <f t="shared" si="4"/>
        <v>0.97027999999999559</v>
      </c>
      <c r="P27" s="118">
        <f t="shared" si="5"/>
        <v>1.2937066666666615</v>
      </c>
    </row>
    <row r="28" spans="1:16" ht="14.95" thickBot="1" x14ac:dyDescent="0.35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374.99999999999994</v>
      </c>
      <c r="I28" s="123">
        <f>VLOOKUP(_xlfn.CONCAT($G28,"_",$F28,"_",I$1),MC!$A$2:$D$1000,4,FALSE)</f>
        <v>0.16627656742719332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0.6424871811054611</v>
      </c>
      <c r="N28" s="125">
        <f t="shared" si="3"/>
        <v>1.7132991496145631</v>
      </c>
      <c r="O28" s="123">
        <f t="shared" si="4"/>
        <v>0.10647999999999769</v>
      </c>
      <c r="P28" s="126">
        <f t="shared" si="5"/>
        <v>0.28394666666666052</v>
      </c>
    </row>
    <row r="29" spans="1:16" x14ac:dyDescent="0.3">
      <c r="A29" t="str">
        <v>other_ben</v>
      </c>
      <c r="B29">
        <v>144.46552085758907</v>
      </c>
    </row>
    <row r="30" spans="1:16" x14ac:dyDescent="0.3">
      <c r="A30" t="str">
        <v>VAT_dir</v>
      </c>
      <c r="B30">
        <v>-3301.1215805508518</v>
      </c>
    </row>
    <row r="31" spans="1:16" x14ac:dyDescent="0.3">
      <c r="A31" t="str">
        <v>VAT_ind</v>
      </c>
      <c r="B31">
        <v>-59.036164258691223</v>
      </c>
    </row>
    <row r="32" spans="1:16" x14ac:dyDescent="0.3">
      <c r="A32" t="str">
        <v>electr_subs</v>
      </c>
      <c r="B32">
        <v>872.35519157940223</v>
      </c>
    </row>
    <row r="33" spans="1:2" x14ac:dyDescent="0.3">
      <c r="A33" t="str">
        <v>health_in</v>
      </c>
      <c r="B33">
        <v>825</v>
      </c>
    </row>
    <row r="34" spans="1:2" x14ac:dyDescent="0.3">
      <c r="A34" t="str">
        <v>health_out</v>
      </c>
      <c r="B34">
        <v>487.5</v>
      </c>
    </row>
    <row r="35" spans="1:2" x14ac:dyDescent="0.3">
      <c r="A35" t="str">
        <v>educ_prim</v>
      </c>
      <c r="B35">
        <v>374.99999999999994</v>
      </c>
    </row>
    <row r="36" spans="1:2" x14ac:dyDescent="0.3">
      <c r="A36" t="str">
        <v>educ_sec</v>
      </c>
      <c r="B36">
        <v>749.99999999999966</v>
      </c>
    </row>
    <row r="37" spans="1:2" x14ac:dyDescent="0.3">
      <c r="A37" t="str">
        <v>educ_tert</v>
      </c>
      <c r="B37">
        <v>374.99999999999994</v>
      </c>
    </row>
    <row r="38" spans="1:2" x14ac:dyDescent="0.3">
      <c r="A38" t="str">
        <v>educ_tert</v>
      </c>
      <c r="B38">
        <v>374.99999999999994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4" t="s">
        <v>795</v>
      </c>
      <c r="E5" s="255"/>
      <c r="F5" s="255"/>
      <c r="G5" s="255"/>
      <c r="H5" s="256"/>
    </row>
    <row r="6" spans="4:15" ht="23.3" customHeight="1" thickBot="1" x14ac:dyDescent="0.5">
      <c r="D6" s="134" t="s">
        <v>796</v>
      </c>
      <c r="E6" s="135"/>
      <c r="F6" s="257" t="s">
        <v>797</v>
      </c>
      <c r="G6" s="257"/>
      <c r="H6" s="258"/>
    </row>
    <row r="7" spans="4:15" ht="21.6" thickBot="1" x14ac:dyDescent="0.5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5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9" t="s">
        <v>803</v>
      </c>
      <c r="E14" s="260"/>
      <c r="F14" s="261"/>
      <c r="H14" s="259" t="s">
        <v>804</v>
      </c>
      <c r="I14" s="260"/>
      <c r="J14" s="261"/>
      <c r="M14" s="262" t="s">
        <v>805</v>
      </c>
      <c r="N14" s="263"/>
      <c r="O14" s="264"/>
    </row>
    <row r="15" spans="4:15" s="23" customFormat="1" ht="30.05" customHeight="1" thickBot="1" x14ac:dyDescent="0.35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19264.774956196812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0.73786030541268821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1982.8591873260045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16679.290389569767</v>
      </c>
      <c r="J18" s="158">
        <f>INDEX(all!$1:$1048576, MATCH(CONCATENATE(I$12,"_","mean","_",$D18),all!$A:$A,0), MATCH("value", all!$1:$1,0))</f>
        <v>17933.963230651345</v>
      </c>
      <c r="M18" s="157">
        <v>2</v>
      </c>
      <c r="N18" s="160">
        <f t="shared" si="0"/>
        <v>0.1188815076069403</v>
      </c>
      <c r="O18" s="161">
        <f t="shared" si="0"/>
        <v>0.40111013172073373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2053.1929273531928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17604.248582438504</v>
      </c>
      <c r="J19" s="158">
        <f>INDEX(all!$1:$1048576, MATCH(CONCATENATE(I$12,"_","mean","_",$D19),all!$A:$A,0), MATCH("value", all!$1:$1,0))</f>
        <v>18828.238824045457</v>
      </c>
      <c r="M19" s="157">
        <v>3</v>
      </c>
      <c r="N19" s="160">
        <f t="shared" si="0"/>
        <v>0.11663053482449683</v>
      </c>
      <c r="O19" s="161">
        <f t="shared" si="0"/>
        <v>0.20583819294689745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0.134193789765327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2684.3809905200437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23940.210539790103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</v>
      </c>
      <c r="O21" s="161">
        <f t="shared" si="0"/>
        <v>0.10373188866954641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29939.622783442624</v>
      </c>
      <c r="M22" s="157">
        <v>6</v>
      </c>
      <c r="N22" s="160">
        <f t="shared" si="0"/>
        <v>0.10275841822887109</v>
      </c>
      <c r="O22" s="161">
        <f t="shared" si="0"/>
        <v>8.5063447369270309E-2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31071.603212597944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0.10514007881269899</v>
      </c>
      <c r="O23" s="161">
        <f t="shared" si="0"/>
        <v>4.9851458724610061E-2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4.2076237178943043E-2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6992.2275344601485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8.7011833153452456E-2</v>
      </c>
      <c r="O26" s="167">
        <f t="shared" si="0"/>
        <v>2.4353256817005699E-2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3" workbookViewId="0">
      <selection activeCell="J26" sqref="J26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bestFit="1" customWidth="1"/>
    <col min="15" max="16384" width="9" style="168"/>
  </cols>
  <sheetData>
    <row r="1" spans="1:14" ht="14.95" thickBot="1" x14ac:dyDescent="0.35"/>
    <row r="2" spans="1:14" x14ac:dyDescent="0.3">
      <c r="A2" s="168" t="str">
        <f t="array" ref="A2:B70">TRANSPOSE(totals!$B$1:$AZ$2)</f>
        <v>market_income</v>
      </c>
      <c r="B2" s="168">
        <v>34626.576694199313</v>
      </c>
      <c r="H2" s="265" t="s">
        <v>1088</v>
      </c>
      <c r="I2" s="266"/>
      <c r="J2" s="266"/>
      <c r="K2" s="266"/>
      <c r="L2" s="267"/>
    </row>
    <row r="3" spans="1:14" x14ac:dyDescent="0.3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8" t="s">
        <v>1090</v>
      </c>
      <c r="L3" s="269"/>
    </row>
    <row r="4" spans="1:14" x14ac:dyDescent="0.3">
      <c r="A4" s="168" t="str">
        <v>net_market_income</v>
      </c>
      <c r="B4" s="168">
        <v>28461.362606342478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3">
      <c r="A5" s="168" t="str">
        <v>gross_income</v>
      </c>
      <c r="B5" s="168">
        <v>40725.268789028414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3">
      <c r="A6" s="168" t="str">
        <v>disposable_income</v>
      </c>
      <c r="B6" s="168">
        <v>34560.054687575735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22630.019248741202</v>
      </c>
      <c r="K6" s="182">
        <f t="shared" ref="K6:K34" si="2">IF(INDEX($A$2:$F$70,MATCH($I6,$A$2:$A$70,0),4)=0,"",INDEX($A$2:$F$70,MATCH($I6,$A$2:$A$70,0),4))</f>
        <v>222.64691523122787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3">
      <c r="A7" s="168" t="str">
        <v>consumable_income</v>
      </c>
      <c r="B7" s="168">
        <v>32072.252118168544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3">
      <c r="A8" s="168" t="str">
        <v>final_income</v>
      </c>
      <c r="B8" s="168">
        <v>34884.752098017874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2.8197696049702348</v>
      </c>
    </row>
    <row r="9" spans="1:14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273.8001742606163</v>
      </c>
      <c r="L9" s="183">
        <f t="shared" si="3"/>
        <v>656.98115477365434</v>
      </c>
    </row>
    <row r="10" spans="1:14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281.99211425065994</v>
      </c>
      <c r="L10" s="183">
        <f t="shared" si="3"/>
        <v>675.93757188866925</v>
      </c>
    </row>
    <row r="11" spans="1:14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</row>
    <row r="12" spans="1:14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-4061.5879684336987</v>
      </c>
      <c r="K12" s="184">
        <f t="shared" si="2"/>
        <v>200.35290495967865</v>
      </c>
      <c r="L12" s="185">
        <f t="shared" si="3"/>
        <v>260.90079825776479</v>
      </c>
    </row>
    <row r="13" spans="1:14" x14ac:dyDescent="0.3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</row>
    <row r="14" spans="1:14" x14ac:dyDescent="0.3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-2103.6260967737444</v>
      </c>
      <c r="K14" s="182">
        <f t="shared" si="2"/>
        <v>216.30692843246459</v>
      </c>
      <c r="L14" s="183">
        <f t="shared" si="3"/>
        <v>286.54395648026264</v>
      </c>
    </row>
    <row r="15" spans="1:14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191.42274833488463</v>
      </c>
      <c r="L16" s="183">
        <f t="shared" si="3"/>
        <v>242.20049544699631</v>
      </c>
    </row>
    <row r="17" spans="1:13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222.64691523122787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</row>
    <row r="18" spans="1:13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146.34992449766017</v>
      </c>
      <c r="K18" s="182">
        <f t="shared" si="2"/>
        <v>21.789254470825195</v>
      </c>
      <c r="L18" s="183">
        <f t="shared" si="3"/>
        <v>23.475189877565221</v>
      </c>
    </row>
    <row r="19" spans="1:13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468</v>
      </c>
      <c r="J19" s="182">
        <f t="shared" si="1"/>
        <v>150.06265396208417</v>
      </c>
      <c r="K19" s="182">
        <f t="shared" si="2"/>
        <v>1.941918454170227</v>
      </c>
      <c r="L19" s="183">
        <f t="shared" si="3"/>
        <v>1.9419184629179833</v>
      </c>
    </row>
    <row r="20" spans="1:13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144.46552085758907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281.99211425065994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1047.1259462183164</v>
      </c>
      <c r="K21" s="182">
        <f t="shared" si="2"/>
        <v>127.06205954933166</v>
      </c>
      <c r="L21" s="183">
        <f t="shared" si="3"/>
        <v>484.32620869396516</v>
      </c>
    </row>
    <row r="22" spans="1:13" x14ac:dyDescent="0.3">
      <c r="A22" s="168" t="str">
        <v>SIC</v>
      </c>
      <c r="B22" s="168">
        <v>-4061.5879684336987</v>
      </c>
      <c r="C22" s="176" t="str">
        <v>SIC</v>
      </c>
      <c r="D22" s="176">
        <v>200.35290495967865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114.40616124172877</v>
      </c>
    </row>
    <row r="23" spans="1:13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216.30692843246459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spans="1:13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191.42274833488463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424.87732813739774</v>
      </c>
      <c r="L24" s="183">
        <f t="shared" si="3"/>
        <v>1000</v>
      </c>
    </row>
    <row r="25" spans="1:13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21.789254470825195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341.80308668756487</v>
      </c>
      <c r="L25" s="183">
        <f t="shared" si="3"/>
        <v>842.93163454533533</v>
      </c>
    </row>
    <row r="26" spans="1:13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1.941918454170227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127.06205954933166</v>
      </c>
      <c r="E27" s="176" t="str">
        <v>child_ben</v>
      </c>
      <c r="F27" s="176">
        <v>484.32620869396516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423.74766212558745</v>
      </c>
      <c r="L27" s="183">
        <f t="shared" si="3"/>
        <v>998.02895854424685</v>
      </c>
    </row>
    <row r="28" spans="1:13" x14ac:dyDescent="0.3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114.40616124172877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3">
      <c r="A30" s="168" t="str">
        <v>VAT_dir</v>
      </c>
      <c r="B30" s="168">
        <v>-3301.1215805508518</v>
      </c>
      <c r="C30" s="176" t="str">
        <v>VAT_dir</v>
      </c>
      <c r="D30" s="176">
        <v>424.87732813739774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384.11934976005557</v>
      </c>
      <c r="L30" s="183">
        <f t="shared" si="3"/>
        <v>775.62334672130714</v>
      </c>
    </row>
    <row r="31" spans="1:13" x14ac:dyDescent="0.3">
      <c r="A31" s="168" t="str">
        <v>VAT_ind</v>
      </c>
      <c r="B31" s="168">
        <v>-59.036164258691223</v>
      </c>
      <c r="C31" s="176" t="str">
        <v>VAT_ind</v>
      </c>
      <c r="D31" s="176">
        <v>341.80308668756487</v>
      </c>
      <c r="E31" s="176" t="str">
        <v>VAT_ind</v>
      </c>
      <c r="F31" s="176">
        <v>842.93163454533533</v>
      </c>
      <c r="H31" s="101" t="str">
        <f t="shared" si="0"/>
        <v>In-kind education benefits</v>
      </c>
      <c r="I31" s="112" t="s">
        <v>177</v>
      </c>
      <c r="J31" s="180">
        <f t="shared" si="1"/>
        <v>1499.9999999999995</v>
      </c>
      <c r="K31" s="182" t="str">
        <f t="shared" si="2"/>
        <v/>
      </c>
      <c r="L31" s="183" t="str">
        <f t="shared" si="3"/>
        <v/>
      </c>
    </row>
    <row r="32" spans="1:13" x14ac:dyDescent="0.3">
      <c r="A32" s="168" t="str">
        <v>electr_subs</v>
      </c>
      <c r="B32" s="168">
        <v>872.35519157940223</v>
      </c>
      <c r="C32" s="176" t="str">
        <v>electr_subs</v>
      </c>
      <c r="D32" s="176">
        <v>423.74766212558745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374.99999999999994</v>
      </c>
      <c r="K32" s="182">
        <f t="shared" si="2"/>
        <v>46.406511035919188</v>
      </c>
      <c r="L32" s="183">
        <f t="shared" si="3"/>
        <v>52.219109962924691</v>
      </c>
    </row>
    <row r="33" spans="1:12" x14ac:dyDescent="0.3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124.32944355019187</v>
      </c>
    </row>
    <row r="34" spans="1:12" ht="14.95" thickBot="1" x14ac:dyDescent="0.35">
      <c r="A34" s="168" t="str">
        <v>health_out</v>
      </c>
      <c r="B34" s="168">
        <v>487.5</v>
      </c>
      <c r="C34" s="176" t="str">
        <v>health_out</v>
      </c>
      <c r="D34" s="176">
        <v>384.11934976005557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374.99999999999994</v>
      </c>
      <c r="K34" s="186">
        <f t="shared" si="2"/>
        <v>16.978020687103271</v>
      </c>
      <c r="L34" s="187">
        <f t="shared" si="3"/>
        <v>18.080386321443829</v>
      </c>
    </row>
    <row r="35" spans="1:12" x14ac:dyDescent="0.3">
      <c r="A35" s="168" t="str">
        <v>educ_prim</v>
      </c>
      <c r="B35" s="168">
        <v>374.99999999999994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3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124.32944355019187</v>
      </c>
    </row>
    <row r="37" spans="1:12" x14ac:dyDescent="0.3">
      <c r="A37" s="168" t="str">
        <v>educ_tert</v>
      </c>
      <c r="B37" s="168">
        <v>374.99999999999994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3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3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1448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477</v>
      </c>
      <c r="B1" t="s">
        <v>478</v>
      </c>
      <c r="C1" t="s">
        <v>475</v>
      </c>
      <c r="D1" t="s">
        <v>476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482</v>
      </c>
      <c r="B1" t="s">
        <v>483</v>
      </c>
      <c r="C1" t="s">
        <v>487</v>
      </c>
      <c r="D1" t="s">
        <v>489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4.4" x14ac:dyDescent="0.3"/>
  <cols>
    <col min="2" max="2" width="14.59765625" bestFit="1" customWidth="1"/>
  </cols>
  <sheetData>
    <row r="1" spans="1:3" x14ac:dyDescent="0.3">
      <c r="A1" t="s">
        <v>1411</v>
      </c>
      <c r="B1" t="s">
        <v>1412</v>
      </c>
      <c r="C1" t="s">
        <v>1413</v>
      </c>
    </row>
    <row r="2" spans="1:3" x14ac:dyDescent="0.3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3">
      <c r="A3" s="64">
        <f>Parameters!C52</f>
        <v>4</v>
      </c>
      <c r="B3" s="64">
        <f>Parameters!D52</f>
        <v>200</v>
      </c>
    </row>
    <row r="4" spans="1:3" x14ac:dyDescent="0.3">
      <c r="A4" s="64">
        <f>Parameters!C53</f>
        <v>6</v>
      </c>
      <c r="B4" s="64">
        <f>Parameters!D53</f>
        <v>300</v>
      </c>
    </row>
    <row r="5" spans="1:3" x14ac:dyDescent="0.3">
      <c r="A5" s="64">
        <f>Parameters!C54</f>
        <v>8</v>
      </c>
      <c r="B5" s="64">
        <f>Parameters!D54</f>
        <v>10000000</v>
      </c>
    </row>
    <row r="6" spans="1:3" x14ac:dyDescent="0.3">
      <c r="A6" s="64">
        <f>Parameters!C55</f>
        <v>0</v>
      </c>
      <c r="B6" s="64">
        <f>Parameters!D55</f>
        <v>0</v>
      </c>
    </row>
    <row r="7" spans="1:3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3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379</v>
      </c>
      <c r="F1" t="s">
        <v>1091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3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3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3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3">
      <c r="E10" t="s">
        <v>170</v>
      </c>
      <c r="F10" t="s">
        <v>1396</v>
      </c>
    </row>
    <row r="11" spans="1:6" x14ac:dyDescent="0.3">
      <c r="E11" t="s">
        <v>182</v>
      </c>
      <c r="F11" t="s">
        <v>1388</v>
      </c>
    </row>
    <row r="12" spans="1:6" x14ac:dyDescent="0.3">
      <c r="E12" t="s">
        <v>171</v>
      </c>
      <c r="F12" t="s">
        <v>27</v>
      </c>
    </row>
    <row r="13" spans="1:6" x14ac:dyDescent="0.3">
      <c r="E13" t="s">
        <v>48</v>
      </c>
      <c r="F13" t="s">
        <v>1389</v>
      </c>
    </row>
    <row r="14" spans="1:6" x14ac:dyDescent="0.3">
      <c r="E14" t="s">
        <v>465</v>
      </c>
      <c r="F14" t="s">
        <v>788</v>
      </c>
    </row>
    <row r="15" spans="1:6" x14ac:dyDescent="0.3">
      <c r="E15" t="s">
        <v>181</v>
      </c>
      <c r="F15" t="s">
        <v>1390</v>
      </c>
    </row>
    <row r="16" spans="1:6" x14ac:dyDescent="0.3">
      <c r="E16" t="s">
        <v>466</v>
      </c>
      <c r="F16" t="s">
        <v>789</v>
      </c>
    </row>
    <row r="17" spans="5:6" x14ac:dyDescent="0.3">
      <c r="E17" t="s">
        <v>468</v>
      </c>
      <c r="F17" t="s">
        <v>1397</v>
      </c>
    </row>
    <row r="18" spans="5:6" x14ac:dyDescent="0.3">
      <c r="E18" t="s">
        <v>467</v>
      </c>
      <c r="F18" t="s">
        <v>791</v>
      </c>
    </row>
    <row r="19" spans="5:6" x14ac:dyDescent="0.3">
      <c r="E19" t="s">
        <v>490</v>
      </c>
      <c r="F19" t="s">
        <v>1407</v>
      </c>
    </row>
    <row r="20" spans="5:6" x14ac:dyDescent="0.3">
      <c r="E20" t="s">
        <v>1096</v>
      </c>
      <c r="F20" t="s">
        <v>790</v>
      </c>
    </row>
    <row r="21" spans="5:6" x14ac:dyDescent="0.3">
      <c r="E21" t="s">
        <v>180</v>
      </c>
      <c r="F21" t="s">
        <v>380</v>
      </c>
    </row>
    <row r="22" spans="5:6" x14ac:dyDescent="0.3">
      <c r="E22" t="s">
        <v>1152</v>
      </c>
      <c r="F22" t="s">
        <v>1398</v>
      </c>
    </row>
    <row r="23" spans="5:6" x14ac:dyDescent="0.3">
      <c r="E23" t="s">
        <v>1153</v>
      </c>
      <c r="F23" t="s">
        <v>1399</v>
      </c>
    </row>
    <row r="24" spans="5:6" x14ac:dyDescent="0.3">
      <c r="E24" t="s">
        <v>179</v>
      </c>
      <c r="F24" t="s">
        <v>381</v>
      </c>
    </row>
    <row r="25" spans="5:6" x14ac:dyDescent="0.3">
      <c r="E25" t="s">
        <v>1414</v>
      </c>
      <c r="F25" t="s">
        <v>1415</v>
      </c>
    </row>
    <row r="26" spans="5:6" x14ac:dyDescent="0.3">
      <c r="E26" t="s">
        <v>178</v>
      </c>
      <c r="F26" t="s">
        <v>1400</v>
      </c>
    </row>
    <row r="27" spans="5:6" x14ac:dyDescent="0.3">
      <c r="E27" t="s">
        <v>469</v>
      </c>
      <c r="F27" t="s">
        <v>1401</v>
      </c>
    </row>
    <row r="28" spans="5:6" x14ac:dyDescent="0.3">
      <c r="E28" t="s">
        <v>470</v>
      </c>
      <c r="F28" t="s">
        <v>1402</v>
      </c>
    </row>
    <row r="29" spans="5:6" x14ac:dyDescent="0.3">
      <c r="E29" t="s">
        <v>177</v>
      </c>
      <c r="F29" t="s">
        <v>1403</v>
      </c>
    </row>
    <row r="30" spans="5:6" x14ac:dyDescent="0.3">
      <c r="E30" t="s">
        <v>471</v>
      </c>
      <c r="F30" t="s">
        <v>1404</v>
      </c>
    </row>
    <row r="31" spans="5:6" x14ac:dyDescent="0.3">
      <c r="E31" t="s">
        <v>172</v>
      </c>
      <c r="F31" t="s">
        <v>1406</v>
      </c>
    </row>
    <row r="32" spans="5:6" x14ac:dyDescent="0.3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H38" sqref="H38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3">
      <c r="A2">
        <v>1</v>
      </c>
      <c r="B2" s="87">
        <v>34626.576694199313</v>
      </c>
      <c r="C2" s="87">
        <v>34742.247068984019</v>
      </c>
      <c r="D2" s="87">
        <v>28461.362606342478</v>
      </c>
      <c r="E2" s="87">
        <v>40725.268789028414</v>
      </c>
      <c r="F2" s="87">
        <v>34560.054687575735</v>
      </c>
      <c r="G2" s="87">
        <v>32072.252118168544</v>
      </c>
      <c r="H2" s="87">
        <v>34884.752098017874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-3360.1577448095431</v>
      </c>
      <c r="N2" s="87">
        <v>872.35519157940223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-3301.1215805508518</v>
      </c>
      <c r="AE2" s="64">
        <v>-59.036164258691223</v>
      </c>
      <c r="AF2" s="64">
        <v>872.35519157940223</v>
      </c>
      <c r="AG2" s="64">
        <v>825</v>
      </c>
      <c r="AH2" s="64">
        <v>487.5</v>
      </c>
      <c r="AI2" s="64">
        <v>374.99999999999994</v>
      </c>
      <c r="AJ2" s="64">
        <v>749.99999999999966</v>
      </c>
      <c r="AK2" s="64">
        <v>374.99999999999994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202.23070414028234</v>
      </c>
      <c r="C5" s="64">
        <v>1622.4209087922775</v>
      </c>
      <c r="D5" s="64">
        <v>201.25996113351502</v>
      </c>
      <c r="E5" s="64">
        <v>1927.1375067061351</v>
      </c>
      <c r="F5" s="64">
        <v>1926.1667640799774</v>
      </c>
      <c r="G5" s="64">
        <v>1753.181366671861</v>
      </c>
      <c r="H5" s="64">
        <v>2046.3024947712013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-244.16186146292813</v>
      </c>
      <c r="N5" s="64">
        <v>71.176462781010798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-241.99052042619692</v>
      </c>
      <c r="AE5" s="64">
        <v>-2.1713410367311874</v>
      </c>
      <c r="AF5" s="64">
        <v>71.176462781010798</v>
      </c>
      <c r="AG5" s="64">
        <v>192.84349644442747</v>
      </c>
      <c r="AH5" s="64">
        <v>58.895550523894684</v>
      </c>
      <c r="AI5" s="64">
        <v>11.507823315064837</v>
      </c>
      <c r="AJ5" s="64">
        <v>24.417830317424837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723.72293336578196</v>
      </c>
      <c r="C6" s="64">
        <v>1429.5882757622785</v>
      </c>
      <c r="D6" s="64">
        <v>708.51535089657136</v>
      </c>
      <c r="E6" s="64">
        <v>1808.4035991896617</v>
      </c>
      <c r="F6" s="64">
        <v>1793.1960187236841</v>
      </c>
      <c r="G6" s="64">
        <v>1667.7427480499211</v>
      </c>
      <c r="H6" s="64">
        <v>1960.0890615482519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-200.91087256420764</v>
      </c>
      <c r="N6" s="64">
        <v>75.457603154096631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-198.26377218871619</v>
      </c>
      <c r="AE6" s="64">
        <v>-2.6471003754914593</v>
      </c>
      <c r="AF6" s="64">
        <v>75.457603154096631</v>
      </c>
      <c r="AG6" s="64">
        <v>131.6529267776971</v>
      </c>
      <c r="AH6" s="64">
        <v>49.057502865224059</v>
      </c>
      <c r="AI6" s="64">
        <v>32.495595640396644</v>
      </c>
      <c r="AJ6" s="64">
        <v>62.879201994054625</v>
      </c>
      <c r="AK6" s="64">
        <v>16.261084757122752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1317.0785453541848</v>
      </c>
      <c r="C7" s="64">
        <v>1643.2727825409524</v>
      </c>
      <c r="D7" s="64">
        <v>1241.7188369829628</v>
      </c>
      <c r="E7" s="64">
        <v>1958.1574085376237</v>
      </c>
      <c r="F7" s="64">
        <v>1882.7976980200572</v>
      </c>
      <c r="G7" s="64">
        <v>1760.4003760595197</v>
      </c>
      <c r="H7" s="64">
        <v>2016.3859967311907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-207.71731629546281</v>
      </c>
      <c r="N7" s="64">
        <v>85.319991271547508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43.772284843047323</v>
      </c>
      <c r="AC7" s="64">
        <v>20.584079968696734</v>
      </c>
      <c r="AD7" s="64">
        <v>-205.31643736506712</v>
      </c>
      <c r="AE7" s="64">
        <v>-2.4008789303956912</v>
      </c>
      <c r="AF7" s="64">
        <v>85.319991271547508</v>
      </c>
      <c r="AG7" s="64">
        <v>79.634306410498709</v>
      </c>
      <c r="AH7" s="64">
        <v>43.654819678455034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1856.4720415876127</v>
      </c>
      <c r="C8" s="64">
        <v>2015.967979963795</v>
      </c>
      <c r="D8" s="64">
        <v>1678.5539213111717</v>
      </c>
      <c r="E8" s="64">
        <v>2358.5607084851331</v>
      </c>
      <c r="F8" s="64">
        <v>2180.6425908253314</v>
      </c>
      <c r="G8" s="64">
        <v>2043.1964466242337</v>
      </c>
      <c r="H8" s="64">
        <v>2370.0170993854272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-222.93210943209294</v>
      </c>
      <c r="N8" s="64">
        <v>85.485971832550931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-219.94344432662987</v>
      </c>
      <c r="AE8" s="64">
        <v>-2.9886651054630589</v>
      </c>
      <c r="AF8" s="64">
        <v>85.485971832550931</v>
      </c>
      <c r="AG8" s="64">
        <v>106.63939414586044</v>
      </c>
      <c r="AH8" s="64">
        <v>45.121882323798644</v>
      </c>
      <c r="AI8" s="64">
        <v>55.074441926296345</v>
      </c>
      <c r="AJ8" s="64">
        <v>101.0290591958193</v>
      </c>
      <c r="AK8" s="64">
        <v>18.975192033667046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2356.2046839050663</v>
      </c>
      <c r="C9" s="64">
        <v>2433.3226859596653</v>
      </c>
      <c r="D9" s="64">
        <v>2091.4814283678247</v>
      </c>
      <c r="E9" s="64">
        <v>2842.7704816783898</v>
      </c>
      <c r="F9" s="64">
        <v>2578.0472191367749</v>
      </c>
      <c r="G9" s="64">
        <v>2392.5662020889558</v>
      </c>
      <c r="H9" s="64">
        <v>2667.3594002002546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-272.44733957120559</v>
      </c>
      <c r="N9" s="64">
        <v>86.966323997305437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-268.27496862542802</v>
      </c>
      <c r="AE9" s="64">
        <v>-4.1723709457776019</v>
      </c>
      <c r="AF9" s="64">
        <v>86.966323997305437</v>
      </c>
      <c r="AG9" s="64">
        <v>58.218166779389271</v>
      </c>
      <c r="AH9" s="64">
        <v>45.954652442294964</v>
      </c>
      <c r="AI9" s="64">
        <v>46.97180103152143</v>
      </c>
      <c r="AJ9" s="64">
        <v>99.557941481250481</v>
      </c>
      <c r="AK9" s="64">
        <v>23.832105439154848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2980.6606639895499</v>
      </c>
      <c r="C10" s="64">
        <v>2960.2102794073899</v>
      </c>
      <c r="D10" s="64">
        <v>2589.5680840255172</v>
      </c>
      <c r="E10" s="64">
        <v>3384.5019184087455</v>
      </c>
      <c r="F10" s="64">
        <v>2993.4093403038455</v>
      </c>
      <c r="G10" s="64">
        <v>2793.4060956044527</v>
      </c>
      <c r="H10" s="64">
        <v>3071.3763104159866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-291.91293832265802</v>
      </c>
      <c r="N10" s="64">
        <v>91.909688539330048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-287.04599185520021</v>
      </c>
      <c r="AE10" s="64">
        <v>-4.866946467457729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47.069445040750644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3665.044860056943</v>
      </c>
      <c r="C11" s="64">
        <v>3391.114427634699</v>
      </c>
      <c r="D11" s="64">
        <v>3031.8495685650046</v>
      </c>
      <c r="E11" s="64">
        <v>3983.1629097466994</v>
      </c>
      <c r="F11" s="64">
        <v>3349.9676177805804</v>
      </c>
      <c r="G11" s="64">
        <v>3109.7528720227501</v>
      </c>
      <c r="H11" s="64">
        <v>3398.3901421811684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-326.95966205248897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55.022394147894836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4586.3162095128655</v>
      </c>
      <c r="C12" s="64">
        <v>4289.6049430081157</v>
      </c>
      <c r="D12" s="64">
        <v>3772.0476794943415</v>
      </c>
      <c r="E12" s="64">
        <v>4949.6086873391068</v>
      </c>
      <c r="F12" s="64">
        <v>4135.3401592172095</v>
      </c>
      <c r="G12" s="64">
        <v>3844.3237137674346</v>
      </c>
      <c r="H12" s="64">
        <v>4109.0916951937807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-385.91603740216641</v>
      </c>
      <c r="N12" s="64">
        <v>94.899591210911808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-378.23533143712194</v>
      </c>
      <c r="AE12" s="64">
        <v>-7.680705965044468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4914.5256520626535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-474.04798044859916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51.281525157420845</v>
      </c>
      <c r="AI13" s="64">
        <v>41.076879758379761</v>
      </c>
      <c r="AJ13" s="64">
        <v>66.99486931512439</v>
      </c>
      <c r="AK13" s="64">
        <v>59.087934172617025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11264.053467258167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-17.693281248437643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115.18277230269915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785.8827932389388</v>
      </c>
      <c r="C17" s="64">
        <v>1145.4956700163302</v>
      </c>
      <c r="D17" s="64">
        <v>742.57774004117573</v>
      </c>
      <c r="E17" s="64">
        <v>1535.1743226048523</v>
      </c>
      <c r="F17" s="64">
        <v>1491.8692664036816</v>
      </c>
      <c r="G17" s="64">
        <v>1359.1014180813472</v>
      </c>
      <c r="H17" s="64">
        <v>1442.7008084205113</v>
      </c>
      <c r="I17" s="64">
        <v>-36.129532067293894</v>
      </c>
      <c r="J17" s="64">
        <v>-7.1755210480949945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237.22819589120564</v>
      </c>
      <c r="V17" s="64">
        <v>-36.129532067293894</v>
      </c>
      <c r="W17" s="64">
        <v>-7.1755210480949945</v>
      </c>
      <c r="X17" s="64">
        <v>395.93264966672427</v>
      </c>
      <c r="Y17" s="64">
        <v>23.789152440915846</v>
      </c>
      <c r="Z17" s="64">
        <v>1.1177532705811122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-204.18623741691835</v>
      </c>
      <c r="AE17" s="64">
        <v>-1.7339573385174438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11.448962654226145</v>
      </c>
      <c r="AJ17" s="64">
        <v>31.405943767838906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1061.1589190688037</v>
      </c>
      <c r="C18" s="64">
        <v>1416.7366943978814</v>
      </c>
      <c r="D18" s="64">
        <v>953.57361374687162</v>
      </c>
      <c r="E18" s="64">
        <v>1791.170479909001</v>
      </c>
      <c r="F18" s="64">
        <v>1683.5851765888378</v>
      </c>
      <c r="G18" s="64">
        <v>1555.625205699168</v>
      </c>
      <c r="H18" s="64">
        <v>1774.0265391660994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-206.75069480019278</v>
      </c>
      <c r="N18" s="64">
        <v>78.790722921019437</v>
      </c>
      <c r="O18" s="64">
        <v>89.168210284756441</v>
      </c>
      <c r="P18" s="64">
        <v>128.82766300793938</v>
      </c>
      <c r="Q18" s="64">
        <v>449.06825708143276</v>
      </c>
      <c r="R18" s="64">
        <v>69.435626411741694</v>
      </c>
      <c r="S18" s="64">
        <v>0</v>
      </c>
      <c r="T18" s="64">
        <v>304.61789780210592</v>
      </c>
      <c r="U18" s="64">
        <v>239.49808574018482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14.009331704058274</v>
      </c>
      <c r="Z18" s="64">
        <v>3.7306094132460479</v>
      </c>
      <c r="AA18" s="64">
        <v>142.53700988675448</v>
      </c>
      <c r="AB18" s="64">
        <v>111.71186775261602</v>
      </c>
      <c r="AC18" s="64">
        <v>17.867044620388569</v>
      </c>
      <c r="AD18" s="64">
        <v>-204.1234947106098</v>
      </c>
      <c r="AE18" s="64">
        <v>-2.6272000895829719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1418.6743456117294</v>
      </c>
      <c r="C19" s="64">
        <v>1790.2405966042468</v>
      </c>
      <c r="D19" s="64">
        <v>1260.4932410798003</v>
      </c>
      <c r="E19" s="64">
        <v>2126.9812684761773</v>
      </c>
      <c r="F19" s="64">
        <v>1968.8001629736671</v>
      </c>
      <c r="G19" s="64">
        <v>1822.0079184833116</v>
      </c>
      <c r="H19" s="64">
        <v>2075.5596414704328</v>
      </c>
      <c r="I19" s="64">
        <v>-119.15878297718137</v>
      </c>
      <c r="J19" s="64">
        <v>-39.485449110267737</v>
      </c>
      <c r="K19" s="64">
        <v>489.7324362397087</v>
      </c>
      <c r="L19" s="64">
        <v>217.93104599330766</v>
      </c>
      <c r="M19" s="64">
        <v>-228.520152546764</v>
      </c>
      <c r="N19" s="64">
        <v>81.727910751951001</v>
      </c>
      <c r="O19" s="64">
        <v>110.88489658522677</v>
      </c>
      <c r="P19" s="64">
        <v>143.06128344824481</v>
      </c>
      <c r="Q19" s="64">
        <v>718.90416113198103</v>
      </c>
      <c r="R19" s="64">
        <v>114.53220258648815</v>
      </c>
      <c r="S19" s="64">
        <v>0</v>
      </c>
      <c r="T19" s="64">
        <v>310.38554434002435</v>
      </c>
      <c r="U19" s="64">
        <v>275.13729029539752</v>
      </c>
      <c r="V19" s="64">
        <v>-119.15878297718137</v>
      </c>
      <c r="W19" s="64">
        <v>-39.485449110267737</v>
      </c>
      <c r="X19" s="64">
        <v>489.7324362397087</v>
      </c>
      <c r="Y19" s="64">
        <v>29.791774627900892</v>
      </c>
      <c r="Z19" s="64">
        <v>0</v>
      </c>
      <c r="AA19" s="64">
        <v>127.72838769138772</v>
      </c>
      <c r="AB19" s="64">
        <v>38.55433533045143</v>
      </c>
      <c r="AC19" s="64">
        <v>21.856548343567617</v>
      </c>
      <c r="AD19" s="64">
        <v>-226.36477241731575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13.097979017337662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1868.5291673894912</v>
      </c>
      <c r="C20" s="64">
        <v>2124.2456083889483</v>
      </c>
      <c r="D20" s="64">
        <v>1627.2560968178668</v>
      </c>
      <c r="E20" s="64">
        <v>2488.4560390199999</v>
      </c>
      <c r="F20" s="64">
        <v>2247.1829676341467</v>
      </c>
      <c r="G20" s="64">
        <v>2087.6852048045898</v>
      </c>
      <c r="H20" s="64">
        <v>2384.065402920301</v>
      </c>
      <c r="I20" s="64">
        <v>-169.50713524076116</v>
      </c>
      <c r="J20" s="64">
        <v>-71.302806167127528</v>
      </c>
      <c r="K20" s="64">
        <v>426.2161790141875</v>
      </c>
      <c r="L20" s="64">
        <v>194.35413123163235</v>
      </c>
      <c r="M20" s="64">
        <v>-243.35577789208742</v>
      </c>
      <c r="N20" s="64">
        <v>83.858018480827695</v>
      </c>
      <c r="O20" s="64">
        <v>145.25831873021318</v>
      </c>
      <c r="P20" s="64">
        <v>151.13288882874176</v>
      </c>
      <c r="Q20" s="64">
        <v>971.42297847802297</v>
      </c>
      <c r="R20" s="64">
        <v>160.86456642819064</v>
      </c>
      <c r="S20" s="64">
        <v>0</v>
      </c>
      <c r="T20" s="64">
        <v>339.67067145946027</v>
      </c>
      <c r="U20" s="64">
        <v>394.82514468765294</v>
      </c>
      <c r="V20" s="64">
        <v>-169.50713524076116</v>
      </c>
      <c r="W20" s="64">
        <v>-71.302806167127528</v>
      </c>
      <c r="X20" s="64">
        <v>426.2161790141875</v>
      </c>
      <c r="Y20" s="64">
        <v>18.221591060116182</v>
      </c>
      <c r="Z20" s="64">
        <v>0</v>
      </c>
      <c r="AA20" s="64">
        <v>142.85237474929238</v>
      </c>
      <c r="AB20" s="64">
        <v>18.354850137777714</v>
      </c>
      <c r="AC20" s="64">
        <v>14.92531528444607</v>
      </c>
      <c r="AD20" s="64">
        <v>-240.04493054757413</v>
      </c>
      <c r="AE20" s="64">
        <v>-3.3108473445133026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13.522303108062124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2353.8894973471606</v>
      </c>
      <c r="C21" s="64">
        <v>2548.0686270314864</v>
      </c>
      <c r="D21" s="64">
        <v>2020.560979288819</v>
      </c>
      <c r="E21" s="64">
        <v>2946.8419918047753</v>
      </c>
      <c r="F21" s="64">
        <v>2613.5134714692908</v>
      </c>
      <c r="G21" s="64">
        <v>2420.0745451103107</v>
      </c>
      <c r="H21" s="64">
        <v>2706.9091919885818</v>
      </c>
      <c r="I21" s="64">
        <v>-240.75697755592472</v>
      </c>
      <c r="J21" s="64">
        <v>-92.57154519695122</v>
      </c>
      <c r="K21" s="64">
        <v>434.93610343694553</v>
      </c>
      <c r="L21" s="64">
        <v>158.01638794954451</v>
      </c>
      <c r="M21" s="64">
        <v>-282.20922624964362</v>
      </c>
      <c r="N21" s="64">
        <v>88.770302008542927</v>
      </c>
      <c r="O21" s="64">
        <v>141.64167331180735</v>
      </c>
      <c r="P21" s="64">
        <v>145.22331029919374</v>
      </c>
      <c r="Q21" s="64">
        <v>1357.812150124063</v>
      </c>
      <c r="R21" s="64">
        <v>162.32856327306413</v>
      </c>
      <c r="S21" s="64">
        <v>0</v>
      </c>
      <c r="T21" s="64">
        <v>340.06430626946445</v>
      </c>
      <c r="U21" s="64">
        <v>497.44805532226451</v>
      </c>
      <c r="V21" s="64">
        <v>-240.75697755592472</v>
      </c>
      <c r="W21" s="64">
        <v>-92.57154519695122</v>
      </c>
      <c r="X21" s="64">
        <v>434.93610343694553</v>
      </c>
      <c r="Y21" s="64">
        <v>14.965239171979801</v>
      </c>
      <c r="Z21" s="64">
        <v>0</v>
      </c>
      <c r="AA21" s="64">
        <v>117.8236040170693</v>
      </c>
      <c r="AB21" s="64">
        <v>5.1812765767949207</v>
      </c>
      <c r="AC21" s="64">
        <v>20.046268183700498</v>
      </c>
      <c r="AD21" s="64">
        <v>-278.46305766951559</v>
      </c>
      <c r="AE21" s="64">
        <v>-3.7461685801280038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39.807526618005554</v>
      </c>
      <c r="AJ21" s="64">
        <v>88.593052116155974</v>
      </c>
      <c r="AK21" s="64">
        <v>16.822731565032218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3411.7501804694284</v>
      </c>
      <c r="F22" s="64">
        <v>2973.8128608880925</v>
      </c>
      <c r="G22" s="64">
        <v>2771.5449703256736</v>
      </c>
      <c r="H22" s="64">
        <v>3115.3034912554485</v>
      </c>
      <c r="I22" s="64">
        <v>-297.61816024008613</v>
      </c>
      <c r="J22" s="64">
        <v>-140.31916003246167</v>
      </c>
      <c r="K22" s="64">
        <v>382.48742745034315</v>
      </c>
      <c r="L22" s="64">
        <v>164.82465161931071</v>
      </c>
      <c r="M22" s="64">
        <v>-292.33435636543595</v>
      </c>
      <c r="N22" s="64">
        <v>90.06646843950881</v>
      </c>
      <c r="O22" s="64">
        <v>161.69712739633152</v>
      </c>
      <c r="P22" s="64">
        <v>182.03106665169278</v>
      </c>
      <c r="Q22" s="64">
        <v>1703.9195102834749</v>
      </c>
      <c r="R22" s="64">
        <v>296.96660020049785</v>
      </c>
      <c r="S22" s="64">
        <v>0</v>
      </c>
      <c r="T22" s="64">
        <v>327.11466664145803</v>
      </c>
      <c r="U22" s="64">
        <v>532.67374760540929</v>
      </c>
      <c r="V22" s="64">
        <v>-297.61816024008613</v>
      </c>
      <c r="W22" s="64">
        <v>-140.31916003246167</v>
      </c>
      <c r="X22" s="64">
        <v>382.48742745034315</v>
      </c>
      <c r="Y22" s="64">
        <v>16.667453429060377</v>
      </c>
      <c r="Z22" s="64">
        <v>7.0287829270233644</v>
      </c>
      <c r="AA22" s="64">
        <v>122.28208199593058</v>
      </c>
      <c r="AB22" s="64">
        <v>2.3571425229714</v>
      </c>
      <c r="AC22" s="64">
        <v>16.48919074432499</v>
      </c>
      <c r="AD22" s="64">
        <v>-287.51211729822063</v>
      </c>
      <c r="AE22" s="64">
        <v>-4.8222390672153388</v>
      </c>
      <c r="AF22" s="64">
        <v>90.06646843950881</v>
      </c>
      <c r="AG22" s="64">
        <v>111.96546757389082</v>
      </c>
      <c r="AH22" s="64">
        <v>49.731659822440704</v>
      </c>
      <c r="AI22" s="64">
        <v>42.294038256816165</v>
      </c>
      <c r="AJ22" s="64">
        <v>95.783450040038886</v>
      </c>
      <c r="AK22" s="64">
        <v>43.953578354837745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3573.3343063210036</v>
      </c>
      <c r="C23" s="64">
        <v>3501.0868955659307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3540.1926659415717</v>
      </c>
      <c r="I23" s="64">
        <v>-406.25656012065264</v>
      </c>
      <c r="J23" s="64">
        <v>-195.18807416620012</v>
      </c>
      <c r="K23" s="64">
        <v>334.00915551121346</v>
      </c>
      <c r="L23" s="64">
        <v>144.94611071743299</v>
      </c>
      <c r="M23" s="64">
        <v>-338.9402569978734</v>
      </c>
      <c r="N23" s="64">
        <v>92.449092231782004</v>
      </c>
      <c r="O23" s="64">
        <v>160.86919232441272</v>
      </c>
      <c r="P23" s="64">
        <v>174.96969986797734</v>
      </c>
      <c r="Q23" s="64">
        <v>2273.1610204383278</v>
      </c>
      <c r="R23" s="64">
        <v>333.74739994580244</v>
      </c>
      <c r="S23" s="64">
        <v>0</v>
      </c>
      <c r="T23" s="64">
        <v>366.94485642804494</v>
      </c>
      <c r="U23" s="64">
        <v>599.48102004238262</v>
      </c>
      <c r="V23" s="64">
        <v>-406.25656012065264</v>
      </c>
      <c r="W23" s="64">
        <v>-195.18807416620012</v>
      </c>
      <c r="X23" s="64">
        <v>334.00915551121346</v>
      </c>
      <c r="Y23" s="64">
        <v>5.5568249985582376</v>
      </c>
      <c r="Z23" s="64">
        <v>14.329421673210007</v>
      </c>
      <c r="AA23" s="64">
        <v>111.64397493028716</v>
      </c>
      <c r="AB23" s="64">
        <v>1.0158448455457865</v>
      </c>
      <c r="AC23" s="64">
        <v>12.400044269831797</v>
      </c>
      <c r="AD23" s="64">
        <v>-333.4818149241753</v>
      </c>
      <c r="AE23" s="64">
        <v>-5.4584420736981114</v>
      </c>
      <c r="AF23" s="64">
        <v>92.449092231782004</v>
      </c>
      <c r="AG23" s="64">
        <v>112.13492564944744</v>
      </c>
      <c r="AH23" s="64">
        <v>48.734266674965291</v>
      </c>
      <c r="AI23" s="64">
        <v>47.520219982325195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4462.5614045133761</v>
      </c>
      <c r="C24" s="64">
        <v>4269.6926527559453</v>
      </c>
      <c r="D24" s="64">
        <v>3641.6421684049747</v>
      </c>
      <c r="E24" s="64">
        <v>4955.3946264061215</v>
      </c>
      <c r="F24" s="64">
        <v>4134.4753925682744</v>
      </c>
      <c r="G24" s="64">
        <v>3826.5501767142027</v>
      </c>
      <c r="H24" s="64">
        <v>4139.9814588603585</v>
      </c>
      <c r="I24" s="64">
        <v>-547.18664926276813</v>
      </c>
      <c r="J24" s="64">
        <v>-275.97689285413605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151.48494499812023</v>
      </c>
      <c r="P24" s="64">
        <v>162.03467761047787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-275.97689285413605</v>
      </c>
      <c r="X24" s="64">
        <v>352.85197760016177</v>
      </c>
      <c r="Y24" s="64">
        <v>9.9950433144785951</v>
      </c>
      <c r="Z24" s="64">
        <v>16.568753286913154</v>
      </c>
      <c r="AA24" s="64">
        <v>101.69578102964537</v>
      </c>
      <c r="AB24" s="64">
        <v>0</v>
      </c>
      <c r="AC24" s="64">
        <v>11.721667710936069</v>
      </c>
      <c r="AD24" s="64">
        <v>-394.71928296201389</v>
      </c>
      <c r="AE24" s="64">
        <v>-8.0481435677756288</v>
      </c>
      <c r="AF24" s="64">
        <v>94.842226106416419</v>
      </c>
      <c r="AG24" s="64">
        <v>100.34264660010086</v>
      </c>
      <c r="AH24" s="64">
        <v>51.142298398019349</v>
      </c>
      <c r="AI24" s="64">
        <v>38.765294154198045</v>
      </c>
      <c r="AJ24" s="64">
        <v>84.515329343947002</v>
      </c>
      <c r="AK24" s="64">
        <v>38.754054112332796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126.75955876808307</v>
      </c>
      <c r="M25" s="64">
        <v>-477.09338586824231</v>
      </c>
      <c r="N25" s="64">
        <v>95.625175798835301</v>
      </c>
      <c r="O25" s="64">
        <v>140.92430495854995</v>
      </c>
      <c r="P25" s="64">
        <v>188.37405024178165</v>
      </c>
      <c r="Q25" s="64">
        <v>4356.4841545180661</v>
      </c>
      <c r="R25" s="64">
        <v>368.26105412011185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10457.208548015204</v>
      </c>
      <c r="C26" s="64">
        <v>9626.9512384307491</v>
      </c>
      <c r="D26" s="64">
        <v>8221.0964835156756</v>
      </c>
      <c r="E26" s="64">
        <v>11144.281349469435</v>
      </c>
      <c r="F26" s="64">
        <v>8908.1692719279199</v>
      </c>
      <c r="G26" s="64">
        <v>8318.9759451205828</v>
      </c>
      <c r="H26" s="64">
        <v>8670.2932244197782</v>
      </c>
      <c r="I26" s="64">
        <v>-1386.1144909630011</v>
      </c>
      <c r="J26" s="64">
        <v>-849.99754778399006</v>
      </c>
      <c r="K26" s="64">
        <v>555.85720665858366</v>
      </c>
      <c r="L26" s="64">
        <v>131.21558958022555</v>
      </c>
      <c r="M26" s="64">
        <v>-682.26627280407808</v>
      </c>
      <c r="N26" s="64">
        <v>93.072928347204254</v>
      </c>
      <c r="O26" s="64">
        <v>169.82684990837561</v>
      </c>
      <c r="P26" s="64">
        <v>181.49045362188525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1171.6813402096311</v>
      </c>
      <c r="V26" s="64">
        <v>-1386.1144909630011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-663.73247084133448</v>
      </c>
      <c r="AE26" s="64">
        <v>-18.533801962743652</v>
      </c>
      <c r="AF26" s="64">
        <v>93.072928347204254</v>
      </c>
      <c r="AG26" s="64">
        <v>116.69260981539175</v>
      </c>
      <c r="AH26" s="64">
        <v>53.13424009298388</v>
      </c>
      <c r="AI26" s="64">
        <v>21.543990690791496</v>
      </c>
      <c r="AJ26" s="64">
        <v>36.993175820421079</v>
      </c>
      <c r="AK26" s="64">
        <v>122.95328711067265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-606.48761172308673</v>
      </c>
      <c r="N29" s="64">
        <v>157.49863987663292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63.989502648477774</v>
      </c>
      <c r="AC29" s="64">
        <v>13.973117183428128</v>
      </c>
      <c r="AD29" s="64">
        <v>-596.12814371527361</v>
      </c>
      <c r="AE29" s="64">
        <v>-10.359468007813129</v>
      </c>
      <c r="AF29" s="64">
        <v>157.49863987663292</v>
      </c>
      <c r="AG29" s="64">
        <v>106.55264596375959</v>
      </c>
      <c r="AH29" s="64">
        <v>80.652697215043005</v>
      </c>
      <c r="AI29" s="64">
        <v>54.635237914907698</v>
      </c>
      <c r="AJ29" s="64">
        <v>164.09784456558486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-540.61897440868847</v>
      </c>
      <c r="N30" s="64">
        <v>177.30428833018348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-530.87334585433359</v>
      </c>
      <c r="AE30" s="64">
        <v>-9.7456285543548535</v>
      </c>
      <c r="AF30" s="64">
        <v>177.30428833018348</v>
      </c>
      <c r="AG30" s="64">
        <v>67.563423381158742</v>
      </c>
      <c r="AH30" s="64">
        <v>90.898441109457963</v>
      </c>
      <c r="AI30" s="64">
        <v>173.61093698382422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158</v>
      </c>
      <c r="B31" s="64">
        <v>1875.09061170162</v>
      </c>
      <c r="C31" s="64">
        <v>1719.8582401796118</v>
      </c>
      <c r="D31" s="64">
        <v>1557.654110155923</v>
      </c>
      <c r="E31" s="64">
        <v>2339.9654405469018</v>
      </c>
      <c r="F31" s="64">
        <v>2022.5289393772946</v>
      </c>
      <c r="G31" s="64">
        <v>1912.1369969253149</v>
      </c>
      <c r="H31" s="64">
        <v>2282.7639494339364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-196.18355600074409</v>
      </c>
      <c r="N31" s="64">
        <v>85.791625889579564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-192.18251908849027</v>
      </c>
      <c r="AE31" s="64">
        <v>-4.0010369122538094</v>
      </c>
      <c r="AF31" s="64">
        <v>85.791625889579564</v>
      </c>
      <c r="AG31" s="64">
        <v>59.920200208036093</v>
      </c>
      <c r="AH31" s="64">
        <v>45.712951109851694</v>
      </c>
      <c r="AI31" s="64">
        <v>89.68078922538416</v>
      </c>
      <c r="AJ31" s="64">
        <v>169.24190772000927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159</v>
      </c>
      <c r="B32" s="64">
        <v>1881.3798194842711</v>
      </c>
      <c r="C32" s="64">
        <v>1790.2791573250995</v>
      </c>
      <c r="D32" s="64">
        <v>1696.4263634729837</v>
      </c>
      <c r="E32" s="64">
        <v>2114.3975059948834</v>
      </c>
      <c r="F32" s="64">
        <v>1929.4440464540155</v>
      </c>
      <c r="G32" s="64">
        <v>1795.8327847592207</v>
      </c>
      <c r="H32" s="64">
        <v>2066.8468826155326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-192.02013322874794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-188.02505041411555</v>
      </c>
      <c r="AE32" s="64">
        <v>-3.9950828146323687</v>
      </c>
      <c r="AF32" s="64">
        <v>58.40886631402271</v>
      </c>
      <c r="AG32" s="64">
        <v>28.939985557247372</v>
      </c>
      <c r="AH32" s="64">
        <v>33.863381093054109</v>
      </c>
      <c r="AI32" s="64">
        <v>57.073035875883846</v>
      </c>
      <c r="AJ32" s="64">
        <v>148.73621306528446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160</v>
      </c>
      <c r="B33" s="64">
        <v>16080.808551952789</v>
      </c>
      <c r="C33" s="64">
        <v>15241.167270295638</v>
      </c>
      <c r="D33" s="64">
        <v>13082.334500062481</v>
      </c>
      <c r="E33" s="64">
        <v>17543.946458435832</v>
      </c>
      <c r="F33" s="64">
        <v>14545.472406412178</v>
      </c>
      <c r="G33" s="64">
        <v>13483.908554966856</v>
      </c>
      <c r="H33" s="64">
        <v>14182.228050416894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-1339.0438919151561</v>
      </c>
      <c r="N33" s="64">
        <v>277.48004206882399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-1314.2199940033206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16.616871669389646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161</v>
      </c>
      <c r="B34" s="64">
        <v>1128.6194855309179</v>
      </c>
      <c r="C34" s="64">
        <v>3019.4571177199032</v>
      </c>
      <c r="D34" s="64">
        <v>1046.4993476431985</v>
      </c>
      <c r="E34" s="64">
        <v>3137.0206630844159</v>
      </c>
      <c r="F34" s="64">
        <v>3054.9005246897923</v>
      </c>
      <c r="G34" s="64">
        <v>2801.1596169191862</v>
      </c>
      <c r="H34" s="64">
        <v>3070.537090653233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-324.01586491330653</v>
      </c>
      <c r="N34" s="64">
        <v>70.274958200933028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162</v>
      </c>
      <c r="B35" s="64">
        <v>1221.7285571161535</v>
      </c>
      <c r="C35" s="64">
        <v>1681.707337781517</v>
      </c>
      <c r="D35" s="64">
        <v>1018.583226555798</v>
      </c>
      <c r="E35" s="64">
        <v>1880.0927557818648</v>
      </c>
      <c r="F35" s="64">
        <v>1676.9474233345204</v>
      </c>
      <c r="G35" s="64">
        <v>1560.7564884095941</v>
      </c>
      <c r="H35" s="64">
        <v>1676.1531424249395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-161.78771261981308</v>
      </c>
      <c r="N35" s="64">
        <v>45.596770899226563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-159.42140558553237</v>
      </c>
      <c r="AE35" s="64">
        <v>-2.3663070342807355</v>
      </c>
      <c r="AF35" s="64">
        <v>45.596770899226563</v>
      </c>
      <c r="AG35" s="64">
        <v>79.224556060600008</v>
      </c>
      <c r="AH35" s="64">
        <v>29.325342141694712</v>
      </c>
      <c r="AI35" s="64">
        <v>0</v>
      </c>
      <c r="AJ35" s="64">
        <v>1.2884932331716266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-799.67716690487418</v>
      </c>
      <c r="N38" s="64">
        <v>245.86449745906538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-11.103390059191726</v>
      </c>
      <c r="AF38" s="64">
        <v>245.86449745906538</v>
      </c>
      <c r="AG38" s="64">
        <v>281.19731847140309</v>
      </c>
      <c r="AH38" s="64">
        <v>130.17428721441772</v>
      </c>
      <c r="AI38" s="64">
        <v>112.73824645100021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11017.728527583238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-958.13862316099539</v>
      </c>
      <c r="N39" s="64">
        <v>253.99256428353763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-943.90023081128686</v>
      </c>
      <c r="AE39" s="64">
        <v>-14.238392349708532</v>
      </c>
      <c r="AF39" s="64">
        <v>253.99256428353763</v>
      </c>
      <c r="AG39" s="64">
        <v>224.81626300331135</v>
      </c>
      <c r="AH39" s="64">
        <v>143.30107904444225</v>
      </c>
      <c r="AI39" s="64">
        <v>92.615231793598028</v>
      </c>
      <c r="AJ39" s="64">
        <v>248.14959130754286</v>
      </c>
      <c r="AK39" s="64">
        <v>109.12844223574272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464</v>
      </c>
      <c r="B40" s="64">
        <v>4886.7085082212625</v>
      </c>
      <c r="C40" s="64">
        <v>5197.9184757694256</v>
      </c>
      <c r="D40" s="64">
        <v>4172.760493202305</v>
      </c>
      <c r="E40" s="64">
        <v>6095.9358464544985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-492.84148509649407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-4.9531516232953283</v>
      </c>
      <c r="AF40" s="64">
        <v>154.93372549699629</v>
      </c>
      <c r="AG40" s="64">
        <v>168.82279989205722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28.495744652842692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1238</v>
      </c>
      <c r="B41" s="64">
        <v>12364.693835293776</v>
      </c>
      <c r="C41" s="64">
        <v>11608.571451053784</v>
      </c>
      <c r="D41" s="64">
        <v>9489.1905288629641</v>
      </c>
      <c r="E41" s="64">
        <v>13782.832736393853</v>
      </c>
      <c r="F41" s="64">
        <v>10907.329429303023</v>
      </c>
      <c r="G41" s="64">
        <v>10015.393328782335</v>
      </c>
      <c r="H41" s="64">
        <v>10695.35256402262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-1109.5004696471794</v>
      </c>
      <c r="N41" s="64">
        <v>217.56440433980296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-1080.7592394206836</v>
      </c>
      <c r="AE41" s="64">
        <v>-28.741230226495635</v>
      </c>
      <c r="AF41" s="64">
        <v>217.56440433980296</v>
      </c>
      <c r="AG41" s="64">
        <v>150.1636186332284</v>
      </c>
      <c r="AH41" s="64">
        <v>122.15795774034105</v>
      </c>
      <c r="AI41" s="64">
        <v>94.053752701555467</v>
      </c>
      <c r="AJ41" s="64">
        <v>166.090853798963</v>
      </c>
      <c r="AK41" s="64">
        <v>147.49304205006194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438</v>
      </c>
      <c r="B44" s="64">
        <v>11868.474917246762</v>
      </c>
      <c r="C44" s="64">
        <v>11206.124567013667</v>
      </c>
      <c r="D44" s="64">
        <v>9128.9140840972614</v>
      </c>
      <c r="E44" s="64">
        <v>13276.10615078523</v>
      </c>
      <c r="F44" s="64">
        <v>10536.545313134877</v>
      </c>
      <c r="G44" s="64">
        <v>9659.2756021673449</v>
      </c>
      <c r="H44" s="64">
        <v>10329.930597429598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-1057.3511525133345</v>
      </c>
      <c r="AE44" s="64">
        <v>-29.060021896711756</v>
      </c>
      <c r="AF44" s="64">
        <v>209.14149544163971</v>
      </c>
      <c r="AG44" s="64">
        <v>141.5644712296654</v>
      </c>
      <c r="AH44" s="64">
        <v>117.84192950436871</v>
      </c>
      <c r="AI44" s="64">
        <v>91.64816583295314</v>
      </c>
      <c r="AJ44" s="64">
        <v>160.8001994094374</v>
      </c>
      <c r="AK44" s="64">
        <v>158.80021482048252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6548.7767733269675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-579.24914274689877</v>
      </c>
      <c r="N45" s="64">
        <v>152.02087404324195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-571.63399909453653</v>
      </c>
      <c r="AE45" s="64">
        <v>-7.6151436523622786</v>
      </c>
      <c r="AF45" s="64">
        <v>152.02087404324195</v>
      </c>
      <c r="AG45" s="64">
        <v>148.10644259542411</v>
      </c>
      <c r="AH45" s="64">
        <v>86.102917078923483</v>
      </c>
      <c r="AI45" s="64">
        <v>62.945675977443834</v>
      </c>
      <c r="AJ45" s="64">
        <v>132.01910665695382</v>
      </c>
      <c r="AK45" s="64">
        <v>101.69752770125936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440</v>
      </c>
      <c r="B46" s="64">
        <v>17284.863217492799</v>
      </c>
      <c r="C46" s="64">
        <v>17980.109648169164</v>
      </c>
      <c r="D46" s="64">
        <v>14909.139554714222</v>
      </c>
      <c r="E46" s="64">
        <v>20900.385864916214</v>
      </c>
      <c r="F46" s="64">
        <v>18524.662193898945</v>
      </c>
      <c r="G46" s="64">
        <v>17341.357609798233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-1694.4974276525979</v>
      </c>
      <c r="N46" s="64">
        <v>511.19282209452064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-1672.1364289429807</v>
      </c>
      <c r="AE46" s="64">
        <v>-22.360998709617181</v>
      </c>
      <c r="AF46" s="64">
        <v>511.19282209452064</v>
      </c>
      <c r="AG46" s="64">
        <v>535.32908617491057</v>
      </c>
      <c r="AH46" s="64">
        <v>283.55515341670781</v>
      </c>
      <c r="AI46" s="64">
        <v>220.40615818960293</v>
      </c>
      <c r="AJ46" s="64">
        <v>457.1806939336085</v>
      </c>
      <c r="AK46" s="64">
        <v>114.50225747825806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3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0.18221096864685987</v>
      </c>
      <c r="M2">
        <v>167048.81454253715</v>
      </c>
      <c r="N2" t="s">
        <v>163</v>
      </c>
      <c r="O2" t="s">
        <v>415</v>
      </c>
    </row>
    <row r="3" spans="1:15" x14ac:dyDescent="0.3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0.19162545388335991</v>
      </c>
      <c r="M3">
        <v>167048.81454253715</v>
      </c>
      <c r="N3" t="s">
        <v>164</v>
      </c>
      <c r="O3" t="s">
        <v>415</v>
      </c>
    </row>
    <row r="4" spans="1:15" x14ac:dyDescent="0.3">
      <c r="A4" t="s">
        <v>60</v>
      </c>
      <c r="B4" s="13">
        <v>1</v>
      </c>
      <c r="C4" t="s">
        <v>149</v>
      </c>
      <c r="D4" s="13">
        <v>1000000</v>
      </c>
      <c r="E4" s="13">
        <v>0.33602431617831874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0.26191256750602154</v>
      </c>
      <c r="M4">
        <v>167048.81454253715</v>
      </c>
      <c r="N4" t="s">
        <v>165</v>
      </c>
      <c r="O4" t="s">
        <v>415</v>
      </c>
    </row>
    <row r="5" spans="1:15" x14ac:dyDescent="0.3">
      <c r="A5" t="s">
        <v>61</v>
      </c>
      <c r="B5" s="13">
        <v>1</v>
      </c>
      <c r="C5" t="s">
        <v>95</v>
      </c>
      <c r="D5" s="13">
        <v>1000000</v>
      </c>
      <c r="E5" s="13">
        <v>0.17716056995546786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0.12660023761550088</v>
      </c>
      <c r="M5">
        <v>167048.81454253715</v>
      </c>
      <c r="N5" t="s">
        <v>166</v>
      </c>
      <c r="O5" t="s">
        <v>415</v>
      </c>
    </row>
    <row r="6" spans="1:15" x14ac:dyDescent="0.3">
      <c r="A6" t="s">
        <v>62</v>
      </c>
      <c r="B6" s="13">
        <v>1</v>
      </c>
      <c r="C6" t="s">
        <v>96</v>
      </c>
      <c r="D6" s="13">
        <v>1000000</v>
      </c>
      <c r="E6" s="13">
        <v>0.12407229694866895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0.16030140282247396</v>
      </c>
      <c r="M6">
        <v>167048.81454253715</v>
      </c>
      <c r="N6" t="s">
        <v>167</v>
      </c>
      <c r="O6" t="s">
        <v>415</v>
      </c>
    </row>
    <row r="7" spans="1:15" x14ac:dyDescent="0.3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0.20015154817594172</v>
      </c>
      <c r="M7">
        <v>167048.81454253715</v>
      </c>
      <c r="N7" t="s">
        <v>168</v>
      </c>
      <c r="O7" t="s">
        <v>415</v>
      </c>
    </row>
    <row r="8" spans="1:15" x14ac:dyDescent="0.3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0.12756760444378412</v>
      </c>
      <c r="M8">
        <v>167048.81454253715</v>
      </c>
      <c r="N8" t="s">
        <v>169</v>
      </c>
      <c r="O8" t="s">
        <v>415</v>
      </c>
    </row>
    <row r="9" spans="1:15" x14ac:dyDescent="0.3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3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0.28406966061086486</v>
      </c>
      <c r="M10">
        <v>184596.5912601536</v>
      </c>
      <c r="N10" t="s">
        <v>164</v>
      </c>
      <c r="O10" t="s">
        <v>415</v>
      </c>
    </row>
    <row r="11" spans="1:15" x14ac:dyDescent="0.3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0.32852829649654863</v>
      </c>
      <c r="M11">
        <v>184596.5912601536</v>
      </c>
      <c r="N11" t="s">
        <v>165</v>
      </c>
      <c r="O11" t="s">
        <v>415</v>
      </c>
    </row>
    <row r="12" spans="1:15" x14ac:dyDescent="0.3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3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0.21169910589877602</v>
      </c>
      <c r="M13">
        <v>184596.5912601536</v>
      </c>
      <c r="N13" t="s">
        <v>167</v>
      </c>
      <c r="O13" t="s">
        <v>415</v>
      </c>
    </row>
    <row r="14" spans="1:15" x14ac:dyDescent="0.3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spans="1:15" x14ac:dyDescent="0.3">
      <c r="A15" t="s">
        <v>71</v>
      </c>
      <c r="B15" s="13">
        <v>1</v>
      </c>
      <c r="C15" t="s">
        <v>95</v>
      </c>
      <c r="D15" s="13">
        <v>1000000</v>
      </c>
      <c r="E15" s="13">
        <v>0.19011822173618598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spans="1:15" x14ac:dyDescent="0.3">
      <c r="A16" t="s">
        <v>72</v>
      </c>
      <c r="B16" s="13">
        <v>1</v>
      </c>
      <c r="C16" t="s">
        <v>96</v>
      </c>
      <c r="D16" s="13">
        <v>1000000</v>
      </c>
      <c r="E16" s="13">
        <v>0.12926614806340578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3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3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3">
      <c r="A19" t="s">
        <v>75</v>
      </c>
      <c r="B19" s="13">
        <v>1</v>
      </c>
      <c r="C19" t="s">
        <v>149</v>
      </c>
      <c r="D19" s="13">
        <v>1000000</v>
      </c>
      <c r="E19" s="13">
        <v>0.17851557927642162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3">
      <c r="A20" t="s">
        <v>76</v>
      </c>
      <c r="B20" s="13">
        <v>1</v>
      </c>
      <c r="C20" t="s">
        <v>95</v>
      </c>
      <c r="D20" s="13">
        <v>1000000</v>
      </c>
      <c r="E20" s="13">
        <v>2.6361890364144627E-2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0.36147692427924855</v>
      </c>
      <c r="M20">
        <v>86941.15189749781</v>
      </c>
      <c r="N20" t="s">
        <v>167</v>
      </c>
      <c r="O20" t="s">
        <v>415</v>
      </c>
    </row>
    <row r="21" spans="1:15" x14ac:dyDescent="0.3">
      <c r="A21" t="s">
        <v>77</v>
      </c>
      <c r="B21" s="13">
        <v>1</v>
      </c>
      <c r="C21" t="s">
        <v>96</v>
      </c>
      <c r="D21" s="13">
        <v>1000000</v>
      </c>
      <c r="E21" s="13">
        <v>4.6525425146296115E-3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spans="1:15" x14ac:dyDescent="0.3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0.17927151379688125</v>
      </c>
      <c r="M22">
        <v>86941.15189749781</v>
      </c>
      <c r="N22" t="s">
        <v>169</v>
      </c>
      <c r="O22" t="s">
        <v>415</v>
      </c>
    </row>
    <row r="23" spans="1:15" x14ac:dyDescent="0.3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0.29035372535947895</v>
      </c>
      <c r="M23">
        <v>63900.536915252065</v>
      </c>
      <c r="N23" t="s">
        <v>163</v>
      </c>
      <c r="O23" t="s">
        <v>415</v>
      </c>
    </row>
    <row r="24" spans="1:15" x14ac:dyDescent="0.3">
      <c r="A24" t="s">
        <v>80</v>
      </c>
      <c r="B24" s="13">
        <v>1</v>
      </c>
      <c r="C24" t="s">
        <v>149</v>
      </c>
      <c r="D24" s="13">
        <v>1000000</v>
      </c>
      <c r="E24" s="13">
        <v>0.20590136474251095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63900.536915252065</v>
      </c>
      <c r="N24" t="s">
        <v>164</v>
      </c>
      <c r="O24" t="s">
        <v>415</v>
      </c>
    </row>
    <row r="25" spans="1:15" x14ac:dyDescent="0.3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63900.536915252065</v>
      </c>
      <c r="N25" t="s">
        <v>165</v>
      </c>
      <c r="O25" t="s">
        <v>415</v>
      </c>
    </row>
    <row r="26" spans="1:15" x14ac:dyDescent="0.3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0.22042324851114775</v>
      </c>
      <c r="M26">
        <v>63900.536915252065</v>
      </c>
      <c r="N26" t="s">
        <v>166</v>
      </c>
      <c r="O26" t="s">
        <v>415</v>
      </c>
    </row>
    <row r="27" spans="1:15" x14ac:dyDescent="0.3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0.23847093489774385</v>
      </c>
      <c r="M27">
        <v>63900.536915252065</v>
      </c>
      <c r="N27" t="s">
        <v>167</v>
      </c>
      <c r="O27" t="s">
        <v>415</v>
      </c>
    </row>
    <row r="28" spans="1:15" x14ac:dyDescent="0.3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0.26662662423129413</v>
      </c>
      <c r="M28">
        <v>63900.536915252065</v>
      </c>
      <c r="N28" t="s">
        <v>168</v>
      </c>
      <c r="O28" t="s">
        <v>415</v>
      </c>
    </row>
    <row r="29" spans="1:15" x14ac:dyDescent="0.3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0.13769422630324307</v>
      </c>
      <c r="M29">
        <v>63900.536915252065</v>
      </c>
      <c r="N29" t="s">
        <v>169</v>
      </c>
      <c r="O29" t="s">
        <v>415</v>
      </c>
    </row>
    <row r="30" spans="1:15" x14ac:dyDescent="0.3">
      <c r="A30" t="s">
        <v>86</v>
      </c>
      <c r="B30" s="13">
        <v>1</v>
      </c>
      <c r="C30" t="s">
        <v>95</v>
      </c>
      <c r="D30" s="13">
        <v>1000000</v>
      </c>
      <c r="E30" s="13">
        <v>4.6182869171644117E-2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334441.30677796475</v>
      </c>
      <c r="N30" t="s">
        <v>163</v>
      </c>
      <c r="O30" t="s">
        <v>415</v>
      </c>
    </row>
    <row r="31" spans="1:15" x14ac:dyDescent="0.3">
      <c r="A31" t="s">
        <v>87</v>
      </c>
      <c r="B31" s="13">
        <v>1</v>
      </c>
      <c r="C31" t="s">
        <v>96</v>
      </c>
      <c r="D31" s="13">
        <v>1000000</v>
      </c>
      <c r="E31" s="13">
        <v>1.0590045984474203E-2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0.18200511248274923</v>
      </c>
      <c r="M31">
        <v>334441.30677796475</v>
      </c>
      <c r="N31" t="s">
        <v>164</v>
      </c>
      <c r="O31" t="s">
        <v>415</v>
      </c>
    </row>
    <row r="32" spans="1:15" x14ac:dyDescent="0.3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0.26086488871480085</v>
      </c>
      <c r="M32">
        <v>334441.30677796475</v>
      </c>
      <c r="N32" t="s">
        <v>165</v>
      </c>
      <c r="O32" t="s">
        <v>415</v>
      </c>
    </row>
    <row r="33" spans="1:15" x14ac:dyDescent="0.3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0.14729035157933465</v>
      </c>
      <c r="M33">
        <v>334441.30677796475</v>
      </c>
      <c r="N33" t="s">
        <v>166</v>
      </c>
      <c r="O33" t="s">
        <v>415</v>
      </c>
    </row>
    <row r="34" spans="1:15" x14ac:dyDescent="0.3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0.16971365959831075</v>
      </c>
      <c r="M34">
        <v>334441.30677796475</v>
      </c>
      <c r="N34" t="s">
        <v>167</v>
      </c>
      <c r="O34" t="s">
        <v>415</v>
      </c>
    </row>
    <row r="35" spans="1:15" x14ac:dyDescent="0.3">
      <c r="A35" t="s">
        <v>91</v>
      </c>
      <c r="B35" s="13">
        <v>1</v>
      </c>
      <c r="C35" t="s">
        <v>95</v>
      </c>
      <c r="D35" s="13">
        <v>1000000</v>
      </c>
      <c r="E35" s="13">
        <v>2.2553174967749914E-2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0.20710937770702512</v>
      </c>
      <c r="M35">
        <v>334441.30677796475</v>
      </c>
      <c r="N35" t="s">
        <v>168</v>
      </c>
      <c r="O35" t="s">
        <v>415</v>
      </c>
    </row>
    <row r="36" spans="1:15" x14ac:dyDescent="0.3">
      <c r="A36" t="s">
        <v>92</v>
      </c>
      <c r="B36" s="13">
        <v>1</v>
      </c>
      <c r="C36" t="s">
        <v>96</v>
      </c>
      <c r="D36" s="13">
        <v>1000000</v>
      </c>
      <c r="E36" s="13">
        <v>4.5255200307917692E-3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334441.30677796475</v>
      </c>
      <c r="N36" t="s">
        <v>169</v>
      </c>
      <c r="O36" t="s">
        <v>415</v>
      </c>
    </row>
    <row r="37" spans="1:15" x14ac:dyDescent="0.3">
      <c r="I37" t="s">
        <v>133</v>
      </c>
      <c r="J37" t="s">
        <v>161</v>
      </c>
      <c r="K37" t="s">
        <v>149</v>
      </c>
      <c r="L37">
        <v>0.83907695265494975</v>
      </c>
      <c r="M37">
        <v>107677.80149337703</v>
      </c>
      <c r="N37" t="s">
        <v>163</v>
      </c>
      <c r="O37" t="s">
        <v>415</v>
      </c>
    </row>
    <row r="38" spans="1:15" x14ac:dyDescent="0.3">
      <c r="I38" t="s">
        <v>134</v>
      </c>
      <c r="J38" t="s">
        <v>161</v>
      </c>
      <c r="K38" t="s">
        <v>149</v>
      </c>
      <c r="L38">
        <v>0.25338342710290118</v>
      </c>
      <c r="M38">
        <v>107677.80149337703</v>
      </c>
      <c r="N38" t="s">
        <v>164</v>
      </c>
      <c r="O38" t="s">
        <v>415</v>
      </c>
    </row>
    <row r="39" spans="1:15" x14ac:dyDescent="0.3">
      <c r="I39" t="s">
        <v>135</v>
      </c>
      <c r="J39" t="s">
        <v>161</v>
      </c>
      <c r="K39" t="s">
        <v>149</v>
      </c>
      <c r="L39">
        <v>0.84952138400452393</v>
      </c>
      <c r="M39">
        <v>107677.80149337703</v>
      </c>
      <c r="N39" t="s">
        <v>165</v>
      </c>
      <c r="O39" t="s">
        <v>415</v>
      </c>
    </row>
    <row r="40" spans="1:15" x14ac:dyDescent="0.3">
      <c r="I40" t="s">
        <v>136</v>
      </c>
      <c r="J40" t="s">
        <v>161</v>
      </c>
      <c r="K40" t="s">
        <v>149</v>
      </c>
      <c r="L40">
        <v>0.22812611223889004</v>
      </c>
      <c r="M40">
        <v>107677.80149337703</v>
      </c>
      <c r="N40" t="s">
        <v>166</v>
      </c>
      <c r="O40" t="s">
        <v>415</v>
      </c>
    </row>
    <row r="41" spans="1:15" x14ac:dyDescent="0.3">
      <c r="I41" t="s">
        <v>137</v>
      </c>
      <c r="J41" t="s">
        <v>161</v>
      </c>
      <c r="K41" t="s">
        <v>149</v>
      </c>
      <c r="L41">
        <v>0.22812611223889004</v>
      </c>
      <c r="M41">
        <v>107677.80149337703</v>
      </c>
      <c r="N41" t="s">
        <v>167</v>
      </c>
      <c r="O41" t="s">
        <v>415</v>
      </c>
    </row>
    <row r="42" spans="1:15" x14ac:dyDescent="0.3">
      <c r="I42" t="s">
        <v>138</v>
      </c>
      <c r="J42" t="s">
        <v>161</v>
      </c>
      <c r="K42" t="s">
        <v>149</v>
      </c>
      <c r="L42">
        <v>0.34251274671355297</v>
      </c>
      <c r="M42">
        <v>107677.80149337703</v>
      </c>
      <c r="N42" t="s">
        <v>168</v>
      </c>
      <c r="O42" t="s">
        <v>415</v>
      </c>
    </row>
    <row r="43" spans="1:15" x14ac:dyDescent="0.3">
      <c r="I43" t="s">
        <v>139</v>
      </c>
      <c r="J43" t="s">
        <v>161</v>
      </c>
      <c r="K43" t="s">
        <v>149</v>
      </c>
      <c r="L43">
        <v>0.23593721500058681</v>
      </c>
      <c r="M43">
        <v>107677.80149337703</v>
      </c>
      <c r="N43" t="s">
        <v>169</v>
      </c>
      <c r="O43" t="s">
        <v>415</v>
      </c>
    </row>
    <row r="44" spans="1:15" x14ac:dyDescent="0.3">
      <c r="I44" t="s">
        <v>140</v>
      </c>
      <c r="J44" t="s">
        <v>162</v>
      </c>
      <c r="K44" t="s">
        <v>149</v>
      </c>
      <c r="L44">
        <v>0.55306694277314883</v>
      </c>
      <c r="M44">
        <v>55393.797113217515</v>
      </c>
      <c r="N44" t="s">
        <v>163</v>
      </c>
      <c r="O44" t="s">
        <v>415</v>
      </c>
    </row>
    <row r="45" spans="1:15" x14ac:dyDescent="0.3">
      <c r="I45" t="s">
        <v>141</v>
      </c>
      <c r="J45" t="s">
        <v>162</v>
      </c>
      <c r="K45" t="s">
        <v>149</v>
      </c>
      <c r="L45">
        <v>0.24496085563969133</v>
      </c>
      <c r="M45">
        <v>55393.797113217515</v>
      </c>
      <c r="N45" t="s">
        <v>164</v>
      </c>
      <c r="O45" t="s">
        <v>415</v>
      </c>
    </row>
    <row r="46" spans="1:15" x14ac:dyDescent="0.3">
      <c r="I46" t="s">
        <v>142</v>
      </c>
      <c r="J46" t="s">
        <v>162</v>
      </c>
      <c r="K46" t="s">
        <v>149</v>
      </c>
      <c r="L46">
        <v>0.59102390308426089</v>
      </c>
      <c r="M46">
        <v>55393.797113217515</v>
      </c>
      <c r="N46" t="s">
        <v>165</v>
      </c>
      <c r="O46" t="s">
        <v>415</v>
      </c>
    </row>
    <row r="47" spans="1:15" x14ac:dyDescent="0.3">
      <c r="I47" t="s">
        <v>143</v>
      </c>
      <c r="J47" t="s">
        <v>162</v>
      </c>
      <c r="K47" t="s">
        <v>149</v>
      </c>
      <c r="L47">
        <v>0.20156091142167398</v>
      </c>
      <c r="M47">
        <v>55393.797113217515</v>
      </c>
      <c r="N47" t="s">
        <v>166</v>
      </c>
      <c r="O47" t="s">
        <v>415</v>
      </c>
    </row>
    <row r="48" spans="1:15" x14ac:dyDescent="0.3">
      <c r="I48" t="s">
        <v>144</v>
      </c>
      <c r="J48" t="s">
        <v>162</v>
      </c>
      <c r="K48" t="s">
        <v>149</v>
      </c>
      <c r="L48">
        <v>0.21762824458558261</v>
      </c>
      <c r="M48">
        <v>55393.797113217515</v>
      </c>
      <c r="N48" t="s">
        <v>167</v>
      </c>
      <c r="O48" t="s">
        <v>415</v>
      </c>
    </row>
    <row r="49" spans="9:15" x14ac:dyDescent="0.3">
      <c r="I49" t="s">
        <v>145</v>
      </c>
      <c r="J49" t="s">
        <v>162</v>
      </c>
      <c r="K49" t="s">
        <v>149</v>
      </c>
      <c r="L49">
        <v>0.28369019166301462</v>
      </c>
      <c r="M49">
        <v>55393.797113217515</v>
      </c>
      <c r="N49" t="s">
        <v>168</v>
      </c>
      <c r="O49" t="s">
        <v>415</v>
      </c>
    </row>
    <row r="50" spans="9:15" x14ac:dyDescent="0.3">
      <c r="I50" t="s">
        <v>146</v>
      </c>
      <c r="J50" t="s">
        <v>162</v>
      </c>
      <c r="K50" t="s">
        <v>149</v>
      </c>
      <c r="L50">
        <v>0.19240383932025171</v>
      </c>
      <c r="M50">
        <v>55393.797113217515</v>
      </c>
      <c r="N50" t="s">
        <v>169</v>
      </c>
      <c r="O50" t="s">
        <v>415</v>
      </c>
    </row>
    <row r="101" spans="9:15" x14ac:dyDescent="0.3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3">
      <c r="I102" t="s">
        <v>441</v>
      </c>
      <c r="J102" t="s">
        <v>462</v>
      </c>
      <c r="K102" t="s">
        <v>149</v>
      </c>
      <c r="L102">
        <v>0.38318753569175773</v>
      </c>
      <c r="M102">
        <v>285033.96149917261</v>
      </c>
      <c r="N102" t="s">
        <v>163</v>
      </c>
      <c r="O102" t="s">
        <v>415</v>
      </c>
    </row>
    <row r="103" spans="9:15" x14ac:dyDescent="0.3">
      <c r="I103" t="s">
        <v>442</v>
      </c>
      <c r="J103" t="s">
        <v>462</v>
      </c>
      <c r="K103" t="s">
        <v>149</v>
      </c>
      <c r="L103">
        <v>0.29318436405313264</v>
      </c>
      <c r="M103">
        <v>285033.96149917261</v>
      </c>
      <c r="N103" t="s">
        <v>164</v>
      </c>
      <c r="O103" t="s">
        <v>415</v>
      </c>
    </row>
    <row r="104" spans="9:15" x14ac:dyDescent="0.3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3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3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3">
      <c r="I107" t="s">
        <v>446</v>
      </c>
      <c r="J107" t="s">
        <v>462</v>
      </c>
      <c r="K107" t="s">
        <v>149</v>
      </c>
      <c r="L107">
        <v>0.29769526073700137</v>
      </c>
      <c r="M107">
        <v>285033.96149917261</v>
      </c>
      <c r="N107" t="s">
        <v>168</v>
      </c>
      <c r="O107" t="s">
        <v>415</v>
      </c>
    </row>
    <row r="108" spans="9:15" x14ac:dyDescent="0.3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spans="9:15" x14ac:dyDescent="0.3">
      <c r="I109" t="s">
        <v>448</v>
      </c>
      <c r="J109" t="s">
        <v>463</v>
      </c>
      <c r="K109" t="s">
        <v>149</v>
      </c>
      <c r="L109">
        <v>0.37050289163202677</v>
      </c>
      <c r="M109">
        <v>303204.8924387063</v>
      </c>
      <c r="N109" t="s">
        <v>163</v>
      </c>
      <c r="O109" t="s">
        <v>415</v>
      </c>
    </row>
    <row r="110" spans="9:15" x14ac:dyDescent="0.3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3">
      <c r="I111" t="s">
        <v>450</v>
      </c>
      <c r="J111" t="s">
        <v>463</v>
      </c>
      <c r="K111" t="s">
        <v>149</v>
      </c>
      <c r="L111">
        <v>0.41608282477748904</v>
      </c>
      <c r="M111">
        <v>303204.8924387063</v>
      </c>
      <c r="N111" t="s">
        <v>165</v>
      </c>
      <c r="O111" t="s">
        <v>415</v>
      </c>
    </row>
    <row r="112" spans="9:15" x14ac:dyDescent="0.3">
      <c r="I112" t="s">
        <v>451</v>
      </c>
      <c r="J112" t="s">
        <v>463</v>
      </c>
      <c r="K112" t="s">
        <v>149</v>
      </c>
      <c r="L112">
        <v>0.22584757102138614</v>
      </c>
      <c r="M112">
        <v>303204.8924387063</v>
      </c>
      <c r="N112" t="s">
        <v>166</v>
      </c>
      <c r="O112" t="s">
        <v>415</v>
      </c>
    </row>
    <row r="113" spans="9:15" x14ac:dyDescent="0.3">
      <c r="I113" t="s">
        <v>452</v>
      </c>
      <c r="J113" t="s">
        <v>463</v>
      </c>
      <c r="K113" t="s">
        <v>149</v>
      </c>
      <c r="L113">
        <v>0.25057735337845655</v>
      </c>
      <c r="M113">
        <v>303204.8924387063</v>
      </c>
      <c r="N113" t="s">
        <v>167</v>
      </c>
      <c r="O113" t="s">
        <v>415</v>
      </c>
    </row>
    <row r="114" spans="9:15" x14ac:dyDescent="0.3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spans="9:15" x14ac:dyDescent="0.3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spans="9:15" x14ac:dyDescent="0.3">
      <c r="I116" t="s">
        <v>455</v>
      </c>
      <c r="J116" t="s">
        <v>464</v>
      </c>
      <c r="K116" t="s">
        <v>149</v>
      </c>
      <c r="L116">
        <v>0.4303384575777589</v>
      </c>
      <c r="M116">
        <v>189917.89991517513</v>
      </c>
      <c r="N116" t="s">
        <v>163</v>
      </c>
      <c r="O116" t="s">
        <v>415</v>
      </c>
    </row>
    <row r="117" spans="9:15" x14ac:dyDescent="0.3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189917.89991517513</v>
      </c>
      <c r="N117" t="s">
        <v>164</v>
      </c>
      <c r="O117" t="s">
        <v>415</v>
      </c>
    </row>
    <row r="118" spans="9:15" x14ac:dyDescent="0.3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189917.89991517513</v>
      </c>
      <c r="N118" t="s">
        <v>165</v>
      </c>
      <c r="O118" t="s">
        <v>415</v>
      </c>
    </row>
    <row r="119" spans="9:15" x14ac:dyDescent="0.3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189917.89991517513</v>
      </c>
      <c r="N119" t="s">
        <v>166</v>
      </c>
      <c r="O119" t="s">
        <v>415</v>
      </c>
    </row>
    <row r="120" spans="9:15" x14ac:dyDescent="0.3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189917.89991517513</v>
      </c>
      <c r="N120" t="s">
        <v>167</v>
      </c>
      <c r="O120" t="s">
        <v>415</v>
      </c>
    </row>
    <row r="121" spans="9:15" x14ac:dyDescent="0.3">
      <c r="I121" t="s">
        <v>460</v>
      </c>
      <c r="J121" t="s">
        <v>464</v>
      </c>
      <c r="K121" t="s">
        <v>149</v>
      </c>
      <c r="L121">
        <v>0.33207805797106626</v>
      </c>
      <c r="M121">
        <v>189917.89991517513</v>
      </c>
      <c r="N121" t="s">
        <v>168</v>
      </c>
      <c r="O121" t="s">
        <v>415</v>
      </c>
    </row>
    <row r="122" spans="9:15" x14ac:dyDescent="0.3">
      <c r="I122" t="s">
        <v>461</v>
      </c>
      <c r="J122" t="s">
        <v>464</v>
      </c>
      <c r="K122" t="s">
        <v>149</v>
      </c>
      <c r="L122">
        <v>0.19511938198643256</v>
      </c>
      <c r="M122">
        <v>189917.89991517513</v>
      </c>
      <c r="N122" t="s">
        <v>169</v>
      </c>
      <c r="O122" t="s">
        <v>415</v>
      </c>
    </row>
    <row r="123" spans="9:15" x14ac:dyDescent="0.3">
      <c r="I123" t="s">
        <v>1239</v>
      </c>
      <c r="J123" t="s">
        <v>1238</v>
      </c>
      <c r="K123" t="s">
        <v>149</v>
      </c>
      <c r="L123">
        <v>0.14756180289521115</v>
      </c>
      <c r="M123">
        <v>221843.24614694589</v>
      </c>
      <c r="N123" t="s">
        <v>163</v>
      </c>
      <c r="O123" t="s">
        <v>415</v>
      </c>
    </row>
    <row r="124" spans="9:15" x14ac:dyDescent="0.3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3">
      <c r="I125" t="s">
        <v>1241</v>
      </c>
      <c r="J125" t="s">
        <v>1238</v>
      </c>
      <c r="K125" t="s">
        <v>149</v>
      </c>
      <c r="L125">
        <v>0.18154561984290332</v>
      </c>
      <c r="M125">
        <v>221843.24614694589</v>
      </c>
      <c r="N125" t="s">
        <v>165</v>
      </c>
      <c r="O125" t="s">
        <v>415</v>
      </c>
    </row>
    <row r="126" spans="9:15" x14ac:dyDescent="0.3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3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3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3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spans="9:15" x14ac:dyDescent="0.3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3">
      <c r="I202" t="s">
        <v>416</v>
      </c>
      <c r="J202" t="s">
        <v>438</v>
      </c>
      <c r="K202" t="s">
        <v>149</v>
      </c>
      <c r="L202">
        <v>0.15372103643832416</v>
      </c>
      <c r="M202">
        <v>214389.5387161618</v>
      </c>
      <c r="N202" t="s">
        <v>163</v>
      </c>
      <c r="O202" t="s">
        <v>415</v>
      </c>
    </row>
    <row r="203" spans="9:15" x14ac:dyDescent="0.3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3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3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3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3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3">
      <c r="I208" t="s">
        <v>422</v>
      </c>
      <c r="J208" t="s">
        <v>438</v>
      </c>
      <c r="K208" t="s">
        <v>149</v>
      </c>
      <c r="L208">
        <v>3.5628396157213284E-2</v>
      </c>
      <c r="M208">
        <v>214389.5387161618</v>
      </c>
      <c r="N208" t="s">
        <v>169</v>
      </c>
      <c r="O208" t="s">
        <v>415</v>
      </c>
    </row>
    <row r="209" spans="9:15" x14ac:dyDescent="0.3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171808.69253016336</v>
      </c>
      <c r="N209" t="s">
        <v>163</v>
      </c>
      <c r="O209" t="s">
        <v>415</v>
      </c>
    </row>
    <row r="210" spans="9:15" x14ac:dyDescent="0.3">
      <c r="I210" t="s">
        <v>424</v>
      </c>
      <c r="J210" t="s">
        <v>439</v>
      </c>
      <c r="K210" t="s">
        <v>149</v>
      </c>
      <c r="L210">
        <v>0.22161842791085226</v>
      </c>
      <c r="M210">
        <v>171808.69253016336</v>
      </c>
      <c r="N210" t="s">
        <v>164</v>
      </c>
      <c r="O210" t="s">
        <v>415</v>
      </c>
    </row>
    <row r="211" spans="9:15" x14ac:dyDescent="0.3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171808.69253016336</v>
      </c>
      <c r="N211" t="s">
        <v>165</v>
      </c>
      <c r="O211" t="s">
        <v>415</v>
      </c>
    </row>
    <row r="212" spans="9:15" x14ac:dyDescent="0.3">
      <c r="I212" t="s">
        <v>426</v>
      </c>
      <c r="J212" t="s">
        <v>439</v>
      </c>
      <c r="K212" t="s">
        <v>149</v>
      </c>
      <c r="L212">
        <v>0.16455097286814813</v>
      </c>
      <c r="M212">
        <v>171808.69253016336</v>
      </c>
      <c r="N212" t="s">
        <v>166</v>
      </c>
      <c r="O212" t="s">
        <v>415</v>
      </c>
    </row>
    <row r="213" spans="9:15" x14ac:dyDescent="0.3">
      <c r="I213" t="s">
        <v>427</v>
      </c>
      <c r="J213" t="s">
        <v>439</v>
      </c>
      <c r="K213" t="s">
        <v>149</v>
      </c>
      <c r="L213">
        <v>0.19667556686537827</v>
      </c>
      <c r="M213">
        <v>171808.69253016336</v>
      </c>
      <c r="N213" t="s">
        <v>167</v>
      </c>
      <c r="O213" t="s">
        <v>415</v>
      </c>
    </row>
    <row r="214" spans="9:15" x14ac:dyDescent="0.3">
      <c r="I214" t="s">
        <v>428</v>
      </c>
      <c r="J214" t="s">
        <v>439</v>
      </c>
      <c r="K214" t="s">
        <v>149</v>
      </c>
      <c r="L214">
        <v>0.24153333987561074</v>
      </c>
      <c r="M214">
        <v>171808.69253016336</v>
      </c>
      <c r="N214" t="s">
        <v>168</v>
      </c>
      <c r="O214" t="s">
        <v>415</v>
      </c>
    </row>
    <row r="215" spans="9:15" x14ac:dyDescent="0.3">
      <c r="I215" t="s">
        <v>429</v>
      </c>
      <c r="J215" t="s">
        <v>439</v>
      </c>
      <c r="K215" t="s">
        <v>149</v>
      </c>
      <c r="L215">
        <v>0.1529141020545966</v>
      </c>
      <c r="M215">
        <v>171808.69253016336</v>
      </c>
      <c r="N215" t="s">
        <v>169</v>
      </c>
      <c r="O215" t="s">
        <v>415</v>
      </c>
    </row>
    <row r="216" spans="9:15" x14ac:dyDescent="0.3">
      <c r="I216" t="s">
        <v>430</v>
      </c>
      <c r="J216" t="s">
        <v>440</v>
      </c>
      <c r="K216" t="s">
        <v>149</v>
      </c>
      <c r="L216">
        <v>0.40437940802337613</v>
      </c>
      <c r="M216">
        <v>613801.76875367481</v>
      </c>
      <c r="N216" t="s">
        <v>163</v>
      </c>
      <c r="O216" t="s">
        <v>415</v>
      </c>
    </row>
    <row r="217" spans="9:15" x14ac:dyDescent="0.3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3">
      <c r="I218" t="s">
        <v>432</v>
      </c>
      <c r="J218" t="s">
        <v>440</v>
      </c>
      <c r="K218" t="s">
        <v>149</v>
      </c>
      <c r="L218">
        <v>0.46269017584374283</v>
      </c>
      <c r="M218">
        <v>613801.76875367481</v>
      </c>
      <c r="N218" t="s">
        <v>165</v>
      </c>
      <c r="O218" t="s">
        <v>415</v>
      </c>
    </row>
    <row r="219" spans="9:15" x14ac:dyDescent="0.3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3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3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spans="9:15" x14ac:dyDescent="0.3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1" x14ac:dyDescent="0.3">
      <c r="A1" t="s">
        <v>479</v>
      </c>
    </row>
    <row r="2" spans="1:21" x14ac:dyDescent="0.3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3">
      <c r="A3">
        <v>222.64691523122787</v>
      </c>
      <c r="B3">
        <v>39.337630168914792</v>
      </c>
      <c r="C3">
        <v>1.0010235729217529</v>
      </c>
      <c r="D3">
        <v>273.8001742606163</v>
      </c>
      <c r="E3">
        <v>281.99211425065994</v>
      </c>
      <c r="F3">
        <v>200.35290495967865</v>
      </c>
      <c r="G3">
        <v>216.30692843246459</v>
      </c>
      <c r="H3">
        <v>191.42274833488463</v>
      </c>
      <c r="I3">
        <v>21.789254470825195</v>
      </c>
      <c r="J3">
        <v>1.941918454170227</v>
      </c>
      <c r="K3">
        <v>127.06205954933166</v>
      </c>
      <c r="L3">
        <v>42.98450095129013</v>
      </c>
      <c r="M3">
        <v>44.946022023200989</v>
      </c>
      <c r="N3">
        <v>424.87732813739774</v>
      </c>
      <c r="O3">
        <v>341.80308668756487</v>
      </c>
      <c r="P3">
        <v>423.74766212558745</v>
      </c>
      <c r="Q3">
        <v>69.322490505695342</v>
      </c>
      <c r="R3">
        <v>384.11934976005557</v>
      </c>
      <c r="S3">
        <v>46.406511035919188</v>
      </c>
      <c r="T3">
        <v>94.257799573898311</v>
      </c>
      <c r="U3">
        <v>16.978020687103271</v>
      </c>
    </row>
    <row r="5" spans="1:21" x14ac:dyDescent="0.3">
      <c r="A5" t="s">
        <v>480</v>
      </c>
    </row>
    <row r="6" spans="1:21" x14ac:dyDescent="0.3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842.93163454533533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124.32944355019187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3">
      <c r="A2" t="s">
        <v>383</v>
      </c>
      <c r="B2" s="13">
        <v>1</v>
      </c>
      <c r="C2" t="s">
        <v>378</v>
      </c>
      <c r="D2" s="13">
        <v>47.308444678184934</v>
      </c>
      <c r="E2" s="13">
        <v>99983.870481725811</v>
      </c>
      <c r="F2" t="s">
        <v>38</v>
      </c>
    </row>
    <row r="3" spans="1:6" x14ac:dyDescent="0.3">
      <c r="A3" t="s">
        <v>491</v>
      </c>
      <c r="B3" s="13">
        <v>1</v>
      </c>
      <c r="C3" t="s">
        <v>378</v>
      </c>
      <c r="D3" s="13">
        <v>133.18405017989116</v>
      </c>
      <c r="E3" s="13">
        <v>99983.870481725811</v>
      </c>
      <c r="F3" t="s">
        <v>468</v>
      </c>
    </row>
    <row r="4" spans="1:6" x14ac:dyDescent="0.3">
      <c r="A4" t="s">
        <v>492</v>
      </c>
      <c r="B4" s="13">
        <v>1</v>
      </c>
      <c r="C4" t="s">
        <v>378</v>
      </c>
      <c r="D4" s="13">
        <v>409.17176056012977</v>
      </c>
      <c r="E4" s="13">
        <v>99983.870481725811</v>
      </c>
      <c r="F4" t="s">
        <v>467</v>
      </c>
    </row>
    <row r="5" spans="1:6" x14ac:dyDescent="0.3">
      <c r="A5" t="s">
        <v>493</v>
      </c>
      <c r="B5" s="13">
        <v>1</v>
      </c>
      <c r="C5" t="s">
        <v>378</v>
      </c>
      <c r="D5" s="13">
        <v>1870.0572402309992</v>
      </c>
      <c r="E5" s="13">
        <v>99983.870481725811</v>
      </c>
      <c r="F5" t="s">
        <v>490</v>
      </c>
    </row>
    <row r="6" spans="1:6" x14ac:dyDescent="0.3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3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3">
      <c r="A8" t="s">
        <v>1155</v>
      </c>
      <c r="B8" s="13">
        <v>1</v>
      </c>
      <c r="C8" t="s">
        <v>378</v>
      </c>
      <c r="D8" s="13">
        <v>21.716913200795183</v>
      </c>
      <c r="E8" s="13">
        <v>99983.870481725811</v>
      </c>
      <c r="F8" t="s">
        <v>1153</v>
      </c>
    </row>
    <row r="9" spans="1:6" x14ac:dyDescent="0.3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3">
      <c r="A10" t="s">
        <v>494</v>
      </c>
      <c r="B10" s="13">
        <v>1</v>
      </c>
      <c r="C10" t="s">
        <v>378</v>
      </c>
      <c r="D10" s="13">
        <v>1928.7460618927903</v>
      </c>
      <c r="E10" s="13">
        <v>99983.870481725811</v>
      </c>
      <c r="F10" t="s">
        <v>469</v>
      </c>
    </row>
    <row r="11" spans="1:6" x14ac:dyDescent="0.3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3">
      <c r="A12" t="s">
        <v>496</v>
      </c>
      <c r="B12" s="13">
        <v>1</v>
      </c>
      <c r="C12" t="s">
        <v>378</v>
      </c>
      <c r="D12" s="13">
        <v>115.09679770966795</v>
      </c>
      <c r="E12" s="13">
        <v>99983.870481725811</v>
      </c>
      <c r="F12" t="s">
        <v>471</v>
      </c>
    </row>
    <row r="13" spans="1:6" x14ac:dyDescent="0.3">
      <c r="A13" t="s">
        <v>1451</v>
      </c>
      <c r="B13" s="13">
        <v>1</v>
      </c>
      <c r="C13" t="s">
        <v>378</v>
      </c>
      <c r="D13" s="13">
        <v>5.0402797064545695</v>
      </c>
      <c r="E13" s="13">
        <v>99983.870481725811</v>
      </c>
      <c r="F13" t="s">
        <v>1450</v>
      </c>
    </row>
    <row r="14" spans="1:6" x14ac:dyDescent="0.3">
      <c r="A14" t="s">
        <v>190</v>
      </c>
      <c r="B14" s="13">
        <v>1</v>
      </c>
      <c r="C14" t="s">
        <v>378</v>
      </c>
      <c r="D14" s="13">
        <v>244.21769431188122</v>
      </c>
      <c r="E14" s="13">
        <v>99983.870481725811</v>
      </c>
      <c r="F14" t="s">
        <v>172</v>
      </c>
    </row>
    <row r="15" spans="1:6" x14ac:dyDescent="0.3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3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3">
      <c r="A17" t="s">
        <v>200</v>
      </c>
      <c r="B17" s="13">
        <v>1</v>
      </c>
      <c r="C17" t="s">
        <v>378</v>
      </c>
      <c r="D17" s="13">
        <v>0.24730745665248866</v>
      </c>
      <c r="E17" s="13">
        <v>99983.870481725811</v>
      </c>
      <c r="F17" t="s">
        <v>182</v>
      </c>
    </row>
    <row r="18" spans="1:6" x14ac:dyDescent="0.3">
      <c r="A18" t="s">
        <v>201</v>
      </c>
      <c r="B18" s="13">
        <v>1</v>
      </c>
      <c r="C18" t="s">
        <v>378</v>
      </c>
      <c r="D18" s="13">
        <v>14214.712732886088</v>
      </c>
      <c r="E18" s="13">
        <v>99983.870481725811</v>
      </c>
      <c r="F18" t="s">
        <v>48</v>
      </c>
    </row>
    <row r="19" spans="1:6" x14ac:dyDescent="0.3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3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3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3">
      <c r="A22" t="s">
        <v>205</v>
      </c>
      <c r="B22" s="13">
        <v>1</v>
      </c>
      <c r="C22" t="s">
        <v>378</v>
      </c>
      <c r="D22" s="13">
        <v>2517.7965781423995</v>
      </c>
      <c r="E22" s="13">
        <v>99983.870481725811</v>
      </c>
      <c r="F22" t="s">
        <v>178</v>
      </c>
    </row>
    <row r="23" spans="1:6" x14ac:dyDescent="0.3">
      <c r="A23" t="s">
        <v>206</v>
      </c>
      <c r="B23" s="13">
        <v>1</v>
      </c>
      <c r="C23" t="s">
        <v>378</v>
      </c>
      <c r="D23" s="13">
        <v>413.88756239505744</v>
      </c>
      <c r="E23" s="13">
        <v>99983.870481725811</v>
      </c>
      <c r="F23" t="s">
        <v>177</v>
      </c>
    </row>
    <row r="24" spans="1:6" x14ac:dyDescent="0.3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3">
      <c r="A25" t="s">
        <v>192</v>
      </c>
      <c r="B25" s="13">
        <v>1</v>
      </c>
      <c r="C25" t="s">
        <v>378</v>
      </c>
      <c r="D25" s="13">
        <v>2022.6332824077292</v>
      </c>
      <c r="E25" s="13">
        <v>99983.870481725811</v>
      </c>
      <c r="F25" t="s">
        <v>163</v>
      </c>
    </row>
    <row r="26" spans="1:6" x14ac:dyDescent="0.3">
      <c r="A26" t="s">
        <v>193</v>
      </c>
      <c r="B26" s="13">
        <v>1</v>
      </c>
      <c r="C26" t="s">
        <v>378</v>
      </c>
      <c r="D26" s="13">
        <v>16226.826396851777</v>
      </c>
      <c r="E26" s="13">
        <v>99983.870481725811</v>
      </c>
      <c r="F26" t="s">
        <v>164</v>
      </c>
    </row>
    <row r="27" spans="1:6" x14ac:dyDescent="0.3">
      <c r="A27" t="s">
        <v>194</v>
      </c>
      <c r="B27" s="13">
        <v>1</v>
      </c>
      <c r="C27" t="s">
        <v>378</v>
      </c>
      <c r="D27" s="13">
        <v>2012.9242863257589</v>
      </c>
      <c r="E27" s="13">
        <v>99983.870481725811</v>
      </c>
      <c r="F27" t="s">
        <v>165</v>
      </c>
    </row>
    <row r="28" spans="1:6" x14ac:dyDescent="0.3">
      <c r="A28" t="s">
        <v>195</v>
      </c>
      <c r="B28" s="13">
        <v>1</v>
      </c>
      <c r="C28" t="s">
        <v>378</v>
      </c>
      <c r="D28" s="13">
        <v>19274.483948472076</v>
      </c>
      <c r="E28" s="13">
        <v>99983.870481725811</v>
      </c>
      <c r="F28" t="s">
        <v>166</v>
      </c>
    </row>
    <row r="29" spans="1:6" x14ac:dyDescent="0.3">
      <c r="A29" t="s">
        <v>196</v>
      </c>
      <c r="B29" s="13">
        <v>1</v>
      </c>
      <c r="C29" t="s">
        <v>378</v>
      </c>
      <c r="D29" s="13">
        <v>19264.774956196812</v>
      </c>
      <c r="E29" s="13">
        <v>99983.870481725811</v>
      </c>
      <c r="F29" t="s">
        <v>167</v>
      </c>
    </row>
    <row r="30" spans="1:6" x14ac:dyDescent="0.3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spans="1:6" x14ac:dyDescent="0.3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spans="1:6" x14ac:dyDescent="0.3">
      <c r="A32" t="s">
        <v>384</v>
      </c>
      <c r="B32" s="13">
        <v>1</v>
      </c>
      <c r="C32" t="s">
        <v>378</v>
      </c>
      <c r="D32" s="13">
        <v>1365.2371199859365</v>
      </c>
      <c r="E32" s="13">
        <v>99983.870481725811</v>
      </c>
      <c r="F32" t="s">
        <v>39</v>
      </c>
    </row>
    <row r="33" spans="1:6" x14ac:dyDescent="0.3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3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3">
      <c r="A35" t="s">
        <v>189</v>
      </c>
      <c r="B35" s="13">
        <v>1</v>
      </c>
      <c r="C35" t="s">
        <v>378</v>
      </c>
      <c r="D35" s="13">
        <v>0.24730745665248866</v>
      </c>
      <c r="E35" s="13">
        <v>99983.870481725811</v>
      </c>
      <c r="F35" t="s">
        <v>171</v>
      </c>
    </row>
    <row r="36" spans="1:6" x14ac:dyDescent="0.3">
      <c r="A36" t="s">
        <v>497</v>
      </c>
      <c r="B36" s="13">
        <v>1</v>
      </c>
      <c r="C36" t="s">
        <v>378</v>
      </c>
      <c r="D36" s="13">
        <v>14214.712732886088</v>
      </c>
      <c r="E36" s="13">
        <v>99983.870481725811</v>
      </c>
      <c r="F36" t="s">
        <v>465</v>
      </c>
    </row>
    <row r="37" spans="1:6" x14ac:dyDescent="0.3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3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3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3">
      <c r="A40" t="s">
        <v>500</v>
      </c>
      <c r="B40" s="13">
        <v>2</v>
      </c>
      <c r="C40" t="s">
        <v>378</v>
      </c>
      <c r="D40" s="13">
        <v>1023.6234335762434</v>
      </c>
      <c r="E40" s="13">
        <v>99988.831005234359</v>
      </c>
      <c r="F40" t="s">
        <v>467</v>
      </c>
    </row>
    <row r="41" spans="1:6" x14ac:dyDescent="0.3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3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3">
      <c r="A43" t="s">
        <v>1156</v>
      </c>
      <c r="B43" s="13">
        <v>2</v>
      </c>
      <c r="C43" t="s">
        <v>378</v>
      </c>
      <c r="D43" s="13">
        <v>1982.8591873260045</v>
      </c>
      <c r="E43" s="13">
        <v>99988.831005234359</v>
      </c>
      <c r="F43" t="s">
        <v>1152</v>
      </c>
    </row>
    <row r="44" spans="1:6" x14ac:dyDescent="0.3">
      <c r="A44" t="s">
        <v>1157</v>
      </c>
      <c r="B44" s="13">
        <v>2</v>
      </c>
      <c r="C44" t="s">
        <v>378</v>
      </c>
      <c r="D44" s="13">
        <v>26.473960630191637</v>
      </c>
      <c r="E44" s="13">
        <v>99988.831005234359</v>
      </c>
      <c r="F44" t="s">
        <v>1153</v>
      </c>
    </row>
    <row r="45" spans="1:6" x14ac:dyDescent="0.3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3">
      <c r="A46" t="s">
        <v>502</v>
      </c>
      <c r="B46" s="13">
        <v>2</v>
      </c>
      <c r="C46" t="s">
        <v>378</v>
      </c>
      <c r="D46" s="13">
        <v>1316.6763272870462</v>
      </c>
      <c r="E46" s="13">
        <v>99988.831005234359</v>
      </c>
      <c r="F46" t="s">
        <v>469</v>
      </c>
    </row>
    <row r="47" spans="1:6" x14ac:dyDescent="0.3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3">
      <c r="A48" t="s">
        <v>504</v>
      </c>
      <c r="B48" s="13">
        <v>2</v>
      </c>
      <c r="C48" t="s">
        <v>378</v>
      </c>
      <c r="D48" s="13">
        <v>324.99225477189066</v>
      </c>
      <c r="E48" s="13">
        <v>99988.831005234359</v>
      </c>
      <c r="F48" t="s">
        <v>471</v>
      </c>
    </row>
    <row r="49" spans="1:6" x14ac:dyDescent="0.3">
      <c r="A49" t="s">
        <v>1452</v>
      </c>
      <c r="B49" s="13">
        <v>2</v>
      </c>
      <c r="C49" t="s">
        <v>378</v>
      </c>
      <c r="D49" s="13">
        <v>185.57450270452733</v>
      </c>
      <c r="E49" s="13">
        <v>99988.831005234359</v>
      </c>
      <c r="F49" t="s">
        <v>1450</v>
      </c>
    </row>
    <row r="50" spans="1:6" x14ac:dyDescent="0.3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3">
      <c r="A51" t="s">
        <v>210</v>
      </c>
      <c r="B51" s="13">
        <v>2</v>
      </c>
      <c r="C51" t="s">
        <v>378</v>
      </c>
      <c r="D51" s="13">
        <v>162.62901159702022</v>
      </c>
      <c r="E51" s="13">
        <v>99988.831005234359</v>
      </c>
      <c r="F51" t="s">
        <v>173</v>
      </c>
    </row>
    <row r="52" spans="1:6" x14ac:dyDescent="0.3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3">
      <c r="A53" t="s">
        <v>219</v>
      </c>
      <c r="B53" s="13">
        <v>2</v>
      </c>
      <c r="C53" t="s">
        <v>378</v>
      </c>
      <c r="D53" s="13">
        <v>16.982475582785657</v>
      </c>
      <c r="E53" s="13">
        <v>99988.831005234359</v>
      </c>
      <c r="F53" t="s">
        <v>182</v>
      </c>
    </row>
    <row r="54" spans="1:6" x14ac:dyDescent="0.3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3">
      <c r="A55" t="s">
        <v>221</v>
      </c>
      <c r="B55" s="13">
        <v>2</v>
      </c>
      <c r="C55" t="s">
        <v>378</v>
      </c>
      <c r="D55" s="13">
        <v>3653.4660741774896</v>
      </c>
      <c r="E55" s="13">
        <v>99988.831005234359</v>
      </c>
      <c r="F55" t="s">
        <v>181</v>
      </c>
    </row>
    <row r="56" spans="1:6" x14ac:dyDescent="0.3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spans="1:6" x14ac:dyDescent="0.3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3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3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3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3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3">
      <c r="A62" t="s">
        <v>212</v>
      </c>
      <c r="B62" s="13">
        <v>2</v>
      </c>
      <c r="C62" t="s">
        <v>378</v>
      </c>
      <c r="D62" s="13">
        <v>14297.479642375662</v>
      </c>
      <c r="E62" s="13">
        <v>99988.831005234359</v>
      </c>
      <c r="F62" t="s">
        <v>164</v>
      </c>
    </row>
    <row r="63" spans="1:6" x14ac:dyDescent="0.3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3">
      <c r="A64" t="s">
        <v>214</v>
      </c>
      <c r="B64" s="13">
        <v>2</v>
      </c>
      <c r="C64" t="s">
        <v>378</v>
      </c>
      <c r="D64" s="13">
        <v>18086.056022547087</v>
      </c>
      <c r="E64" s="13">
        <v>99988.831005234359</v>
      </c>
      <c r="F64" t="s">
        <v>166</v>
      </c>
    </row>
    <row r="65" spans="1:6" x14ac:dyDescent="0.3">
      <c r="A65" t="s">
        <v>215</v>
      </c>
      <c r="B65" s="13">
        <v>2</v>
      </c>
      <c r="C65" t="s">
        <v>378</v>
      </c>
      <c r="D65" s="13">
        <v>17933.963230651345</v>
      </c>
      <c r="E65" s="13">
        <v>99988.831005234359</v>
      </c>
      <c r="F65" t="s">
        <v>167</v>
      </c>
    </row>
    <row r="66" spans="1:6" x14ac:dyDescent="0.3">
      <c r="A66" t="s">
        <v>216</v>
      </c>
      <c r="B66" s="13">
        <v>2</v>
      </c>
      <c r="C66" t="s">
        <v>378</v>
      </c>
      <c r="D66" s="13">
        <v>16679.290389569767</v>
      </c>
      <c r="E66" s="13">
        <v>99988.831005234359</v>
      </c>
      <c r="F66" t="s">
        <v>168</v>
      </c>
    </row>
    <row r="67" spans="1:6" x14ac:dyDescent="0.3">
      <c r="A67" t="s">
        <v>217</v>
      </c>
      <c r="B67" s="13">
        <v>2</v>
      </c>
      <c r="C67" t="s">
        <v>378</v>
      </c>
      <c r="D67" s="13">
        <v>19603.080082470835</v>
      </c>
      <c r="E67" s="13">
        <v>99988.831005234359</v>
      </c>
      <c r="F67" t="s">
        <v>169</v>
      </c>
    </row>
    <row r="68" spans="1:6" x14ac:dyDescent="0.3">
      <c r="A68" t="s">
        <v>387</v>
      </c>
      <c r="B68" s="13">
        <v>2</v>
      </c>
      <c r="C68" t="s">
        <v>378</v>
      </c>
      <c r="D68" s="13">
        <v>3684.5012748609147</v>
      </c>
      <c r="E68" s="13">
        <v>99988.831005234359</v>
      </c>
      <c r="F68" t="s">
        <v>39</v>
      </c>
    </row>
    <row r="69" spans="1:6" x14ac:dyDescent="0.3">
      <c r="A69" t="s">
        <v>388</v>
      </c>
      <c r="B69" s="13">
        <v>2</v>
      </c>
      <c r="C69" t="s">
        <v>378</v>
      </c>
      <c r="D69" s="13">
        <v>2494.1981729427785</v>
      </c>
      <c r="E69" s="13">
        <v>99988.831005234359</v>
      </c>
      <c r="F69" t="s">
        <v>40</v>
      </c>
    </row>
    <row r="70" spans="1:6" x14ac:dyDescent="0.3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3">
      <c r="A71" t="s">
        <v>208</v>
      </c>
      <c r="B71" s="13">
        <v>2</v>
      </c>
      <c r="C71" t="s">
        <v>378</v>
      </c>
      <c r="D71" s="13">
        <v>16.982475582785657</v>
      </c>
      <c r="E71" s="13">
        <v>99988.831005234359</v>
      </c>
      <c r="F71" t="s">
        <v>171</v>
      </c>
    </row>
    <row r="72" spans="1:6" x14ac:dyDescent="0.3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3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3">
      <c r="A74" t="s">
        <v>389</v>
      </c>
      <c r="B74" s="13">
        <v>3</v>
      </c>
      <c r="C74" t="s">
        <v>378</v>
      </c>
      <c r="D74" s="13">
        <v>3690.5988309799486</v>
      </c>
      <c r="E74" s="13">
        <v>99998.609302509212</v>
      </c>
      <c r="F74" t="s">
        <v>38</v>
      </c>
    </row>
    <row r="75" spans="1:6" x14ac:dyDescent="0.3">
      <c r="A75" t="s">
        <v>507</v>
      </c>
      <c r="B75" s="13">
        <v>3</v>
      </c>
      <c r="C75" t="s">
        <v>378</v>
      </c>
      <c r="D75" s="13">
        <v>235.63713608520032</v>
      </c>
      <c r="E75" s="13">
        <v>99998.609302509212</v>
      </c>
      <c r="F75" t="s">
        <v>468</v>
      </c>
    </row>
    <row r="76" spans="1:6" x14ac:dyDescent="0.3">
      <c r="A76" t="s">
        <v>508</v>
      </c>
      <c r="B76" s="13">
        <v>3</v>
      </c>
      <c r="C76" t="s">
        <v>378</v>
      </c>
      <c r="D76" s="13">
        <v>1328.6146718145378</v>
      </c>
      <c r="E76" s="13">
        <v>99998.609302509212</v>
      </c>
      <c r="F76" t="s">
        <v>467</v>
      </c>
    </row>
    <row r="77" spans="1:6" x14ac:dyDescent="0.3">
      <c r="A77" t="s">
        <v>509</v>
      </c>
      <c r="B77" s="13">
        <v>3</v>
      </c>
      <c r="C77" t="s">
        <v>378</v>
      </c>
      <c r="D77" s="13">
        <v>437.72893591580146</v>
      </c>
      <c r="E77" s="13">
        <v>99998.609302509212</v>
      </c>
      <c r="F77" t="s">
        <v>490</v>
      </c>
    </row>
    <row r="78" spans="1:6" x14ac:dyDescent="0.3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3">
      <c r="A79" t="s">
        <v>1158</v>
      </c>
      <c r="B79" s="13">
        <v>3</v>
      </c>
      <c r="C79" t="s">
        <v>378</v>
      </c>
      <c r="D79" s="13">
        <v>2053.1929273531928</v>
      </c>
      <c r="E79" s="13">
        <v>99998.609302509212</v>
      </c>
      <c r="F79" t="s">
        <v>1152</v>
      </c>
    </row>
    <row r="80" spans="1:6" x14ac:dyDescent="0.3">
      <c r="A80" t="s">
        <v>1159</v>
      </c>
      <c r="B80" s="13">
        <v>3</v>
      </c>
      <c r="C80" t="s">
        <v>378</v>
      </c>
      <c r="D80" s="13">
        <v>24.009123198230789</v>
      </c>
      <c r="E80" s="13">
        <v>99998.609302509212</v>
      </c>
      <c r="F80" t="s">
        <v>1153</v>
      </c>
    </row>
    <row r="81" spans="1:6" x14ac:dyDescent="0.3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3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3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3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3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spans="1:6" x14ac:dyDescent="0.3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3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3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3">
      <c r="A89" t="s">
        <v>238</v>
      </c>
      <c r="B89" s="13">
        <v>3</v>
      </c>
      <c r="C89" t="s">
        <v>378</v>
      </c>
      <c r="D89" s="13">
        <v>140.74193350459177</v>
      </c>
      <c r="E89" s="13">
        <v>99998.609302509212</v>
      </c>
      <c r="F89" t="s">
        <v>182</v>
      </c>
    </row>
    <row r="90" spans="1:6" x14ac:dyDescent="0.3">
      <c r="A90" t="s">
        <v>239</v>
      </c>
      <c r="B90" s="13">
        <v>3</v>
      </c>
      <c r="C90" t="s">
        <v>378</v>
      </c>
      <c r="D90" s="13">
        <v>3875.5706559141345</v>
      </c>
      <c r="E90" s="13">
        <v>99998.609302509212</v>
      </c>
      <c r="F90" t="s">
        <v>48</v>
      </c>
    </row>
    <row r="91" spans="1:6" x14ac:dyDescent="0.3">
      <c r="A91" t="s">
        <v>240</v>
      </c>
      <c r="B91" s="13">
        <v>3</v>
      </c>
      <c r="C91" t="s">
        <v>378</v>
      </c>
      <c r="D91" s="13">
        <v>2535.3071038277103</v>
      </c>
      <c r="E91" s="13">
        <v>99998.609302509212</v>
      </c>
      <c r="F91" t="s">
        <v>181</v>
      </c>
    </row>
    <row r="92" spans="1:6" x14ac:dyDescent="0.3">
      <c r="A92" t="s">
        <v>241</v>
      </c>
      <c r="B92" s="13">
        <v>3</v>
      </c>
      <c r="C92" t="s">
        <v>378</v>
      </c>
      <c r="D92" s="13">
        <v>2077.2020505514238</v>
      </c>
      <c r="E92" s="13">
        <v>99998.609302509212</v>
      </c>
      <c r="F92" t="s">
        <v>180</v>
      </c>
    </row>
    <row r="93" spans="1:6" x14ac:dyDescent="0.3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3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3">
      <c r="A95" t="s">
        <v>244</v>
      </c>
      <c r="B95" s="13">
        <v>3</v>
      </c>
      <c r="C95" t="s">
        <v>378</v>
      </c>
      <c r="D95" s="13">
        <v>1322.0534352192824</v>
      </c>
      <c r="E95" s="13">
        <v>99998.609302509212</v>
      </c>
      <c r="F95" t="s">
        <v>177</v>
      </c>
    </row>
    <row r="96" spans="1:6" x14ac:dyDescent="0.3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3">
      <c r="A97" t="s">
        <v>230</v>
      </c>
      <c r="B97" s="13">
        <v>3</v>
      </c>
      <c r="C97" t="s">
        <v>378</v>
      </c>
      <c r="D97" s="13">
        <v>13170.968621871985</v>
      </c>
      <c r="E97" s="13">
        <v>99998.609302509212</v>
      </c>
      <c r="F97" t="s">
        <v>163</v>
      </c>
    </row>
    <row r="98" spans="1:6" x14ac:dyDescent="0.3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3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3">
      <c r="A100" t="s">
        <v>233</v>
      </c>
      <c r="B100" s="13">
        <v>3</v>
      </c>
      <c r="C100" t="s">
        <v>378</v>
      </c>
      <c r="D100" s="13">
        <v>19581.846409622904</v>
      </c>
      <c r="E100" s="13">
        <v>99998.609302509212</v>
      </c>
      <c r="F100" t="s">
        <v>166</v>
      </c>
    </row>
    <row r="101" spans="1:6" x14ac:dyDescent="0.3">
      <c r="A101" t="s">
        <v>234</v>
      </c>
      <c r="B101" s="13">
        <v>3</v>
      </c>
      <c r="C101" t="s">
        <v>378</v>
      </c>
      <c r="D101" s="13">
        <v>18828.238824045457</v>
      </c>
      <c r="E101" s="13">
        <v>99998.609302509212</v>
      </c>
      <c r="F101" t="s">
        <v>167</v>
      </c>
    </row>
    <row r="102" spans="1:6" x14ac:dyDescent="0.3">
      <c r="A102" t="s">
        <v>235</v>
      </c>
      <c r="B102" s="13">
        <v>3</v>
      </c>
      <c r="C102" t="s">
        <v>378</v>
      </c>
      <c r="D102" s="13">
        <v>17604.248582438504</v>
      </c>
      <c r="E102" s="13">
        <v>99998.609302509212</v>
      </c>
      <c r="F102" t="s">
        <v>168</v>
      </c>
    </row>
    <row r="103" spans="1:6" x14ac:dyDescent="0.3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 spans="1:6" x14ac:dyDescent="0.3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3">
      <c r="A105" t="s">
        <v>391</v>
      </c>
      <c r="B105" s="13">
        <v>3</v>
      </c>
      <c r="C105" t="s">
        <v>378</v>
      </c>
      <c r="D105" s="13">
        <v>3857.0236467842933</v>
      </c>
      <c r="E105" s="13">
        <v>99998.609302509212</v>
      </c>
      <c r="F105" t="s">
        <v>40</v>
      </c>
    </row>
    <row r="106" spans="1:6" x14ac:dyDescent="0.3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3">
      <c r="A107" t="s">
        <v>227</v>
      </c>
      <c r="B107" s="13">
        <v>3</v>
      </c>
      <c r="C107" t="s">
        <v>378</v>
      </c>
      <c r="D107" s="13">
        <v>140.74193350459177</v>
      </c>
      <c r="E107" s="13">
        <v>99998.609302509212</v>
      </c>
      <c r="F107" t="s">
        <v>171</v>
      </c>
    </row>
    <row r="108" spans="1:6" x14ac:dyDescent="0.3">
      <c r="A108" t="s">
        <v>513</v>
      </c>
      <c r="B108" s="13">
        <v>3</v>
      </c>
      <c r="C108" t="s">
        <v>378</v>
      </c>
      <c r="D108" s="13">
        <v>3875.5706559141345</v>
      </c>
      <c r="E108" s="13">
        <v>99998.609302509212</v>
      </c>
      <c r="F108" t="s">
        <v>465</v>
      </c>
    </row>
    <row r="109" spans="1:6" x14ac:dyDescent="0.3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3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3">
      <c r="A111" t="s">
        <v>515</v>
      </c>
      <c r="B111" s="13">
        <v>4</v>
      </c>
      <c r="C111" t="s">
        <v>378</v>
      </c>
      <c r="D111" s="13">
        <v>242.88230274955902</v>
      </c>
      <c r="E111" s="13">
        <v>99992.252291726545</v>
      </c>
      <c r="F111" t="s">
        <v>468</v>
      </c>
    </row>
    <row r="112" spans="1:6" x14ac:dyDescent="0.3">
      <c r="A112" t="s">
        <v>516</v>
      </c>
      <c r="B112" s="13">
        <v>4</v>
      </c>
      <c r="C112" t="s">
        <v>378</v>
      </c>
      <c r="D112" s="13">
        <v>1544.4931531277275</v>
      </c>
      <c r="E112" s="13">
        <v>99992.252291726545</v>
      </c>
      <c r="F112" t="s">
        <v>467</v>
      </c>
    </row>
    <row r="113" spans="1:6" x14ac:dyDescent="0.3">
      <c r="A113" t="s">
        <v>517</v>
      </c>
      <c r="B113" s="13">
        <v>4</v>
      </c>
      <c r="C113" t="s">
        <v>378</v>
      </c>
      <c r="D113" s="13">
        <v>6.6216730517490552</v>
      </c>
      <c r="E113" s="13">
        <v>99992.252291726545</v>
      </c>
      <c r="F113" t="s">
        <v>490</v>
      </c>
    </row>
    <row r="114" spans="1:6" x14ac:dyDescent="0.3">
      <c r="A114" t="s">
        <v>1124</v>
      </c>
      <c r="B114" s="13">
        <v>4</v>
      </c>
      <c r="C114" t="s">
        <v>378</v>
      </c>
      <c r="D114" s="13">
        <v>126.25276163970148</v>
      </c>
      <c r="E114" s="13">
        <v>99992.252291726545</v>
      </c>
      <c r="F114" t="s">
        <v>1096</v>
      </c>
    </row>
    <row r="115" spans="1:6" x14ac:dyDescent="0.3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spans="1:6" x14ac:dyDescent="0.3">
      <c r="A116" t="s">
        <v>1161</v>
      </c>
      <c r="B116" s="13">
        <v>4</v>
      </c>
      <c r="C116" t="s">
        <v>378</v>
      </c>
      <c r="D116" s="13">
        <v>29.888966764581458</v>
      </c>
      <c r="E116" s="13">
        <v>99992.252291726545</v>
      </c>
      <c r="F116" t="s">
        <v>1153</v>
      </c>
    </row>
    <row r="117" spans="1:6" x14ac:dyDescent="0.3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3">
      <c r="A118" t="s">
        <v>518</v>
      </c>
      <c r="B118" s="13">
        <v>4</v>
      </c>
      <c r="C118" t="s">
        <v>378</v>
      </c>
      <c r="D118" s="13">
        <v>1066.4765689519716</v>
      </c>
      <c r="E118" s="13">
        <v>99992.252291726545</v>
      </c>
      <c r="F118" t="s">
        <v>469</v>
      </c>
    </row>
    <row r="119" spans="1:6" x14ac:dyDescent="0.3">
      <c r="A119" t="s">
        <v>519</v>
      </c>
      <c r="B119" s="13">
        <v>4</v>
      </c>
      <c r="C119" t="s">
        <v>378</v>
      </c>
      <c r="D119" s="13">
        <v>451.25378506482616</v>
      </c>
      <c r="E119" s="13">
        <v>99992.252291726545</v>
      </c>
      <c r="F119" t="s">
        <v>470</v>
      </c>
    </row>
    <row r="120" spans="1:6" x14ac:dyDescent="0.3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3">
      <c r="A121" t="s">
        <v>1454</v>
      </c>
      <c r="B121" s="13">
        <v>4</v>
      </c>
      <c r="C121" t="s">
        <v>378</v>
      </c>
      <c r="D121" s="13">
        <v>2036.5159109865276</v>
      </c>
      <c r="E121" s="13">
        <v>99992.252291726545</v>
      </c>
      <c r="F121" t="s">
        <v>1450</v>
      </c>
    </row>
    <row r="122" spans="1:6" x14ac:dyDescent="0.3">
      <c r="A122" t="s">
        <v>247</v>
      </c>
      <c r="B122" s="13">
        <v>4</v>
      </c>
      <c r="C122" t="s">
        <v>378</v>
      </c>
      <c r="D122" s="13">
        <v>1010.3688723909116</v>
      </c>
      <c r="E122" s="13">
        <v>99992.252291726545</v>
      </c>
      <c r="F122" t="s">
        <v>172</v>
      </c>
    </row>
    <row r="123" spans="1:6" x14ac:dyDescent="0.3">
      <c r="A123" t="s">
        <v>248</v>
      </c>
      <c r="B123" s="13">
        <v>4</v>
      </c>
      <c r="C123" t="s">
        <v>378</v>
      </c>
      <c r="D123" s="13">
        <v>189.76662290101322</v>
      </c>
      <c r="E123" s="13">
        <v>99992.252291726545</v>
      </c>
      <c r="F123" t="s">
        <v>173</v>
      </c>
    </row>
    <row r="124" spans="1:6" x14ac:dyDescent="0.3">
      <c r="A124" t="s">
        <v>256</v>
      </c>
      <c r="B124" s="13">
        <v>4</v>
      </c>
      <c r="C124" t="s">
        <v>378</v>
      </c>
      <c r="D124" s="13">
        <v>1335.3526766910272</v>
      </c>
      <c r="E124" s="13">
        <v>99992.252291726545</v>
      </c>
      <c r="F124" t="s">
        <v>47</v>
      </c>
    </row>
    <row r="125" spans="1:6" x14ac:dyDescent="0.3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3">
      <c r="A126" t="s">
        <v>258</v>
      </c>
      <c r="B126" s="13">
        <v>4</v>
      </c>
      <c r="C126" t="s">
        <v>378</v>
      </c>
      <c r="D126" s="13">
        <v>2926.5136716071834</v>
      </c>
      <c r="E126" s="13">
        <v>99992.252291726545</v>
      </c>
      <c r="F126" t="s">
        <v>48</v>
      </c>
    </row>
    <row r="127" spans="1:6" x14ac:dyDescent="0.3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3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spans="1:6" x14ac:dyDescent="0.3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3">
      <c r="A130" t="s">
        <v>262</v>
      </c>
      <c r="B130" s="13">
        <v>4</v>
      </c>
      <c r="C130" t="s">
        <v>378</v>
      </c>
      <c r="D130" s="13">
        <v>1517.7303540167975</v>
      </c>
      <c r="E130" s="13">
        <v>99992.252291726545</v>
      </c>
      <c r="F130" t="s">
        <v>178</v>
      </c>
    </row>
    <row r="131" spans="1:6" x14ac:dyDescent="0.3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3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3">
      <c r="A133" t="s">
        <v>249</v>
      </c>
      <c r="B133" s="13">
        <v>4</v>
      </c>
      <c r="C133" t="s">
        <v>378</v>
      </c>
      <c r="D133" s="13">
        <v>18566.158867702783</v>
      </c>
      <c r="E133" s="13">
        <v>99992.252291726545</v>
      </c>
      <c r="F133" t="s">
        <v>163</v>
      </c>
    </row>
    <row r="134" spans="1:6" x14ac:dyDescent="0.3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3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3">
      <c r="A136" t="s">
        <v>252</v>
      </c>
      <c r="B136" s="13">
        <v>4</v>
      </c>
      <c r="C136" t="s">
        <v>378</v>
      </c>
      <c r="D136" s="13">
        <v>23587.434570471043</v>
      </c>
      <c r="E136" s="13">
        <v>99992.252291726545</v>
      </c>
      <c r="F136" t="s">
        <v>166</v>
      </c>
    </row>
    <row r="137" spans="1:6" x14ac:dyDescent="0.3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3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 spans="1:6" x14ac:dyDescent="0.3">
      <c r="A139" t="s">
        <v>255</v>
      </c>
      <c r="B139" s="13">
        <v>4</v>
      </c>
      <c r="C139" t="s">
        <v>378</v>
      </c>
      <c r="D139" s="13">
        <v>23702.007356239184</v>
      </c>
      <c r="E139" s="13">
        <v>99992.252291726545</v>
      </c>
      <c r="F139" t="s">
        <v>169</v>
      </c>
    </row>
    <row r="140" spans="1:6" x14ac:dyDescent="0.3">
      <c r="A140" t="s">
        <v>393</v>
      </c>
      <c r="B140" s="13">
        <v>4</v>
      </c>
      <c r="C140" t="s">
        <v>378</v>
      </c>
      <c r="D140" s="13">
        <v>3565.9338972472297</v>
      </c>
      <c r="E140" s="13">
        <v>99992.252291726545</v>
      </c>
      <c r="F140" t="s">
        <v>39</v>
      </c>
    </row>
    <row r="141" spans="1:6" x14ac:dyDescent="0.3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3">
      <c r="A142" t="s">
        <v>245</v>
      </c>
      <c r="B142" s="13">
        <v>4</v>
      </c>
      <c r="C142" t="s">
        <v>378</v>
      </c>
      <c r="D142" s="13">
        <v>1335.3526766910272</v>
      </c>
      <c r="E142" s="13">
        <v>99992.252291726545</v>
      </c>
      <c r="F142" t="s">
        <v>170</v>
      </c>
    </row>
    <row r="143" spans="1:6" x14ac:dyDescent="0.3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3">
      <c r="A144" t="s">
        <v>521</v>
      </c>
      <c r="B144" s="13">
        <v>4</v>
      </c>
      <c r="C144" t="s">
        <v>378</v>
      </c>
      <c r="D144" s="13">
        <v>2926.5136716071834</v>
      </c>
      <c r="E144" s="13">
        <v>99992.252291726545</v>
      </c>
      <c r="F144" t="s">
        <v>465</v>
      </c>
    </row>
    <row r="145" spans="1:6" x14ac:dyDescent="0.3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3">
      <c r="A146" t="s">
        <v>395</v>
      </c>
      <c r="B146" s="13">
        <v>5</v>
      </c>
      <c r="C146" t="s">
        <v>378</v>
      </c>
      <c r="D146" s="13">
        <v>11822.410859716258</v>
      </c>
      <c r="E146" s="13">
        <v>99939.229778800975</v>
      </c>
      <c r="F146" t="s">
        <v>38</v>
      </c>
    </row>
    <row r="147" spans="1:6" x14ac:dyDescent="0.3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3">
      <c r="A148" t="s">
        <v>524</v>
      </c>
      <c r="B148" s="13">
        <v>5</v>
      </c>
      <c r="C148" t="s">
        <v>378</v>
      </c>
      <c r="D148" s="13">
        <v>1507.3001027464254</v>
      </c>
      <c r="E148" s="13">
        <v>99939.229778800975</v>
      </c>
      <c r="F148" t="s">
        <v>467</v>
      </c>
    </row>
    <row r="149" spans="1:6" x14ac:dyDescent="0.3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3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3">
      <c r="A151" t="s">
        <v>1162</v>
      </c>
      <c r="B151" s="13">
        <v>5</v>
      </c>
      <c r="C151" t="s">
        <v>378</v>
      </c>
      <c r="D151" s="13">
        <v>2684.3809905200437</v>
      </c>
      <c r="E151" s="13">
        <v>99939.229778800975</v>
      </c>
      <c r="F151" t="s">
        <v>1152</v>
      </c>
    </row>
    <row r="152" spans="1:6" x14ac:dyDescent="0.3">
      <c r="A152" t="s">
        <v>1163</v>
      </c>
      <c r="B152" s="13">
        <v>5</v>
      </c>
      <c r="C152" t="s">
        <v>378</v>
      </c>
      <c r="D152" s="13">
        <v>41.74908046632396</v>
      </c>
      <c r="E152" s="13">
        <v>99939.229778800975</v>
      </c>
      <c r="F152" t="s">
        <v>1153</v>
      </c>
    </row>
    <row r="153" spans="1:6" x14ac:dyDescent="0.3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3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3">
      <c r="A155" t="s">
        <v>527</v>
      </c>
      <c r="B155" s="13">
        <v>5</v>
      </c>
      <c r="C155" t="s">
        <v>378</v>
      </c>
      <c r="D155" s="13">
        <v>459.82596167699126</v>
      </c>
      <c r="E155" s="13">
        <v>99939.229778800975</v>
      </c>
      <c r="F155" t="s">
        <v>470</v>
      </c>
    </row>
    <row r="156" spans="1:6" x14ac:dyDescent="0.3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3">
      <c r="A157" t="s">
        <v>1455</v>
      </c>
      <c r="B157" s="13">
        <v>5</v>
      </c>
      <c r="C157" t="s">
        <v>378</v>
      </c>
      <c r="D157" s="13">
        <v>1796.8506131488084</v>
      </c>
      <c r="E157" s="13">
        <v>99939.229778800975</v>
      </c>
      <c r="F157" t="s">
        <v>1450</v>
      </c>
    </row>
    <row r="158" spans="1:6" x14ac:dyDescent="0.3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3">
      <c r="A159" t="s">
        <v>267</v>
      </c>
      <c r="B159" s="13">
        <v>5</v>
      </c>
      <c r="C159" t="s">
        <v>378</v>
      </c>
      <c r="D159" s="13">
        <v>238.46597068942086</v>
      </c>
      <c r="E159" s="13">
        <v>99939.229778800975</v>
      </c>
      <c r="F159" t="s">
        <v>173</v>
      </c>
    </row>
    <row r="160" spans="1:6" x14ac:dyDescent="0.3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3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3">
      <c r="A162" t="s">
        <v>277</v>
      </c>
      <c r="B162" s="13">
        <v>5</v>
      </c>
      <c r="C162" t="s">
        <v>378</v>
      </c>
      <c r="D162" s="13">
        <v>2675.8832113498615</v>
      </c>
      <c r="E162" s="13">
        <v>99939.229778800975</v>
      </c>
      <c r="F162" t="s">
        <v>48</v>
      </c>
    </row>
    <row r="163" spans="1:6" x14ac:dyDescent="0.3">
      <c r="A163" t="s">
        <v>278</v>
      </c>
      <c r="B163" s="13">
        <v>5</v>
      </c>
      <c r="C163" t="s">
        <v>378</v>
      </c>
      <c r="D163" s="13">
        <v>2192.7333772141596</v>
      </c>
      <c r="E163" s="13">
        <v>99939.229778800975</v>
      </c>
      <c r="F163" t="s">
        <v>181</v>
      </c>
    </row>
    <row r="164" spans="1:6" x14ac:dyDescent="0.3">
      <c r="A164" t="s">
        <v>279</v>
      </c>
      <c r="B164" s="13">
        <v>5</v>
      </c>
      <c r="C164" t="s">
        <v>378</v>
      </c>
      <c r="D164" s="13">
        <v>2726.1300709863676</v>
      </c>
      <c r="E164" s="13">
        <v>99939.229778800975</v>
      </c>
      <c r="F164" t="s">
        <v>180</v>
      </c>
    </row>
    <row r="165" spans="1:6" x14ac:dyDescent="0.3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3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3">
      <c r="A167" t="s">
        <v>282</v>
      </c>
      <c r="B167" s="13">
        <v>5</v>
      </c>
      <c r="C167" t="s">
        <v>378</v>
      </c>
      <c r="D167" s="13">
        <v>1704.6544017699023</v>
      </c>
      <c r="E167" s="13">
        <v>99939.229778800975</v>
      </c>
      <c r="F167" t="s">
        <v>177</v>
      </c>
    </row>
    <row r="168" spans="1:6" x14ac:dyDescent="0.3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3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3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3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3">
      <c r="A172" t="s">
        <v>271</v>
      </c>
      <c r="B172" s="13">
        <v>5</v>
      </c>
      <c r="C172" t="s">
        <v>378</v>
      </c>
      <c r="D172" s="13">
        <v>28444.990900674282</v>
      </c>
      <c r="E172" s="13">
        <v>99939.229778800975</v>
      </c>
      <c r="F172" t="s">
        <v>166</v>
      </c>
    </row>
    <row r="173" spans="1:6" x14ac:dyDescent="0.3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3">
      <c r="A174" t="s">
        <v>273</v>
      </c>
      <c r="B174" s="13">
        <v>5</v>
      </c>
      <c r="C174" t="s">
        <v>378</v>
      </c>
      <c r="D174" s="13">
        <v>23940.210539790103</v>
      </c>
      <c r="E174" s="13">
        <v>99939.229778800975</v>
      </c>
      <c r="F174" t="s">
        <v>168</v>
      </c>
    </row>
    <row r="175" spans="1:6" x14ac:dyDescent="0.3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 spans="1:6" x14ac:dyDescent="0.3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3">
      <c r="A177" t="s">
        <v>397</v>
      </c>
      <c r="B177" s="13">
        <v>5</v>
      </c>
      <c r="C177" t="s">
        <v>378</v>
      </c>
      <c r="D177" s="13">
        <v>6629.0956610326375</v>
      </c>
      <c r="E177" s="13">
        <v>99939.229778800975</v>
      </c>
      <c r="F177" t="s">
        <v>40</v>
      </c>
    </row>
    <row r="178" spans="1:6" x14ac:dyDescent="0.3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3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3">
      <c r="A180" t="s">
        <v>529</v>
      </c>
      <c r="B180" s="13">
        <v>5</v>
      </c>
      <c r="C180" t="s">
        <v>378</v>
      </c>
      <c r="D180" s="13">
        <v>2675.8832113498615</v>
      </c>
      <c r="E180" s="13">
        <v>99939.229778800975</v>
      </c>
      <c r="F180" t="s">
        <v>465</v>
      </c>
    </row>
    <row r="181" spans="1:6" x14ac:dyDescent="0.3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3">
      <c r="A182" t="s">
        <v>398</v>
      </c>
      <c r="B182" s="13">
        <v>6</v>
      </c>
      <c r="C182" t="s">
        <v>378</v>
      </c>
      <c r="D182" s="13">
        <v>16077.591252025954</v>
      </c>
      <c r="E182" s="13">
        <v>99981.531562891876</v>
      </c>
      <c r="F182" t="s">
        <v>38</v>
      </c>
    </row>
    <row r="183" spans="1:6" x14ac:dyDescent="0.3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3">
      <c r="A184" t="s">
        <v>532</v>
      </c>
      <c r="B184" s="13">
        <v>6</v>
      </c>
      <c r="C184" t="s">
        <v>378</v>
      </c>
      <c r="D184" s="13">
        <v>1224.2197893257905</v>
      </c>
      <c r="E184" s="13">
        <v>99981.531562891876</v>
      </c>
      <c r="F184" t="s">
        <v>467</v>
      </c>
    </row>
    <row r="185" spans="1:6" x14ac:dyDescent="0.3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3">
      <c r="A186" t="s">
        <v>1126</v>
      </c>
      <c r="B186" s="13">
        <v>6</v>
      </c>
      <c r="C186" t="s">
        <v>378</v>
      </c>
      <c r="D186" s="13">
        <v>113.52758104998163</v>
      </c>
      <c r="E186" s="13">
        <v>99981.531562891876</v>
      </c>
      <c r="F186" t="s">
        <v>1096</v>
      </c>
    </row>
    <row r="187" spans="1:6" x14ac:dyDescent="0.3">
      <c r="A187" t="s">
        <v>1164</v>
      </c>
      <c r="B187" s="13">
        <v>6</v>
      </c>
      <c r="C187" t="s">
        <v>378</v>
      </c>
      <c r="D187" s="13">
        <v>2870.9901455614158</v>
      </c>
      <c r="E187" s="13">
        <v>99981.531562891876</v>
      </c>
      <c r="F187" t="s">
        <v>1152</v>
      </c>
    </row>
    <row r="188" spans="1:6" x14ac:dyDescent="0.3">
      <c r="A188" t="s">
        <v>1165</v>
      </c>
      <c r="B188" s="13">
        <v>6</v>
      </c>
      <c r="C188" t="s">
        <v>378</v>
      </c>
      <c r="D188" s="13">
        <v>48.678454824391743</v>
      </c>
      <c r="E188" s="13">
        <v>99981.531562891876</v>
      </c>
      <c r="F188" t="s">
        <v>1153</v>
      </c>
    </row>
    <row r="189" spans="1:6" x14ac:dyDescent="0.3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3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3">
      <c r="A191" t="s">
        <v>535</v>
      </c>
      <c r="B191" s="13">
        <v>6</v>
      </c>
      <c r="C191" t="s">
        <v>378</v>
      </c>
      <c r="D191" s="13">
        <v>444.01988476729264</v>
      </c>
      <c r="E191" s="13">
        <v>99981.531562891876</v>
      </c>
      <c r="F191" t="s">
        <v>470</v>
      </c>
    </row>
    <row r="192" spans="1:6" x14ac:dyDescent="0.3">
      <c r="A192" t="s">
        <v>536</v>
      </c>
      <c r="B192" s="13">
        <v>6</v>
      </c>
      <c r="C192" t="s">
        <v>378</v>
      </c>
      <c r="D192" s="13">
        <v>470.78139637361244</v>
      </c>
      <c r="E192" s="13">
        <v>99981.531562891876</v>
      </c>
      <c r="F192" t="s">
        <v>471</v>
      </c>
    </row>
    <row r="193" spans="1:6" x14ac:dyDescent="0.3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spans="1:6" x14ac:dyDescent="0.3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3">
      <c r="A195" t="s">
        <v>286</v>
      </c>
      <c r="B195" s="13">
        <v>6</v>
      </c>
      <c r="C195" t="s">
        <v>378</v>
      </c>
      <c r="D195" s="13">
        <v>342.63376719766063</v>
      </c>
      <c r="E195" s="13">
        <v>99981.531562891876</v>
      </c>
      <c r="F195" t="s">
        <v>173</v>
      </c>
    </row>
    <row r="196" spans="1:6" x14ac:dyDescent="0.3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3">
      <c r="A197" t="s">
        <v>295</v>
      </c>
      <c r="B197" s="13">
        <v>6</v>
      </c>
      <c r="C197" t="s">
        <v>378</v>
      </c>
      <c r="D197" s="13">
        <v>1153.0573532344338</v>
      </c>
      <c r="E197" s="13">
        <v>99981.531562891876</v>
      </c>
      <c r="F197" t="s">
        <v>182</v>
      </c>
    </row>
    <row r="198" spans="1:6" x14ac:dyDescent="0.3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3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3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spans="1:6" x14ac:dyDescent="0.3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3">
      <c r="A202" t="s">
        <v>300</v>
      </c>
      <c r="B202" s="13">
        <v>6</v>
      </c>
      <c r="C202" t="s">
        <v>378</v>
      </c>
      <c r="D202" s="13">
        <v>1069.8225924096307</v>
      </c>
      <c r="E202" s="13">
        <v>99981.531562891876</v>
      </c>
      <c r="F202" t="s">
        <v>178</v>
      </c>
    </row>
    <row r="203" spans="1:6" x14ac:dyDescent="0.3">
      <c r="A203" t="s">
        <v>301</v>
      </c>
      <c r="B203" s="13">
        <v>6</v>
      </c>
      <c r="C203" t="s">
        <v>378</v>
      </c>
      <c r="D203" s="13">
        <v>1713.0184290900538</v>
      </c>
      <c r="E203" s="13">
        <v>99981.531562891876</v>
      </c>
      <c r="F203" t="s">
        <v>177</v>
      </c>
    </row>
    <row r="204" spans="1:6" x14ac:dyDescent="0.3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3">
      <c r="A205" t="s">
        <v>287</v>
      </c>
      <c r="B205" s="13">
        <v>6</v>
      </c>
      <c r="C205" t="s">
        <v>378</v>
      </c>
      <c r="D205" s="13">
        <v>29812.112471137836</v>
      </c>
      <c r="E205" s="13">
        <v>99981.531562891876</v>
      </c>
      <c r="F205" t="s">
        <v>163</v>
      </c>
    </row>
    <row r="206" spans="1:6" x14ac:dyDescent="0.3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3">
      <c r="A207" t="s">
        <v>289</v>
      </c>
      <c r="B207" s="13">
        <v>6</v>
      </c>
      <c r="C207" t="s">
        <v>378</v>
      </c>
      <c r="D207" s="13">
        <v>25900.464251206122</v>
      </c>
      <c r="E207" s="13">
        <v>99981.531562891876</v>
      </c>
      <c r="F207" t="s">
        <v>165</v>
      </c>
    </row>
    <row r="208" spans="1:6" x14ac:dyDescent="0.3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3">
      <c r="A209" t="s">
        <v>291</v>
      </c>
      <c r="B209" s="13">
        <v>6</v>
      </c>
      <c r="C209" t="s">
        <v>378</v>
      </c>
      <c r="D209" s="13">
        <v>29939.622783442624</v>
      </c>
      <c r="E209" s="13">
        <v>99981.531562891876</v>
      </c>
      <c r="F209" t="s">
        <v>167</v>
      </c>
    </row>
    <row r="210" spans="1:6" x14ac:dyDescent="0.3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 spans="1:6" x14ac:dyDescent="0.3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 spans="1:6" x14ac:dyDescent="0.3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3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3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3">
      <c r="A215" t="s">
        <v>284</v>
      </c>
      <c r="B215" s="13">
        <v>6</v>
      </c>
      <c r="C215" t="s">
        <v>378</v>
      </c>
      <c r="D215" s="13">
        <v>1153.0573532344338</v>
      </c>
      <c r="E215" s="13">
        <v>99981.531562891876</v>
      </c>
      <c r="F215" t="s">
        <v>171</v>
      </c>
    </row>
    <row r="216" spans="1:6" x14ac:dyDescent="0.3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3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3">
      <c r="A218" t="s">
        <v>401</v>
      </c>
      <c r="B218" s="13">
        <v>7</v>
      </c>
      <c r="C218" t="s">
        <v>378</v>
      </c>
      <c r="D218" s="13">
        <v>24987.982376722644</v>
      </c>
      <c r="E218" s="13">
        <v>100083.43794638522</v>
      </c>
      <c r="F218" t="s">
        <v>38</v>
      </c>
    </row>
    <row r="219" spans="1:6" x14ac:dyDescent="0.3">
      <c r="A219" t="s">
        <v>539</v>
      </c>
      <c r="B219" s="13">
        <v>7</v>
      </c>
      <c r="C219" t="s">
        <v>378</v>
      </c>
      <c r="D219" s="13">
        <v>121.12002288327643</v>
      </c>
      <c r="E219" s="13">
        <v>100083.43794638522</v>
      </c>
      <c r="F219" t="s">
        <v>468</v>
      </c>
    </row>
    <row r="220" spans="1:6" x14ac:dyDescent="0.3">
      <c r="A220" t="s">
        <v>540</v>
      </c>
      <c r="B220" s="13">
        <v>7</v>
      </c>
      <c r="C220" t="s">
        <v>378</v>
      </c>
      <c r="D220" s="13">
        <v>1225.9672244724768</v>
      </c>
      <c r="E220" s="13">
        <v>100083.43794638522</v>
      </c>
      <c r="F220" t="s">
        <v>467</v>
      </c>
    </row>
    <row r="221" spans="1:6" x14ac:dyDescent="0.3">
      <c r="A221" t="s">
        <v>541</v>
      </c>
      <c r="B221" s="13">
        <v>7</v>
      </c>
      <c r="C221" t="s">
        <v>378</v>
      </c>
      <c r="D221" s="13">
        <v>0</v>
      </c>
      <c r="E221" s="13">
        <v>100083.43794638522</v>
      </c>
      <c r="F221" t="s">
        <v>490</v>
      </c>
    </row>
    <row r="222" spans="1:6" x14ac:dyDescent="0.3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100083.43794638522</v>
      </c>
      <c r="F222" t="s">
        <v>1096</v>
      </c>
    </row>
    <row r="223" spans="1:6" x14ac:dyDescent="0.3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100083.43794638522</v>
      </c>
      <c r="F223" t="s">
        <v>1152</v>
      </c>
    </row>
    <row r="224" spans="1:6" x14ac:dyDescent="0.3">
      <c r="A224" t="s">
        <v>1167</v>
      </c>
      <c r="B224" s="13">
        <v>7</v>
      </c>
      <c r="C224" t="s">
        <v>378</v>
      </c>
      <c r="D224" s="13">
        <v>53.920243656044256</v>
      </c>
      <c r="E224" s="13">
        <v>100083.43794638522</v>
      </c>
      <c r="F224" t="s">
        <v>1153</v>
      </c>
    </row>
    <row r="225" spans="1:6" x14ac:dyDescent="0.3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100083.43794638522</v>
      </c>
      <c r="F225" t="s">
        <v>1414</v>
      </c>
    </row>
    <row r="226" spans="1:6" x14ac:dyDescent="0.3">
      <c r="A226" t="s">
        <v>542</v>
      </c>
      <c r="B226" s="13">
        <v>7</v>
      </c>
      <c r="C226" t="s">
        <v>378</v>
      </c>
      <c r="D226" s="13">
        <v>446.89080885365814</v>
      </c>
      <c r="E226" s="13">
        <v>100083.43794638522</v>
      </c>
      <c r="F226" t="s">
        <v>469</v>
      </c>
    </row>
    <row r="227" spans="1:6" x14ac:dyDescent="0.3">
      <c r="A227" t="s">
        <v>543</v>
      </c>
      <c r="B227" s="13">
        <v>7</v>
      </c>
      <c r="C227" t="s">
        <v>378</v>
      </c>
      <c r="D227" s="13">
        <v>475.09484344660365</v>
      </c>
      <c r="E227" s="13">
        <v>100083.43794638522</v>
      </c>
      <c r="F227" t="s">
        <v>470</v>
      </c>
    </row>
    <row r="228" spans="1:6" x14ac:dyDescent="0.3">
      <c r="A228" t="s">
        <v>544</v>
      </c>
      <c r="B228" s="13">
        <v>7</v>
      </c>
      <c r="C228" t="s">
        <v>378</v>
      </c>
      <c r="D228" s="13">
        <v>432.58547227954034</v>
      </c>
      <c r="E228" s="13">
        <v>100083.43794638522</v>
      </c>
      <c r="F228" t="s">
        <v>471</v>
      </c>
    </row>
    <row r="229" spans="1:6" x14ac:dyDescent="0.3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100083.43794638522</v>
      </c>
      <c r="F229" t="s">
        <v>1450</v>
      </c>
    </row>
    <row r="230" spans="1:6" x14ac:dyDescent="0.3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100083.43794638522</v>
      </c>
      <c r="F230" t="s">
        <v>172</v>
      </c>
    </row>
    <row r="231" spans="1:6" x14ac:dyDescent="0.3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100083.43794638522</v>
      </c>
      <c r="F231" t="s">
        <v>173</v>
      </c>
    </row>
    <row r="232" spans="1:6" x14ac:dyDescent="0.3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100083.43794638522</v>
      </c>
      <c r="F232" t="s">
        <v>47</v>
      </c>
    </row>
    <row r="233" spans="1:6" x14ac:dyDescent="0.3">
      <c r="A233" t="s">
        <v>314</v>
      </c>
      <c r="B233" s="13">
        <v>7</v>
      </c>
      <c r="C233" t="s">
        <v>378</v>
      </c>
      <c r="D233" s="13">
        <v>1917.5605869097128</v>
      </c>
      <c r="E233" s="13">
        <v>100083.43794638522</v>
      </c>
      <c r="F233" t="s">
        <v>182</v>
      </c>
    </row>
    <row r="234" spans="1:6" x14ac:dyDescent="0.3">
      <c r="A234" t="s">
        <v>315</v>
      </c>
      <c r="B234" s="13">
        <v>7</v>
      </c>
      <c r="C234" t="s">
        <v>378</v>
      </c>
      <c r="D234" s="13">
        <v>1668.6154657879692</v>
      </c>
      <c r="E234" s="13">
        <v>100083.43794638522</v>
      </c>
      <c r="F234" t="s">
        <v>48</v>
      </c>
    </row>
    <row r="235" spans="1:6" x14ac:dyDescent="0.3">
      <c r="A235" t="s">
        <v>316</v>
      </c>
      <c r="B235" s="13">
        <v>7</v>
      </c>
      <c r="C235" t="s">
        <v>378</v>
      </c>
      <c r="D235" s="13">
        <v>1506.2968448858521</v>
      </c>
      <c r="E235" s="13">
        <v>100083.43794638522</v>
      </c>
      <c r="F235" t="s">
        <v>181</v>
      </c>
    </row>
    <row r="236" spans="1:6" x14ac:dyDescent="0.3">
      <c r="A236" t="s">
        <v>317</v>
      </c>
      <c r="B236" s="13">
        <v>7</v>
      </c>
      <c r="C236" t="s">
        <v>378</v>
      </c>
      <c r="D236" s="13">
        <v>3320.7910542655036</v>
      </c>
      <c r="E236" s="13">
        <v>100083.43794638522</v>
      </c>
      <c r="F236" t="s">
        <v>180</v>
      </c>
    </row>
    <row r="237" spans="1:6" x14ac:dyDescent="0.3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100083.43794638522</v>
      </c>
      <c r="F237" t="s">
        <v>179</v>
      </c>
    </row>
    <row r="238" spans="1:6" x14ac:dyDescent="0.3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100083.43794638522</v>
      </c>
      <c r="F238" t="s">
        <v>178</v>
      </c>
    </row>
    <row r="239" spans="1:6" x14ac:dyDescent="0.3">
      <c r="A239" t="s">
        <v>320</v>
      </c>
      <c r="B239" s="13">
        <v>7</v>
      </c>
      <c r="C239" t="s">
        <v>378</v>
      </c>
      <c r="D239" s="13">
        <v>1966.6739660549808</v>
      </c>
      <c r="E239" s="13">
        <v>100083.43794638522</v>
      </c>
      <c r="F239" t="s">
        <v>177</v>
      </c>
    </row>
    <row r="240" spans="1:6" x14ac:dyDescent="0.3">
      <c r="A240" t="s">
        <v>1362</v>
      </c>
      <c r="B240" s="13">
        <v>7</v>
      </c>
      <c r="C240" t="s">
        <v>378</v>
      </c>
      <c r="D240" s="13">
        <v>0</v>
      </c>
      <c r="E240" s="13">
        <v>100083.43794638522</v>
      </c>
      <c r="F240" t="s">
        <v>1355</v>
      </c>
    </row>
    <row r="241" spans="1:6" x14ac:dyDescent="0.3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100083.43794638522</v>
      </c>
      <c r="F241" t="s">
        <v>163</v>
      </c>
    </row>
    <row r="242" spans="1:6" x14ac:dyDescent="0.3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100083.43794638522</v>
      </c>
      <c r="F242" t="s">
        <v>164</v>
      </c>
    </row>
    <row r="243" spans="1:6" x14ac:dyDescent="0.3">
      <c r="A243" t="s">
        <v>308</v>
      </c>
      <c r="B243" s="13">
        <v>7</v>
      </c>
      <c r="C243" t="s">
        <v>378</v>
      </c>
      <c r="D243" s="13">
        <v>30293.219645284054</v>
      </c>
      <c r="E243" s="13">
        <v>100083.43794638522</v>
      </c>
      <c r="F243" t="s">
        <v>165</v>
      </c>
    </row>
    <row r="244" spans="1:6" x14ac:dyDescent="0.3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100083.43794638522</v>
      </c>
      <c r="F244" t="s">
        <v>166</v>
      </c>
    </row>
    <row r="245" spans="1:6" x14ac:dyDescent="0.3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100083.43794638522</v>
      </c>
      <c r="F245" t="s">
        <v>167</v>
      </c>
    </row>
    <row r="246" spans="1:6" x14ac:dyDescent="0.3">
      <c r="A246" t="s">
        <v>311</v>
      </c>
      <c r="B246" s="13">
        <v>7</v>
      </c>
      <c r="C246" t="s">
        <v>378</v>
      </c>
      <c r="D246" s="13">
        <v>31071.603212597944</v>
      </c>
      <c r="E246" s="13">
        <v>100083.43794638522</v>
      </c>
      <c r="F246" t="s">
        <v>168</v>
      </c>
    </row>
    <row r="247" spans="1:6" x14ac:dyDescent="0.3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100083.43794638522</v>
      </c>
      <c r="F247" t="s">
        <v>169</v>
      </c>
    </row>
    <row r="248" spans="1:6" x14ac:dyDescent="0.3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100083.43794638522</v>
      </c>
      <c r="F248" t="s">
        <v>39</v>
      </c>
    </row>
    <row r="249" spans="1:6" x14ac:dyDescent="0.3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100083.43794638522</v>
      </c>
      <c r="F249" t="s">
        <v>40</v>
      </c>
    </row>
    <row r="250" spans="1:6" x14ac:dyDescent="0.3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100083.43794638522</v>
      </c>
      <c r="F250" t="s">
        <v>170</v>
      </c>
    </row>
    <row r="251" spans="1:6" x14ac:dyDescent="0.3">
      <c r="A251" t="s">
        <v>303</v>
      </c>
      <c r="B251" s="13">
        <v>7</v>
      </c>
      <c r="C251" t="s">
        <v>378</v>
      </c>
      <c r="D251" s="13">
        <v>1917.5605869097128</v>
      </c>
      <c r="E251" s="13">
        <v>100083.43794638522</v>
      </c>
      <c r="F251" t="s">
        <v>171</v>
      </c>
    </row>
    <row r="252" spans="1:6" x14ac:dyDescent="0.3">
      <c r="A252" t="s">
        <v>545</v>
      </c>
      <c r="B252" s="13">
        <v>7</v>
      </c>
      <c r="C252" t="s">
        <v>378</v>
      </c>
      <c r="D252" s="13">
        <v>1668.6154657879692</v>
      </c>
      <c r="E252" s="13">
        <v>100083.43794638522</v>
      </c>
      <c r="F252" t="s">
        <v>465</v>
      </c>
    </row>
    <row r="253" spans="1:6" x14ac:dyDescent="0.3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100083.43794638522</v>
      </c>
      <c r="F253" t="s">
        <v>466</v>
      </c>
    </row>
    <row r="254" spans="1:6" x14ac:dyDescent="0.3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3">
      <c r="A255" t="s">
        <v>547</v>
      </c>
      <c r="B255" s="13">
        <v>8</v>
      </c>
      <c r="C255" t="s">
        <v>378</v>
      </c>
      <c r="D255" s="13">
        <v>52.643700437843336</v>
      </c>
      <c r="E255" s="13">
        <v>99947.811107758622</v>
      </c>
      <c r="F255" t="s">
        <v>468</v>
      </c>
    </row>
    <row r="256" spans="1:6" x14ac:dyDescent="0.3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3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3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3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spans="1:6" x14ac:dyDescent="0.3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spans="1:6" x14ac:dyDescent="0.3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3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3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3">
      <c r="A264" t="s">
        <v>552</v>
      </c>
      <c r="B264" s="13">
        <v>8</v>
      </c>
      <c r="C264" t="s">
        <v>378</v>
      </c>
      <c r="D264" s="13">
        <v>401.80238186810254</v>
      </c>
      <c r="E264" s="13">
        <v>99947.811107758622</v>
      </c>
      <c r="F264" t="s">
        <v>471</v>
      </c>
    </row>
    <row r="265" spans="1:6" x14ac:dyDescent="0.3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spans="1:6" x14ac:dyDescent="0.3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3">
      <c r="A267" t="s">
        <v>324</v>
      </c>
      <c r="B267" s="13">
        <v>8</v>
      </c>
      <c r="C267" t="s">
        <v>378</v>
      </c>
      <c r="D267" s="13">
        <v>397.39108602037004</v>
      </c>
      <c r="E267" s="13">
        <v>99947.811107758622</v>
      </c>
      <c r="F267" t="s">
        <v>173</v>
      </c>
    </row>
    <row r="268" spans="1:6" x14ac:dyDescent="0.3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3">
      <c r="A269" t="s">
        <v>333</v>
      </c>
      <c r="B269" s="13">
        <v>8</v>
      </c>
      <c r="C269" t="s">
        <v>378</v>
      </c>
      <c r="D269" s="13">
        <v>2743.5980333645703</v>
      </c>
      <c r="E269" s="13">
        <v>99947.811107758622</v>
      </c>
      <c r="F269" t="s">
        <v>182</v>
      </c>
    </row>
    <row r="270" spans="1:6" x14ac:dyDescent="0.3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3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3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spans="1:6" x14ac:dyDescent="0.3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3">
      <c r="A274" t="s">
        <v>338</v>
      </c>
      <c r="B274" s="13">
        <v>8</v>
      </c>
      <c r="C274" t="s">
        <v>378</v>
      </c>
      <c r="D274" s="13">
        <v>1044.7884599410097</v>
      </c>
      <c r="E274" s="13">
        <v>99947.811107758622</v>
      </c>
      <c r="F274" t="s">
        <v>178</v>
      </c>
    </row>
    <row r="275" spans="1:6" x14ac:dyDescent="0.3">
      <c r="A275" t="s">
        <v>339</v>
      </c>
      <c r="B275" s="13">
        <v>8</v>
      </c>
      <c r="C275" t="s">
        <v>378</v>
      </c>
      <c r="D275" s="13">
        <v>1598.0981847752003</v>
      </c>
      <c r="E275" s="13">
        <v>99947.811107758622</v>
      </c>
      <c r="F275" t="s">
        <v>177</v>
      </c>
    </row>
    <row r="276" spans="1:6" x14ac:dyDescent="0.3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3">
      <c r="A277" t="s">
        <v>325</v>
      </c>
      <c r="B277" s="13">
        <v>8</v>
      </c>
      <c r="C277" t="s">
        <v>378</v>
      </c>
      <c r="D277" s="13">
        <v>45887.110069555536</v>
      </c>
      <c r="E277" s="13">
        <v>99947.811107758622</v>
      </c>
      <c r="F277" t="s">
        <v>163</v>
      </c>
    </row>
    <row r="278" spans="1:6" x14ac:dyDescent="0.3">
      <c r="A278" t="s">
        <v>326</v>
      </c>
      <c r="B278" s="13">
        <v>8</v>
      </c>
      <c r="C278" t="s">
        <v>378</v>
      </c>
      <c r="D278" s="13">
        <v>42918.448092707935</v>
      </c>
      <c r="E278" s="13">
        <v>99947.811107758622</v>
      </c>
      <c r="F278" t="s">
        <v>164</v>
      </c>
    </row>
    <row r="279" spans="1:6" x14ac:dyDescent="0.3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3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3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3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 spans="1:6" x14ac:dyDescent="0.3">
      <c r="A283" t="s">
        <v>331</v>
      </c>
      <c r="B283" s="13">
        <v>8</v>
      </c>
      <c r="C283" t="s">
        <v>378</v>
      </c>
      <c r="D283" s="13">
        <v>41112.373044003616</v>
      </c>
      <c r="E283" s="13">
        <v>99947.811107758622</v>
      </c>
      <c r="F283" t="s">
        <v>169</v>
      </c>
    </row>
    <row r="284" spans="1:6" x14ac:dyDescent="0.3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3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3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3">
      <c r="A287" t="s">
        <v>322</v>
      </c>
      <c r="B287" s="13">
        <v>8</v>
      </c>
      <c r="C287" t="s">
        <v>378</v>
      </c>
      <c r="D287" s="13">
        <v>2743.5980333645703</v>
      </c>
      <c r="E287" s="13">
        <v>99947.811107758622</v>
      </c>
      <c r="F287" t="s">
        <v>171</v>
      </c>
    </row>
    <row r="288" spans="1:6" x14ac:dyDescent="0.3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3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3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3">
      <c r="A291" t="s">
        <v>555</v>
      </c>
      <c r="B291" s="13">
        <v>9</v>
      </c>
      <c r="C291" t="s">
        <v>378</v>
      </c>
      <c r="D291" s="13">
        <v>63.507074645543575</v>
      </c>
      <c r="E291" s="13">
        <v>99824.034770780301</v>
      </c>
      <c r="F291" t="s">
        <v>468</v>
      </c>
    </row>
    <row r="292" spans="1:6" x14ac:dyDescent="0.3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3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3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3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spans="1:6" x14ac:dyDescent="0.3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spans="1:6" x14ac:dyDescent="0.3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3">
      <c r="A298" t="s">
        <v>558</v>
      </c>
      <c r="B298" s="13">
        <v>9</v>
      </c>
      <c r="C298" t="s">
        <v>378</v>
      </c>
      <c r="D298" s="13">
        <v>459.75397907205735</v>
      </c>
      <c r="E298" s="13">
        <v>99824.034770780301</v>
      </c>
      <c r="F298" t="s">
        <v>469</v>
      </c>
    </row>
    <row r="299" spans="1:6" x14ac:dyDescent="0.3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3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3">
      <c r="A301" t="s">
        <v>1459</v>
      </c>
      <c r="B301" s="13">
        <v>9</v>
      </c>
      <c r="C301" t="s">
        <v>378</v>
      </c>
      <c r="D301" s="13">
        <v>4039.6129597613467</v>
      </c>
      <c r="E301" s="13">
        <v>99824.034770780301</v>
      </c>
      <c r="F301" t="s">
        <v>1450</v>
      </c>
    </row>
    <row r="302" spans="1:6" x14ac:dyDescent="0.3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3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3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3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3">
      <c r="A306" t="s">
        <v>353</v>
      </c>
      <c r="B306" s="13">
        <v>9</v>
      </c>
      <c r="C306" t="s">
        <v>378</v>
      </c>
      <c r="D306" s="13">
        <v>2123.9310006702754</v>
      </c>
      <c r="E306" s="13">
        <v>99824.034770780301</v>
      </c>
      <c r="F306" t="s">
        <v>48</v>
      </c>
    </row>
    <row r="307" spans="1:6" x14ac:dyDescent="0.3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3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spans="1:6" x14ac:dyDescent="0.3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3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3">
      <c r="A311" t="s">
        <v>358</v>
      </c>
      <c r="B311" s="13">
        <v>9</v>
      </c>
      <c r="C311" t="s">
        <v>378</v>
      </c>
      <c r="D311" s="13">
        <v>1674.5434466755378</v>
      </c>
      <c r="E311" s="13">
        <v>99824.034770780301</v>
      </c>
      <c r="F311" t="s">
        <v>177</v>
      </c>
    </row>
    <row r="312" spans="1:6" x14ac:dyDescent="0.3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3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3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3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3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3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3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 spans="1:6" x14ac:dyDescent="0.3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 spans="1:6" x14ac:dyDescent="0.3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3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3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3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3">
      <c r="A324" t="s">
        <v>561</v>
      </c>
      <c r="B324" s="13">
        <v>9</v>
      </c>
      <c r="C324" t="s">
        <v>378</v>
      </c>
      <c r="D324" s="13">
        <v>2123.9310006702754</v>
      </c>
      <c r="E324" s="13">
        <v>99824.034770780301</v>
      </c>
      <c r="F324" t="s">
        <v>465</v>
      </c>
    </row>
    <row r="325" spans="1:6" x14ac:dyDescent="0.3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3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100260.39175218702</v>
      </c>
      <c r="F326" t="s">
        <v>38</v>
      </c>
    </row>
    <row r="327" spans="1:6" x14ac:dyDescent="0.3">
      <c r="A327" t="s">
        <v>563</v>
      </c>
      <c r="B327" s="13">
        <v>10</v>
      </c>
      <c r="C327" t="s">
        <v>378</v>
      </c>
      <c r="D327" s="13">
        <v>0</v>
      </c>
      <c r="E327" s="13">
        <v>100260.39175218702</v>
      </c>
      <c r="F327" t="s">
        <v>468</v>
      </c>
    </row>
    <row r="328" spans="1:6" x14ac:dyDescent="0.3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100260.39175218702</v>
      </c>
      <c r="F328" t="s">
        <v>467</v>
      </c>
    </row>
    <row r="329" spans="1:6" x14ac:dyDescent="0.3">
      <c r="A329" t="s">
        <v>565</v>
      </c>
      <c r="B329" s="13">
        <v>10</v>
      </c>
      <c r="C329" t="s">
        <v>378</v>
      </c>
      <c r="D329" s="13">
        <v>0</v>
      </c>
      <c r="E329" s="13">
        <v>100260.39175218702</v>
      </c>
      <c r="F329" t="s">
        <v>490</v>
      </c>
    </row>
    <row r="330" spans="1:6" x14ac:dyDescent="0.3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100260.39175218702</v>
      </c>
      <c r="F330" t="s">
        <v>1096</v>
      </c>
    </row>
    <row r="331" spans="1:6" x14ac:dyDescent="0.3">
      <c r="A331" t="s">
        <v>1172</v>
      </c>
      <c r="B331" s="13">
        <v>10</v>
      </c>
      <c r="C331" t="s">
        <v>378</v>
      </c>
      <c r="D331" s="13">
        <v>6992.2275344601485</v>
      </c>
      <c r="E331" s="13">
        <v>100260.39175218702</v>
      </c>
      <c r="F331" t="s">
        <v>1152</v>
      </c>
    </row>
    <row r="332" spans="1:6" x14ac:dyDescent="0.3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100260.39175218702</v>
      </c>
      <c r="F332" t="s">
        <v>1153</v>
      </c>
    </row>
    <row r="333" spans="1:6" x14ac:dyDescent="0.3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100260.39175218702</v>
      </c>
      <c r="F333" t="s">
        <v>1414</v>
      </c>
    </row>
    <row r="334" spans="1:6" x14ac:dyDescent="0.3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100260.39175218702</v>
      </c>
      <c r="F334" t="s">
        <v>469</v>
      </c>
    </row>
    <row r="335" spans="1:6" x14ac:dyDescent="0.3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100260.39175218702</v>
      </c>
      <c r="F335" t="s">
        <v>470</v>
      </c>
    </row>
    <row r="336" spans="1:6" x14ac:dyDescent="0.3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100260.39175218702</v>
      </c>
      <c r="F336" t="s">
        <v>471</v>
      </c>
    </row>
    <row r="337" spans="1:6" x14ac:dyDescent="0.3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100260.39175218702</v>
      </c>
      <c r="F337" t="s">
        <v>1450</v>
      </c>
    </row>
    <row r="338" spans="1:6" x14ac:dyDescent="0.3">
      <c r="A338" t="s">
        <v>361</v>
      </c>
      <c r="B338" s="13">
        <v>10</v>
      </c>
      <c r="C338" t="s">
        <v>378</v>
      </c>
      <c r="D338" s="13">
        <v>371.66798845354487</v>
      </c>
      <c r="E338" s="13">
        <v>100260.39175218702</v>
      </c>
      <c r="F338" t="s">
        <v>172</v>
      </c>
    </row>
    <row r="339" spans="1:6" x14ac:dyDescent="0.3">
      <c r="A339" t="s">
        <v>362</v>
      </c>
      <c r="B339" s="13">
        <v>10</v>
      </c>
      <c r="C339" t="s">
        <v>378</v>
      </c>
      <c r="D339" s="13">
        <v>1148.8362481905685</v>
      </c>
      <c r="E339" s="13">
        <v>100260.39175218702</v>
      </c>
      <c r="F339" t="s">
        <v>173</v>
      </c>
    </row>
    <row r="340" spans="1:6" x14ac:dyDescent="0.3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100260.39175218702</v>
      </c>
      <c r="F340" t="s">
        <v>47</v>
      </c>
    </row>
    <row r="341" spans="1:6" x14ac:dyDescent="0.3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100260.39175218702</v>
      </c>
      <c r="F341" t="s">
        <v>182</v>
      </c>
    </row>
    <row r="342" spans="1:6" x14ac:dyDescent="0.3">
      <c r="A342" t="s">
        <v>372</v>
      </c>
      <c r="B342" s="13">
        <v>10</v>
      </c>
      <c r="C342" t="s">
        <v>378</v>
      </c>
      <c r="D342" s="13">
        <v>2108.7500706559567</v>
      </c>
      <c r="E342" s="13">
        <v>100260.39175218702</v>
      </c>
      <c r="F342" t="s">
        <v>48</v>
      </c>
    </row>
    <row r="343" spans="1:6" x14ac:dyDescent="0.3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100260.39175218702</v>
      </c>
      <c r="F343" t="s">
        <v>181</v>
      </c>
    </row>
    <row r="344" spans="1:6" x14ac:dyDescent="0.3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100260.39175218702</v>
      </c>
      <c r="F344" t="s">
        <v>180</v>
      </c>
    </row>
    <row r="345" spans="1:6" x14ac:dyDescent="0.3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100260.39175218702</v>
      </c>
      <c r="F345" t="s">
        <v>179</v>
      </c>
    </row>
    <row r="346" spans="1:6" x14ac:dyDescent="0.3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100260.39175218702</v>
      </c>
      <c r="F346" t="s">
        <v>178</v>
      </c>
    </row>
    <row r="347" spans="1:6" x14ac:dyDescent="0.3">
      <c r="A347" t="s">
        <v>377</v>
      </c>
      <c r="B347" s="13">
        <v>10</v>
      </c>
      <c r="C347" t="s">
        <v>378</v>
      </c>
      <c r="D347" s="13">
        <v>1738.9737995999062</v>
      </c>
      <c r="E347" s="13">
        <v>100260.39175218702</v>
      </c>
      <c r="F347" t="s">
        <v>177</v>
      </c>
    </row>
    <row r="348" spans="1:6" x14ac:dyDescent="0.3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100260.39175218702</v>
      </c>
      <c r="F348" t="s">
        <v>1355</v>
      </c>
    </row>
    <row r="349" spans="1:6" x14ac:dyDescent="0.3">
      <c r="A349" t="s">
        <v>363</v>
      </c>
      <c r="B349" s="13">
        <v>10</v>
      </c>
      <c r="C349" t="s">
        <v>378</v>
      </c>
      <c r="D349" s="13">
        <v>109707.98148515768</v>
      </c>
      <c r="E349" s="13">
        <v>100260.39175218702</v>
      </c>
      <c r="F349" t="s">
        <v>163</v>
      </c>
    </row>
    <row r="350" spans="1:6" x14ac:dyDescent="0.3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100260.39175218702</v>
      </c>
      <c r="F350" t="s">
        <v>164</v>
      </c>
    </row>
    <row r="351" spans="1:6" x14ac:dyDescent="0.3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100260.39175218702</v>
      </c>
      <c r="F351" t="s">
        <v>165</v>
      </c>
    </row>
    <row r="352" spans="1:6" x14ac:dyDescent="0.3">
      <c r="A352" t="s">
        <v>366</v>
      </c>
      <c r="B352" s="13">
        <v>10</v>
      </c>
      <c r="C352" t="s">
        <v>378</v>
      </c>
      <c r="D352" s="13">
        <v>112347.98977346366</v>
      </c>
      <c r="E352" s="13">
        <v>100260.39175218702</v>
      </c>
      <c r="F352" t="s">
        <v>166</v>
      </c>
    </row>
    <row r="353" spans="1:6" x14ac:dyDescent="0.3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100260.39175218702</v>
      </c>
      <c r="F353" t="s">
        <v>167</v>
      </c>
    </row>
    <row r="354" spans="1:6" x14ac:dyDescent="0.3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100260.39175218702</v>
      </c>
      <c r="F354" t="s">
        <v>168</v>
      </c>
    </row>
    <row r="355" spans="1:6" x14ac:dyDescent="0.3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100260.39175218702</v>
      </c>
      <c r="F355" t="s">
        <v>169</v>
      </c>
    </row>
    <row r="356" spans="1:6" x14ac:dyDescent="0.3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100260.39175218702</v>
      </c>
      <c r="F356" t="s">
        <v>39</v>
      </c>
    </row>
    <row r="357" spans="1:6" x14ac:dyDescent="0.3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100260.39175218702</v>
      </c>
      <c r="F357" t="s">
        <v>40</v>
      </c>
    </row>
    <row r="358" spans="1:6" x14ac:dyDescent="0.3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100260.39175218702</v>
      </c>
      <c r="F358" t="s">
        <v>170</v>
      </c>
    </row>
    <row r="359" spans="1:6" x14ac:dyDescent="0.3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100260.39175218702</v>
      </c>
      <c r="F359" t="s">
        <v>171</v>
      </c>
    </row>
    <row r="360" spans="1:6" x14ac:dyDescent="0.3">
      <c r="A360" t="s">
        <v>569</v>
      </c>
      <c r="B360" s="13">
        <v>10</v>
      </c>
      <c r="C360" t="s">
        <v>378</v>
      </c>
      <c r="D360" s="13">
        <v>2108.7500706559567</v>
      </c>
      <c r="E360" s="13">
        <v>100260.39175218702</v>
      </c>
      <c r="F360" t="s">
        <v>465</v>
      </c>
    </row>
    <row r="361" spans="1:6" x14ac:dyDescent="0.3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100260.39175218702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147</v>
      </c>
      <c r="B1" t="s">
        <v>152</v>
      </c>
      <c r="C1" t="s">
        <v>148</v>
      </c>
      <c r="D1" t="s">
        <v>150</v>
      </c>
    </row>
    <row r="2" spans="1:4" x14ac:dyDescent="0.3">
      <c r="A2" t="s">
        <v>571</v>
      </c>
      <c r="B2" t="s">
        <v>709</v>
      </c>
      <c r="C2" t="s">
        <v>149</v>
      </c>
      <c r="D2" s="13">
        <v>0.255077258670381</v>
      </c>
    </row>
    <row r="3" spans="1:4" x14ac:dyDescent="0.3">
      <c r="A3" t="s">
        <v>572</v>
      </c>
      <c r="B3" t="s">
        <v>709</v>
      </c>
      <c r="C3" t="s">
        <v>93</v>
      </c>
      <c r="D3" s="13">
        <v>0.3382425</v>
      </c>
    </row>
    <row r="4" spans="1:4" x14ac:dyDescent="0.3">
      <c r="A4" t="s">
        <v>573</v>
      </c>
      <c r="B4" t="s">
        <v>710</v>
      </c>
      <c r="C4" t="s">
        <v>149</v>
      </c>
      <c r="D4" s="13">
        <v>0.24621338991915764</v>
      </c>
    </row>
    <row r="5" spans="1:4" x14ac:dyDescent="0.3">
      <c r="A5" t="s">
        <v>574</v>
      </c>
      <c r="B5" t="s">
        <v>710</v>
      </c>
      <c r="C5" t="s">
        <v>93</v>
      </c>
      <c r="D5" s="13">
        <v>0.34151189999999998</v>
      </c>
    </row>
    <row r="6" spans="1:4" x14ac:dyDescent="0.3">
      <c r="A6" t="s">
        <v>575</v>
      </c>
      <c r="B6" t="s">
        <v>711</v>
      </c>
      <c r="C6" t="s">
        <v>149</v>
      </c>
      <c r="D6" s="13">
        <v>0.234872156831302</v>
      </c>
    </row>
    <row r="7" spans="1:4" x14ac:dyDescent="0.3">
      <c r="A7" t="s">
        <v>576</v>
      </c>
      <c r="B7" t="s">
        <v>711</v>
      </c>
      <c r="C7" t="s">
        <v>93</v>
      </c>
      <c r="D7" s="13">
        <v>0.35442960000000001</v>
      </c>
    </row>
    <row r="8" spans="1:4" x14ac:dyDescent="0.3">
      <c r="A8" t="s">
        <v>577</v>
      </c>
      <c r="B8" t="s">
        <v>712</v>
      </c>
      <c r="C8" t="s">
        <v>149</v>
      </c>
      <c r="D8" s="13">
        <v>0.234872156831302</v>
      </c>
    </row>
    <row r="9" spans="1:4" x14ac:dyDescent="0.3">
      <c r="A9" t="s">
        <v>578</v>
      </c>
      <c r="B9" t="s">
        <v>712</v>
      </c>
      <c r="C9" t="s">
        <v>93</v>
      </c>
      <c r="D9" s="13">
        <v>0.35442960000000001</v>
      </c>
    </row>
    <row r="10" spans="1:4" x14ac:dyDescent="0.3">
      <c r="A10" t="s">
        <v>1174</v>
      </c>
      <c r="B10" t="s">
        <v>1202</v>
      </c>
      <c r="C10" t="s">
        <v>149</v>
      </c>
      <c r="D10" s="13">
        <v>0.18268333773518858</v>
      </c>
    </row>
    <row r="11" spans="1:4" x14ac:dyDescent="0.3">
      <c r="A11" t="s">
        <v>1175</v>
      </c>
      <c r="B11" t="s">
        <v>1202</v>
      </c>
      <c r="C11" t="s">
        <v>93</v>
      </c>
      <c r="D11" s="13">
        <v>0.3133592</v>
      </c>
    </row>
    <row r="12" spans="1:4" x14ac:dyDescent="0.3">
      <c r="A12" t="s">
        <v>1176</v>
      </c>
      <c r="B12" t="s">
        <v>1203</v>
      </c>
      <c r="C12" t="s">
        <v>149</v>
      </c>
      <c r="D12" s="13">
        <v>0.25415432060363258</v>
      </c>
    </row>
    <row r="13" spans="1:4" x14ac:dyDescent="0.3">
      <c r="A13" t="s">
        <v>1177</v>
      </c>
      <c r="B13" t="s">
        <v>1203</v>
      </c>
      <c r="C13" t="s">
        <v>93</v>
      </c>
      <c r="D13" s="13">
        <v>0.32137710000000003</v>
      </c>
    </row>
    <row r="14" spans="1:4" x14ac:dyDescent="0.3">
      <c r="A14" t="s">
        <v>579</v>
      </c>
      <c r="B14" t="s">
        <v>713</v>
      </c>
      <c r="C14" t="s">
        <v>149</v>
      </c>
      <c r="D14" s="13">
        <v>0.37211763111127366</v>
      </c>
    </row>
    <row r="15" spans="1:4" x14ac:dyDescent="0.3">
      <c r="A15" t="s">
        <v>580</v>
      </c>
      <c r="B15" t="s">
        <v>713</v>
      </c>
      <c r="C15" t="s">
        <v>93</v>
      </c>
      <c r="D15" s="13">
        <v>0.3776737</v>
      </c>
    </row>
    <row r="16" spans="1:4" x14ac:dyDescent="0.3">
      <c r="A16" t="s">
        <v>1366</v>
      </c>
      <c r="B16" t="s">
        <v>1380</v>
      </c>
      <c r="C16" t="s">
        <v>149</v>
      </c>
      <c r="D16" s="13">
        <v>0.25643409946559903</v>
      </c>
    </row>
    <row r="17" spans="1:4" x14ac:dyDescent="0.3">
      <c r="A17" t="s">
        <v>1367</v>
      </c>
      <c r="B17" t="s">
        <v>1380</v>
      </c>
      <c r="C17" t="s">
        <v>93</v>
      </c>
      <c r="D17" s="13">
        <v>0.3019268</v>
      </c>
    </row>
    <row r="18" spans="1:4" x14ac:dyDescent="0.3">
      <c r="A18" t="s">
        <v>581</v>
      </c>
      <c r="B18" t="s">
        <v>714</v>
      </c>
      <c r="C18" t="s">
        <v>149</v>
      </c>
      <c r="D18" s="13">
        <v>0.3010635150316795</v>
      </c>
    </row>
    <row r="19" spans="1:4" x14ac:dyDescent="0.3">
      <c r="A19" t="s">
        <v>582</v>
      </c>
      <c r="B19" t="s">
        <v>714</v>
      </c>
      <c r="C19" t="s">
        <v>93</v>
      </c>
      <c r="D19" s="13">
        <v>0.3377735</v>
      </c>
    </row>
    <row r="20" spans="1:4" x14ac:dyDescent="0.3">
      <c r="A20" t="s">
        <v>583</v>
      </c>
      <c r="B20" t="s">
        <v>715</v>
      </c>
      <c r="C20" t="s">
        <v>149</v>
      </c>
      <c r="D20" s="13">
        <v>0.24621338991915764</v>
      </c>
    </row>
    <row r="21" spans="1:4" x14ac:dyDescent="0.3">
      <c r="A21" t="s">
        <v>584</v>
      </c>
      <c r="B21" t="s">
        <v>715</v>
      </c>
      <c r="C21" t="s">
        <v>93</v>
      </c>
      <c r="D21" s="13">
        <v>0.34151189999999998</v>
      </c>
    </row>
    <row r="22" spans="1:4" x14ac:dyDescent="0.3">
      <c r="A22" t="s">
        <v>585</v>
      </c>
      <c r="B22" t="s">
        <v>716</v>
      </c>
      <c r="C22" t="s">
        <v>149</v>
      </c>
      <c r="D22" s="13">
        <v>0.31248137616787586</v>
      </c>
    </row>
    <row r="23" spans="1:4" x14ac:dyDescent="0.3">
      <c r="A23" t="s">
        <v>586</v>
      </c>
      <c r="B23" t="s">
        <v>716</v>
      </c>
      <c r="C23" t="s">
        <v>93</v>
      </c>
      <c r="D23" s="13">
        <v>0.36585689999999998</v>
      </c>
    </row>
    <row r="24" spans="1:4" x14ac:dyDescent="0.3">
      <c r="A24" t="s">
        <v>587</v>
      </c>
      <c r="B24" t="s">
        <v>717</v>
      </c>
      <c r="C24" t="s">
        <v>149</v>
      </c>
      <c r="D24" s="13">
        <v>0.26705971718260929</v>
      </c>
    </row>
    <row r="25" spans="1:4" x14ac:dyDescent="0.3">
      <c r="A25" t="s">
        <v>588</v>
      </c>
      <c r="B25" t="s">
        <v>717</v>
      </c>
      <c r="C25" t="s">
        <v>93</v>
      </c>
      <c r="D25" s="13">
        <v>0.3276329</v>
      </c>
    </row>
    <row r="26" spans="1:4" x14ac:dyDescent="0.3">
      <c r="A26" t="s">
        <v>589</v>
      </c>
      <c r="B26" t="s">
        <v>718</v>
      </c>
      <c r="C26" t="s">
        <v>149</v>
      </c>
      <c r="D26" s="13">
        <v>0.28273824892514365</v>
      </c>
    </row>
    <row r="27" spans="1:4" x14ac:dyDescent="0.3">
      <c r="A27" t="s">
        <v>590</v>
      </c>
      <c r="B27" t="s">
        <v>718</v>
      </c>
      <c r="C27" t="s">
        <v>93</v>
      </c>
      <c r="D27" s="13">
        <v>0.33383279999999999</v>
      </c>
    </row>
    <row r="28" spans="1:4" x14ac:dyDescent="0.3">
      <c r="A28" t="s">
        <v>591</v>
      </c>
      <c r="B28" t="s">
        <v>719</v>
      </c>
      <c r="C28" t="s">
        <v>149</v>
      </c>
      <c r="D28" s="13">
        <v>0.26251472906249779</v>
      </c>
    </row>
    <row r="29" spans="1:4" x14ac:dyDescent="0.3">
      <c r="A29" t="s">
        <v>592</v>
      </c>
      <c r="B29" t="s">
        <v>719</v>
      </c>
      <c r="C29" t="s">
        <v>93</v>
      </c>
      <c r="D29" s="13">
        <v>0.3252506</v>
      </c>
    </row>
    <row r="30" spans="1:4" x14ac:dyDescent="0.3">
      <c r="A30" t="s">
        <v>593</v>
      </c>
      <c r="B30" t="s">
        <v>720</v>
      </c>
      <c r="C30" t="s">
        <v>149</v>
      </c>
      <c r="D30" s="13">
        <v>0.30215817782948873</v>
      </c>
    </row>
    <row r="31" spans="1:4" x14ac:dyDescent="0.3">
      <c r="A31" t="s">
        <v>594</v>
      </c>
      <c r="B31" t="s">
        <v>720</v>
      </c>
      <c r="C31" t="s">
        <v>93</v>
      </c>
      <c r="D31" s="13">
        <v>0.34393220000000002</v>
      </c>
    </row>
    <row r="32" spans="1:4" x14ac:dyDescent="0.3">
      <c r="A32" t="s">
        <v>1426</v>
      </c>
      <c r="B32" t="s">
        <v>1440</v>
      </c>
      <c r="C32" t="s">
        <v>149</v>
      </c>
      <c r="D32" s="13">
        <v>0.28358669868169795</v>
      </c>
    </row>
    <row r="33" spans="1:4" x14ac:dyDescent="0.3">
      <c r="A33" t="s">
        <v>1427</v>
      </c>
      <c r="B33" t="s">
        <v>1440</v>
      </c>
      <c r="C33" t="s">
        <v>93</v>
      </c>
      <c r="D33" s="13">
        <v>0.3290922</v>
      </c>
    </row>
    <row r="34" spans="1:4" x14ac:dyDescent="0.3">
      <c r="A34" t="s">
        <v>595</v>
      </c>
      <c r="B34" t="s">
        <v>721</v>
      </c>
      <c r="C34" t="s">
        <v>149</v>
      </c>
      <c r="D34" s="13">
        <v>0.29352348207324525</v>
      </c>
    </row>
    <row r="35" spans="1:4" x14ac:dyDescent="0.3">
      <c r="A35" t="s">
        <v>596</v>
      </c>
      <c r="B35" t="s">
        <v>721</v>
      </c>
      <c r="C35" t="s">
        <v>93</v>
      </c>
      <c r="D35" s="13">
        <v>0.34556559999999997</v>
      </c>
    </row>
    <row r="36" spans="1:4" x14ac:dyDescent="0.3">
      <c r="A36" t="s">
        <v>597</v>
      </c>
      <c r="B36" t="s">
        <v>722</v>
      </c>
      <c r="C36" t="s">
        <v>149</v>
      </c>
      <c r="D36" s="13">
        <v>0.27508192335941734</v>
      </c>
    </row>
    <row r="37" spans="1:4" x14ac:dyDescent="0.3">
      <c r="A37" t="s">
        <v>598</v>
      </c>
      <c r="B37" t="s">
        <v>722</v>
      </c>
      <c r="C37" t="s">
        <v>93</v>
      </c>
      <c r="D37" s="13">
        <v>0.34041090000000002</v>
      </c>
    </row>
    <row r="38" spans="1:4" x14ac:dyDescent="0.3">
      <c r="A38" t="s">
        <v>599</v>
      </c>
      <c r="B38" t="s">
        <v>723</v>
      </c>
      <c r="C38" t="s">
        <v>149</v>
      </c>
      <c r="D38" s="13">
        <v>0.27471362677359923</v>
      </c>
    </row>
    <row r="39" spans="1:4" x14ac:dyDescent="0.3">
      <c r="A39" t="s">
        <v>600</v>
      </c>
      <c r="B39" t="s">
        <v>723</v>
      </c>
      <c r="C39" t="s">
        <v>93</v>
      </c>
      <c r="D39" s="13">
        <v>0.3258355</v>
      </c>
    </row>
    <row r="40" spans="1:4" x14ac:dyDescent="0.3">
      <c r="A40" t="s">
        <v>601</v>
      </c>
      <c r="B40" t="s">
        <v>724</v>
      </c>
      <c r="C40" t="s">
        <v>149</v>
      </c>
      <c r="D40" s="13">
        <v>0.28358669868169795</v>
      </c>
    </row>
    <row r="41" spans="1:4" x14ac:dyDescent="0.3">
      <c r="A41" t="s">
        <v>602</v>
      </c>
      <c r="B41" t="s">
        <v>724</v>
      </c>
      <c r="C41" t="s">
        <v>93</v>
      </c>
      <c r="D41" s="13">
        <v>0.3290922</v>
      </c>
    </row>
    <row r="42" spans="1:4" x14ac:dyDescent="0.3">
      <c r="A42" t="s">
        <v>603</v>
      </c>
      <c r="B42" t="s">
        <v>725</v>
      </c>
      <c r="C42" t="s">
        <v>149</v>
      </c>
      <c r="D42" s="13">
        <v>0.18268333773518858</v>
      </c>
    </row>
    <row r="43" spans="1:4" x14ac:dyDescent="0.3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3">
      <c r="A44" t="s">
        <v>605</v>
      </c>
      <c r="B44" t="s">
        <v>726</v>
      </c>
      <c r="C44" t="s">
        <v>149</v>
      </c>
      <c r="D44" s="13">
        <v>0.36936804238080506</v>
      </c>
    </row>
    <row r="45" spans="1:4" x14ac:dyDescent="0.3">
      <c r="A45" t="s">
        <v>606</v>
      </c>
      <c r="B45" t="s">
        <v>726</v>
      </c>
      <c r="C45" t="s">
        <v>93</v>
      </c>
      <c r="D45" s="13">
        <v>0.41738769999999997</v>
      </c>
    </row>
    <row r="46" spans="1:4" x14ac:dyDescent="0.3">
      <c r="A46" t="s">
        <v>1131</v>
      </c>
      <c r="B46" t="s">
        <v>1145</v>
      </c>
      <c r="C46" t="s">
        <v>149</v>
      </c>
      <c r="D46" s="13">
        <v>0.26273565691469031</v>
      </c>
    </row>
    <row r="47" spans="1:4" x14ac:dyDescent="0.3">
      <c r="A47" t="s">
        <v>1132</v>
      </c>
      <c r="B47" t="s">
        <v>1145</v>
      </c>
      <c r="C47" t="s">
        <v>93</v>
      </c>
      <c r="D47" s="13">
        <v>0.32358340000000002</v>
      </c>
    </row>
    <row r="48" spans="1:4" x14ac:dyDescent="0.3">
      <c r="A48" t="s">
        <v>607</v>
      </c>
      <c r="B48" t="s">
        <v>727</v>
      </c>
      <c r="C48" t="s">
        <v>149</v>
      </c>
      <c r="D48" s="13">
        <v>0.36936804238080506</v>
      </c>
    </row>
    <row r="49" spans="1:4" x14ac:dyDescent="0.3">
      <c r="A49" t="s">
        <v>608</v>
      </c>
      <c r="B49" t="s">
        <v>727</v>
      </c>
      <c r="C49" t="s">
        <v>93</v>
      </c>
      <c r="D49" s="13">
        <v>0.41738769999999997</v>
      </c>
    </row>
    <row r="50" spans="1:4" x14ac:dyDescent="0.3">
      <c r="A50" t="s">
        <v>609</v>
      </c>
      <c r="B50" t="s">
        <v>728</v>
      </c>
      <c r="C50" t="s">
        <v>149</v>
      </c>
      <c r="D50" s="13">
        <v>0.41455575153110014</v>
      </c>
    </row>
    <row r="51" spans="1:4" x14ac:dyDescent="0.3">
      <c r="A51" t="s">
        <v>610</v>
      </c>
      <c r="B51" t="s">
        <v>728</v>
      </c>
      <c r="C51" t="s">
        <v>93</v>
      </c>
      <c r="D51" s="13">
        <v>0.39766299999999999</v>
      </c>
    </row>
    <row r="52" spans="1:4" x14ac:dyDescent="0.3">
      <c r="A52" t="s">
        <v>1461</v>
      </c>
      <c r="B52" t="s">
        <v>1475</v>
      </c>
      <c r="C52" t="s">
        <v>149</v>
      </c>
      <c r="D52" s="13">
        <v>0.28885866823123613</v>
      </c>
    </row>
    <row r="53" spans="1:4" x14ac:dyDescent="0.3">
      <c r="A53" t="s">
        <v>1462</v>
      </c>
      <c r="B53" t="s">
        <v>1475</v>
      </c>
      <c r="C53" t="s">
        <v>93</v>
      </c>
      <c r="D53" s="13">
        <v>0.39206940000000001</v>
      </c>
    </row>
    <row r="54" spans="1:4" x14ac:dyDescent="0.3">
      <c r="A54" t="s">
        <v>611</v>
      </c>
      <c r="B54" t="s">
        <v>729</v>
      </c>
      <c r="C54" t="s">
        <v>149</v>
      </c>
      <c r="D54" s="13">
        <v>0.26026975522365542</v>
      </c>
    </row>
    <row r="55" spans="1:4" x14ac:dyDescent="0.3">
      <c r="A55" t="s">
        <v>612</v>
      </c>
      <c r="B55" t="s">
        <v>729</v>
      </c>
      <c r="C55" t="s">
        <v>93</v>
      </c>
      <c r="D55" s="13">
        <v>0.32493260000000002</v>
      </c>
    </row>
    <row r="56" spans="1:4" x14ac:dyDescent="0.3">
      <c r="A56" t="s">
        <v>613</v>
      </c>
      <c r="B56" t="s">
        <v>730</v>
      </c>
      <c r="C56" t="s">
        <v>149</v>
      </c>
      <c r="D56" s="13">
        <v>0.25660819033828752</v>
      </c>
    </row>
    <row r="57" spans="1:4" x14ac:dyDescent="0.3">
      <c r="A57" t="s">
        <v>614</v>
      </c>
      <c r="B57" t="s">
        <v>730</v>
      </c>
      <c r="C57" t="s">
        <v>93</v>
      </c>
      <c r="D57" s="13">
        <v>0.32479669999999999</v>
      </c>
    </row>
    <row r="58" spans="1:4" x14ac:dyDescent="0.3">
      <c r="A58" t="s">
        <v>615</v>
      </c>
      <c r="B58" t="s">
        <v>731</v>
      </c>
      <c r="C58" t="s">
        <v>149</v>
      </c>
      <c r="D58" s="13">
        <v>0.52277690845863523</v>
      </c>
    </row>
    <row r="59" spans="1:4" x14ac:dyDescent="0.3">
      <c r="A59" t="s">
        <v>616</v>
      </c>
      <c r="B59" t="s">
        <v>731</v>
      </c>
      <c r="C59" t="s">
        <v>93</v>
      </c>
      <c r="D59" s="13">
        <v>2.0000369999999998</v>
      </c>
    </row>
    <row r="60" spans="1:4" x14ac:dyDescent="0.3">
      <c r="A60" t="s">
        <v>617</v>
      </c>
      <c r="B60" t="s">
        <v>732</v>
      </c>
      <c r="C60" t="s">
        <v>149</v>
      </c>
      <c r="D60" s="13">
        <v>0.20590136474251095</v>
      </c>
    </row>
    <row r="61" spans="1:4" x14ac:dyDescent="0.3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3">
      <c r="A62" t="s">
        <v>619</v>
      </c>
      <c r="B62" t="s">
        <v>733</v>
      </c>
      <c r="C62" t="s">
        <v>149</v>
      </c>
      <c r="D62" s="13">
        <v>0.20005775361950884</v>
      </c>
    </row>
    <row r="63" spans="1:4" x14ac:dyDescent="0.3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3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3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3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3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3">
      <c r="A68" t="s">
        <v>1178</v>
      </c>
      <c r="B68" t="s">
        <v>1204</v>
      </c>
      <c r="C68" t="s">
        <v>149</v>
      </c>
      <c r="D68" s="13">
        <v>0.15325383696511088</v>
      </c>
    </row>
    <row r="69" spans="1:4" x14ac:dyDescent="0.3">
      <c r="A69" t="s">
        <v>1179</v>
      </c>
      <c r="B69" t="s">
        <v>1204</v>
      </c>
      <c r="C69" t="s">
        <v>93</v>
      </c>
      <c r="D69" s="13">
        <v>0.31517000000000001</v>
      </c>
    </row>
    <row r="70" spans="1:4" x14ac:dyDescent="0.3">
      <c r="A70" t="s">
        <v>1180</v>
      </c>
      <c r="B70" t="s">
        <v>1205</v>
      </c>
      <c r="C70" t="s">
        <v>149</v>
      </c>
      <c r="D70" s="13">
        <v>0.20574890620951078</v>
      </c>
    </row>
    <row r="71" spans="1:4" x14ac:dyDescent="0.3">
      <c r="A71" t="s">
        <v>1181</v>
      </c>
      <c r="B71" t="s">
        <v>1205</v>
      </c>
      <c r="C71" t="s">
        <v>93</v>
      </c>
      <c r="D71" s="13">
        <v>0.32043939999999999</v>
      </c>
    </row>
    <row r="72" spans="1:4" x14ac:dyDescent="0.3">
      <c r="A72" t="s">
        <v>625</v>
      </c>
      <c r="B72" t="s">
        <v>736</v>
      </c>
      <c r="C72" t="s">
        <v>149</v>
      </c>
      <c r="D72" s="13">
        <v>0.32635525530948556</v>
      </c>
    </row>
    <row r="73" spans="1:4" x14ac:dyDescent="0.3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3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3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3">
      <c r="A76" t="s">
        <v>627</v>
      </c>
      <c r="B76" t="s">
        <v>737</v>
      </c>
      <c r="C76" t="s">
        <v>149</v>
      </c>
      <c r="D76" s="13">
        <v>0.24496343659899356</v>
      </c>
    </row>
    <row r="77" spans="1:4" x14ac:dyDescent="0.3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3">
      <c r="A78" t="s">
        <v>629</v>
      </c>
      <c r="B78" t="s">
        <v>738</v>
      </c>
      <c r="C78" t="s">
        <v>149</v>
      </c>
      <c r="D78" s="13">
        <v>0.20005775361950884</v>
      </c>
    </row>
    <row r="79" spans="1:4" x14ac:dyDescent="0.3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3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3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3">
      <c r="A82" t="s">
        <v>633</v>
      </c>
      <c r="B82" t="s">
        <v>740</v>
      </c>
      <c r="C82" t="s">
        <v>149</v>
      </c>
      <c r="D82" s="13">
        <v>0.21816522884638392</v>
      </c>
    </row>
    <row r="83" spans="1:4" x14ac:dyDescent="0.3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3">
      <c r="A84" t="s">
        <v>635</v>
      </c>
      <c r="B84" t="s">
        <v>741</v>
      </c>
      <c r="C84" t="s">
        <v>149</v>
      </c>
      <c r="D84" s="13">
        <v>0.23390569108851986</v>
      </c>
    </row>
    <row r="85" spans="1:4" x14ac:dyDescent="0.3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3">
      <c r="A86" t="s">
        <v>637</v>
      </c>
      <c r="B86" t="s">
        <v>742</v>
      </c>
      <c r="C86" t="s">
        <v>149</v>
      </c>
      <c r="D86" s="13">
        <v>0.21263078409013625</v>
      </c>
    </row>
    <row r="87" spans="1:4" x14ac:dyDescent="0.3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3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3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3">
      <c r="A90" t="s">
        <v>1428</v>
      </c>
      <c r="B90" t="s">
        <v>1441</v>
      </c>
      <c r="C90" t="s">
        <v>149</v>
      </c>
      <c r="D90" s="13">
        <v>0.23034446566843253</v>
      </c>
    </row>
    <row r="91" spans="1:4" x14ac:dyDescent="0.3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3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3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3">
      <c r="A94" t="s">
        <v>643</v>
      </c>
      <c r="B94" t="s">
        <v>745</v>
      </c>
      <c r="C94" t="s">
        <v>149</v>
      </c>
      <c r="D94" s="13">
        <v>0.22799602791091184</v>
      </c>
    </row>
    <row r="95" spans="1:4" x14ac:dyDescent="0.3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3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3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3">
      <c r="A98" t="s">
        <v>647</v>
      </c>
      <c r="B98" t="s">
        <v>747</v>
      </c>
      <c r="C98" t="s">
        <v>149</v>
      </c>
      <c r="D98" s="13">
        <v>0.23034446566843253</v>
      </c>
    </row>
    <row r="99" spans="1:4" x14ac:dyDescent="0.3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3">
      <c r="A100" t="s">
        <v>649</v>
      </c>
      <c r="B100" t="s">
        <v>748</v>
      </c>
      <c r="C100" t="s">
        <v>149</v>
      </c>
      <c r="D100" s="13">
        <v>0.15267528812698572</v>
      </c>
    </row>
    <row r="101" spans="1:4" x14ac:dyDescent="0.3">
      <c r="A101" t="s">
        <v>650</v>
      </c>
      <c r="B101" t="s">
        <v>748</v>
      </c>
      <c r="C101" t="s">
        <v>93</v>
      </c>
      <c r="D101" s="13">
        <v>0.31529390000000002</v>
      </c>
    </row>
    <row r="102" spans="1:4" x14ac:dyDescent="0.3">
      <c r="A102" t="s">
        <v>651</v>
      </c>
      <c r="B102" t="s">
        <v>749</v>
      </c>
      <c r="C102" t="s">
        <v>149</v>
      </c>
      <c r="D102" s="13">
        <v>0.33206234025214904</v>
      </c>
    </row>
    <row r="103" spans="1:4" x14ac:dyDescent="0.3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3">
      <c r="A104" t="s">
        <v>1133</v>
      </c>
      <c r="B104" t="s">
        <v>1146</v>
      </c>
      <c r="C104" t="s">
        <v>149</v>
      </c>
      <c r="D104" s="13">
        <v>0.21330019018643312</v>
      </c>
    </row>
    <row r="105" spans="1:4" x14ac:dyDescent="0.3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3">
      <c r="A106" t="s">
        <v>653</v>
      </c>
      <c r="B106" t="s">
        <v>750</v>
      </c>
      <c r="C106" t="s">
        <v>149</v>
      </c>
      <c r="D106" s="13">
        <v>0.33206234025214904</v>
      </c>
    </row>
    <row r="107" spans="1:4" x14ac:dyDescent="0.3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3">
      <c r="A108" t="s">
        <v>655</v>
      </c>
      <c r="B108" t="s">
        <v>751</v>
      </c>
      <c r="C108" t="s">
        <v>149</v>
      </c>
      <c r="D108" s="13">
        <v>0.35396611307761244</v>
      </c>
    </row>
    <row r="109" spans="1:4" x14ac:dyDescent="0.3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3">
      <c r="A110" t="s">
        <v>1463</v>
      </c>
      <c r="B110" t="s">
        <v>1476</v>
      </c>
      <c r="C110" t="s">
        <v>149</v>
      </c>
      <c r="D110" s="13">
        <v>0.23974067238672683</v>
      </c>
    </row>
    <row r="111" spans="1:4" x14ac:dyDescent="0.3">
      <c r="A111" t="s">
        <v>1464</v>
      </c>
      <c r="B111" t="s">
        <v>1476</v>
      </c>
      <c r="C111" t="s">
        <v>93</v>
      </c>
      <c r="D111" s="13">
        <v>0.38333159999999999</v>
      </c>
    </row>
    <row r="112" spans="1:4" x14ac:dyDescent="0.3">
      <c r="A112" t="s">
        <v>657</v>
      </c>
      <c r="B112" t="s">
        <v>752</v>
      </c>
      <c r="C112" t="s">
        <v>149</v>
      </c>
      <c r="D112" s="13">
        <v>0.21106508138096716</v>
      </c>
    </row>
    <row r="113" spans="1:4" x14ac:dyDescent="0.3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3">
      <c r="A114" t="s">
        <v>659</v>
      </c>
      <c r="B114" t="s">
        <v>753</v>
      </c>
      <c r="C114" t="s">
        <v>149</v>
      </c>
      <c r="D114" s="13">
        <v>0.20743229641041747</v>
      </c>
    </row>
    <row r="115" spans="1:4" x14ac:dyDescent="0.3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3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3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3">
      <c r="A118" t="s">
        <v>663</v>
      </c>
      <c r="B118" t="s">
        <v>755</v>
      </c>
      <c r="C118" t="s">
        <v>149</v>
      </c>
      <c r="D118" s="13">
        <v>0.17312344430966428</v>
      </c>
    </row>
    <row r="119" spans="1:4" x14ac:dyDescent="0.3">
      <c r="A119" t="s">
        <v>664</v>
      </c>
      <c r="B119" t="s">
        <v>755</v>
      </c>
      <c r="C119" t="s">
        <v>93</v>
      </c>
      <c r="D119" s="13">
        <v>0.31504900000000002</v>
      </c>
    </row>
    <row r="120" spans="1:4" x14ac:dyDescent="0.3">
      <c r="A120" t="s">
        <v>665</v>
      </c>
      <c r="B120" t="s">
        <v>756</v>
      </c>
      <c r="C120" t="s">
        <v>149</v>
      </c>
      <c r="D120" s="13">
        <v>0.1552400115311422</v>
      </c>
    </row>
    <row r="121" spans="1:4" x14ac:dyDescent="0.3">
      <c r="A121" t="s">
        <v>666</v>
      </c>
      <c r="B121" t="s">
        <v>756</v>
      </c>
      <c r="C121" t="s">
        <v>93</v>
      </c>
      <c r="D121" s="13">
        <v>0.3202064</v>
      </c>
    </row>
    <row r="122" spans="1:4" x14ac:dyDescent="0.3">
      <c r="A122" t="s">
        <v>667</v>
      </c>
      <c r="B122" t="s">
        <v>757</v>
      </c>
      <c r="C122" t="s">
        <v>149</v>
      </c>
      <c r="D122" s="13">
        <v>0.14870966659104221</v>
      </c>
    </row>
    <row r="123" spans="1:4" x14ac:dyDescent="0.3">
      <c r="A123" t="s">
        <v>668</v>
      </c>
      <c r="B123" t="s">
        <v>757</v>
      </c>
      <c r="C123" t="s">
        <v>93</v>
      </c>
      <c r="D123" s="13">
        <v>0.33281539999999998</v>
      </c>
    </row>
    <row r="124" spans="1:4" x14ac:dyDescent="0.3">
      <c r="A124" t="s">
        <v>669</v>
      </c>
      <c r="B124" t="s">
        <v>758</v>
      </c>
      <c r="C124" t="s">
        <v>149</v>
      </c>
      <c r="D124" s="13">
        <v>0.14870966659104221</v>
      </c>
    </row>
    <row r="125" spans="1:4" x14ac:dyDescent="0.3">
      <c r="A125" t="s">
        <v>670</v>
      </c>
      <c r="B125" t="s">
        <v>758</v>
      </c>
      <c r="C125" t="s">
        <v>93</v>
      </c>
      <c r="D125" s="13">
        <v>0.33281539999999998</v>
      </c>
    </row>
    <row r="126" spans="1:4" x14ac:dyDescent="0.3">
      <c r="A126" t="s">
        <v>1182</v>
      </c>
      <c r="B126" t="s">
        <v>1206</v>
      </c>
      <c r="C126" t="s">
        <v>149</v>
      </c>
      <c r="D126" s="13">
        <v>9.6002387335712355E-2</v>
      </c>
    </row>
    <row r="127" spans="1:4" x14ac:dyDescent="0.3">
      <c r="A127" t="s">
        <v>1183</v>
      </c>
      <c r="B127" t="s">
        <v>1206</v>
      </c>
      <c r="C127" t="s">
        <v>93</v>
      </c>
      <c r="D127" s="13">
        <v>0.29460609999999998</v>
      </c>
    </row>
    <row r="128" spans="1:4" x14ac:dyDescent="0.3">
      <c r="A128" t="s">
        <v>1184</v>
      </c>
      <c r="B128" t="s">
        <v>1207</v>
      </c>
      <c r="C128" t="s">
        <v>149</v>
      </c>
      <c r="D128" s="13">
        <v>0.15759743728714792</v>
      </c>
    </row>
    <row r="129" spans="1:4" x14ac:dyDescent="0.3">
      <c r="A129" t="s">
        <v>1185</v>
      </c>
      <c r="B129" t="s">
        <v>1207</v>
      </c>
      <c r="C129" t="s">
        <v>93</v>
      </c>
      <c r="D129" s="13">
        <v>0.3006355</v>
      </c>
    </row>
    <row r="130" spans="1:4" x14ac:dyDescent="0.3">
      <c r="A130" t="s">
        <v>671</v>
      </c>
      <c r="B130" t="s">
        <v>759</v>
      </c>
      <c r="C130" t="s">
        <v>149</v>
      </c>
      <c r="D130" s="13">
        <v>0.27115130224941536</v>
      </c>
    </row>
    <row r="131" spans="1:4" x14ac:dyDescent="0.3">
      <c r="A131" t="s">
        <v>672</v>
      </c>
      <c r="B131" t="s">
        <v>759</v>
      </c>
      <c r="C131" t="s">
        <v>93</v>
      </c>
      <c r="D131" s="13">
        <v>0.35120180000000001</v>
      </c>
    </row>
    <row r="132" spans="1:4" x14ac:dyDescent="0.3">
      <c r="A132" t="s">
        <v>1370</v>
      </c>
      <c r="B132" t="s">
        <v>1382</v>
      </c>
      <c r="C132" t="s">
        <v>149</v>
      </c>
      <c r="D132" s="13">
        <v>0.16072205591219893</v>
      </c>
    </row>
    <row r="133" spans="1:4" x14ac:dyDescent="0.3">
      <c r="A133" t="s">
        <v>1371</v>
      </c>
      <c r="B133" t="s">
        <v>1382</v>
      </c>
      <c r="C133" t="s">
        <v>93</v>
      </c>
      <c r="D133" s="13">
        <v>0.28217720000000002</v>
      </c>
    </row>
    <row r="134" spans="1:4" x14ac:dyDescent="0.3">
      <c r="A134" t="s">
        <v>673</v>
      </c>
      <c r="B134" t="s">
        <v>760</v>
      </c>
      <c r="C134" t="s">
        <v>149</v>
      </c>
      <c r="D134" s="13">
        <v>0.19924812399999101</v>
      </c>
    </row>
    <row r="135" spans="1:4" x14ac:dyDescent="0.3">
      <c r="A135" t="s">
        <v>674</v>
      </c>
      <c r="B135" t="s">
        <v>760</v>
      </c>
      <c r="C135" t="s">
        <v>93</v>
      </c>
      <c r="D135" s="13">
        <v>0.31344450000000001</v>
      </c>
    </row>
    <row r="136" spans="1:4" x14ac:dyDescent="0.3">
      <c r="A136" t="s">
        <v>675</v>
      </c>
      <c r="B136" t="s">
        <v>761</v>
      </c>
      <c r="C136" t="s">
        <v>149</v>
      </c>
      <c r="D136" s="13">
        <v>0.1552400115311422</v>
      </c>
    </row>
    <row r="137" spans="1:4" x14ac:dyDescent="0.3">
      <c r="A137" t="s">
        <v>676</v>
      </c>
      <c r="B137" t="s">
        <v>761</v>
      </c>
      <c r="C137" t="s">
        <v>93</v>
      </c>
      <c r="D137" s="13">
        <v>0.3202064</v>
      </c>
    </row>
    <row r="138" spans="1:4" x14ac:dyDescent="0.3">
      <c r="A138" t="s">
        <v>677</v>
      </c>
      <c r="B138" t="s">
        <v>762</v>
      </c>
      <c r="C138" t="s">
        <v>149</v>
      </c>
      <c r="D138" s="13">
        <v>0.21974424642600227</v>
      </c>
    </row>
    <row r="139" spans="1:4" x14ac:dyDescent="0.3">
      <c r="A139" t="s">
        <v>678</v>
      </c>
      <c r="B139" t="s">
        <v>762</v>
      </c>
      <c r="C139" t="s">
        <v>93</v>
      </c>
      <c r="D139" s="13">
        <v>0.33773110000000001</v>
      </c>
    </row>
    <row r="140" spans="1:4" x14ac:dyDescent="0.3">
      <c r="A140" t="s">
        <v>679</v>
      </c>
      <c r="B140" t="s">
        <v>763</v>
      </c>
      <c r="C140" t="s">
        <v>149</v>
      </c>
      <c r="D140" s="13">
        <v>0.17396935643774544</v>
      </c>
    </row>
    <row r="141" spans="1:4" x14ac:dyDescent="0.3">
      <c r="A141" t="s">
        <v>680</v>
      </c>
      <c r="B141" t="s">
        <v>763</v>
      </c>
      <c r="C141" t="s">
        <v>93</v>
      </c>
      <c r="D141" s="13">
        <v>0.30529139999999999</v>
      </c>
    </row>
    <row r="142" spans="1:4" x14ac:dyDescent="0.3">
      <c r="A142" t="s">
        <v>681</v>
      </c>
      <c r="B142" t="s">
        <v>764</v>
      </c>
      <c r="C142" t="s">
        <v>149</v>
      </c>
      <c r="D142" s="13">
        <v>0.18735663943311578</v>
      </c>
    </row>
    <row r="143" spans="1:4" x14ac:dyDescent="0.3">
      <c r="A143" t="s">
        <v>682</v>
      </c>
      <c r="B143" t="s">
        <v>764</v>
      </c>
      <c r="C143" t="s">
        <v>93</v>
      </c>
      <c r="D143" s="13">
        <v>0.31017289999999997</v>
      </c>
    </row>
    <row r="144" spans="1:4" x14ac:dyDescent="0.3">
      <c r="A144" t="s">
        <v>683</v>
      </c>
      <c r="B144" t="s">
        <v>765</v>
      </c>
      <c r="C144" t="s">
        <v>149</v>
      </c>
      <c r="D144" s="13">
        <v>0.16627656742719332</v>
      </c>
    </row>
    <row r="145" spans="1:4" x14ac:dyDescent="0.3">
      <c r="A145" t="s">
        <v>684</v>
      </c>
      <c r="B145" t="s">
        <v>765</v>
      </c>
      <c r="C145" t="s">
        <v>93</v>
      </c>
      <c r="D145" s="13">
        <v>0.30153489999999999</v>
      </c>
    </row>
    <row r="146" spans="1:4" x14ac:dyDescent="0.3">
      <c r="A146" t="s">
        <v>685</v>
      </c>
      <c r="B146" t="s">
        <v>766</v>
      </c>
      <c r="C146" t="s">
        <v>149</v>
      </c>
      <c r="D146" s="13">
        <v>0.2078991720657771</v>
      </c>
    </row>
    <row r="147" spans="1:4" x14ac:dyDescent="0.3">
      <c r="A147" t="s">
        <v>686</v>
      </c>
      <c r="B147" t="s">
        <v>766</v>
      </c>
      <c r="C147" t="s">
        <v>93</v>
      </c>
      <c r="D147" s="13">
        <v>0.3156215</v>
      </c>
    </row>
    <row r="148" spans="1:4" x14ac:dyDescent="0.3">
      <c r="A148" t="s">
        <v>1430</v>
      </c>
      <c r="B148" t="s">
        <v>1442</v>
      </c>
      <c r="C148" t="s">
        <v>149</v>
      </c>
      <c r="D148" s="13">
        <v>0.1860000855252357</v>
      </c>
    </row>
    <row r="149" spans="1:4" x14ac:dyDescent="0.3">
      <c r="A149" t="s">
        <v>1431</v>
      </c>
      <c r="B149" t="s">
        <v>1442</v>
      </c>
      <c r="C149" t="s">
        <v>93</v>
      </c>
      <c r="D149" s="13">
        <v>0.3070561</v>
      </c>
    </row>
    <row r="150" spans="1:4" x14ac:dyDescent="0.3">
      <c r="A150" t="s">
        <v>687</v>
      </c>
      <c r="B150" t="s">
        <v>767</v>
      </c>
      <c r="C150" t="s">
        <v>149</v>
      </c>
      <c r="D150" s="13">
        <v>0.2045675585469672</v>
      </c>
    </row>
    <row r="151" spans="1:4" x14ac:dyDescent="0.3">
      <c r="A151" t="s">
        <v>688</v>
      </c>
      <c r="B151" t="s">
        <v>767</v>
      </c>
      <c r="C151" t="s">
        <v>93</v>
      </c>
      <c r="D151" s="13">
        <v>0.31493470000000001</v>
      </c>
    </row>
    <row r="152" spans="1:4" x14ac:dyDescent="0.3">
      <c r="A152" t="s">
        <v>689</v>
      </c>
      <c r="B152" t="s">
        <v>768</v>
      </c>
      <c r="C152" t="s">
        <v>149</v>
      </c>
      <c r="D152" s="13">
        <v>0.18854577075977103</v>
      </c>
    </row>
    <row r="153" spans="1:4" x14ac:dyDescent="0.3">
      <c r="A153" t="s">
        <v>690</v>
      </c>
      <c r="B153" t="s">
        <v>768</v>
      </c>
      <c r="C153" t="s">
        <v>93</v>
      </c>
      <c r="D153" s="13">
        <v>0.3107898</v>
      </c>
    </row>
    <row r="154" spans="1:4" x14ac:dyDescent="0.3">
      <c r="A154" t="s">
        <v>691</v>
      </c>
      <c r="B154" t="s">
        <v>769</v>
      </c>
      <c r="C154" t="s">
        <v>149</v>
      </c>
      <c r="D154" s="13">
        <v>0.17714815829861708</v>
      </c>
    </row>
    <row r="155" spans="1:4" x14ac:dyDescent="0.3">
      <c r="A155" t="s">
        <v>692</v>
      </c>
      <c r="B155" t="s">
        <v>769</v>
      </c>
      <c r="C155" t="s">
        <v>93</v>
      </c>
      <c r="D155" s="13">
        <v>0.30421969999999998</v>
      </c>
    </row>
    <row r="156" spans="1:4" x14ac:dyDescent="0.3">
      <c r="A156" t="s">
        <v>693</v>
      </c>
      <c r="B156" t="s">
        <v>770</v>
      </c>
      <c r="C156" t="s">
        <v>149</v>
      </c>
      <c r="D156" s="13">
        <v>0.1860000855252357</v>
      </c>
    </row>
    <row r="157" spans="1:4" x14ac:dyDescent="0.3">
      <c r="A157" t="s">
        <v>694</v>
      </c>
      <c r="B157" t="s">
        <v>770</v>
      </c>
      <c r="C157" t="s">
        <v>93</v>
      </c>
      <c r="D157" s="13">
        <v>0.3070561</v>
      </c>
    </row>
    <row r="158" spans="1:4" x14ac:dyDescent="0.3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3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3">
      <c r="A160" t="s">
        <v>697</v>
      </c>
      <c r="B160" t="s">
        <v>772</v>
      </c>
      <c r="C160" t="s">
        <v>149</v>
      </c>
      <c r="D160" s="13">
        <v>0.28646595025230065</v>
      </c>
    </row>
    <row r="161" spans="1:4" x14ac:dyDescent="0.3">
      <c r="A161" t="s">
        <v>698</v>
      </c>
      <c r="B161" t="s">
        <v>772</v>
      </c>
      <c r="C161" t="s">
        <v>93</v>
      </c>
      <c r="D161" s="13">
        <v>0.38410240000000001</v>
      </c>
    </row>
    <row r="162" spans="1:4" x14ac:dyDescent="0.3">
      <c r="A162" t="s">
        <v>1135</v>
      </c>
      <c r="B162" t="s">
        <v>1147</v>
      </c>
      <c r="C162" t="s">
        <v>149</v>
      </c>
      <c r="D162" s="13">
        <v>0.16659160431307787</v>
      </c>
    </row>
    <row r="163" spans="1:4" x14ac:dyDescent="0.3">
      <c r="A163" t="s">
        <v>1136</v>
      </c>
      <c r="B163" t="s">
        <v>1147</v>
      </c>
      <c r="C163" t="s">
        <v>93</v>
      </c>
      <c r="D163" s="13">
        <v>0.30238809999999999</v>
      </c>
    </row>
    <row r="164" spans="1:4" x14ac:dyDescent="0.3">
      <c r="A164" t="s">
        <v>699</v>
      </c>
      <c r="B164" t="s">
        <v>773</v>
      </c>
      <c r="C164" t="s">
        <v>149</v>
      </c>
      <c r="D164" s="13">
        <v>0.28646595025230065</v>
      </c>
    </row>
    <row r="165" spans="1:4" x14ac:dyDescent="0.3">
      <c r="A165" t="s">
        <v>700</v>
      </c>
      <c r="B165" t="s">
        <v>773</v>
      </c>
      <c r="C165" t="s">
        <v>93</v>
      </c>
      <c r="D165" s="13">
        <v>0.38410240000000001</v>
      </c>
    </row>
    <row r="166" spans="1:4" x14ac:dyDescent="0.3">
      <c r="A166" t="s">
        <v>701</v>
      </c>
      <c r="B166" t="s">
        <v>774</v>
      </c>
      <c r="C166" t="s">
        <v>149</v>
      </c>
      <c r="D166" s="13">
        <v>0.30803876921309392</v>
      </c>
    </row>
    <row r="167" spans="1:4" x14ac:dyDescent="0.3">
      <c r="A167" t="s">
        <v>702</v>
      </c>
      <c r="B167" t="s">
        <v>774</v>
      </c>
      <c r="C167" t="s">
        <v>93</v>
      </c>
      <c r="D167" s="13">
        <v>0.36488549999999997</v>
      </c>
    </row>
    <row r="168" spans="1:4" x14ac:dyDescent="0.3">
      <c r="A168" t="s">
        <v>1465</v>
      </c>
      <c r="B168" t="s">
        <v>1477</v>
      </c>
      <c r="C168" t="s">
        <v>149</v>
      </c>
      <c r="D168" s="13">
        <v>0.1951181483162569</v>
      </c>
    </row>
    <row r="169" spans="1:4" x14ac:dyDescent="0.3">
      <c r="A169" t="s">
        <v>1466</v>
      </c>
      <c r="B169" t="s">
        <v>1477</v>
      </c>
      <c r="C169" t="s">
        <v>93</v>
      </c>
      <c r="D169" s="13">
        <v>0.36422569999999999</v>
      </c>
    </row>
    <row r="170" spans="1:4" x14ac:dyDescent="0.3">
      <c r="A170" t="s">
        <v>703</v>
      </c>
      <c r="B170" t="s">
        <v>775</v>
      </c>
      <c r="C170" t="s">
        <v>149</v>
      </c>
      <c r="D170" s="13">
        <v>0.16723445540075141</v>
      </c>
    </row>
    <row r="171" spans="1:4" x14ac:dyDescent="0.3">
      <c r="A171" t="s">
        <v>704</v>
      </c>
      <c r="B171" t="s">
        <v>775</v>
      </c>
      <c r="C171" t="s">
        <v>93</v>
      </c>
      <c r="D171" s="13">
        <v>0.30350379999999999</v>
      </c>
    </row>
    <row r="172" spans="1:4" x14ac:dyDescent="0.3">
      <c r="A172" t="s">
        <v>705</v>
      </c>
      <c r="B172" t="s">
        <v>776</v>
      </c>
      <c r="C172" t="s">
        <v>149</v>
      </c>
      <c r="D172" s="13">
        <v>0.16138262728404523</v>
      </c>
    </row>
    <row r="173" spans="1:4" x14ac:dyDescent="0.3">
      <c r="A173" t="s">
        <v>706</v>
      </c>
      <c r="B173" t="s">
        <v>776</v>
      </c>
      <c r="C173" t="s">
        <v>93</v>
      </c>
      <c r="D173" s="13">
        <v>0.30356509999999998</v>
      </c>
    </row>
    <row r="174" spans="1:4" x14ac:dyDescent="0.3">
      <c r="A174" t="s">
        <v>707</v>
      </c>
      <c r="B174" t="s">
        <v>777</v>
      </c>
      <c r="C174" t="s">
        <v>149</v>
      </c>
      <c r="D174" s="13">
        <v>0.43881100278412571</v>
      </c>
    </row>
    <row r="175" spans="1:4" x14ac:dyDescent="0.3">
      <c r="A175" t="s">
        <v>708</v>
      </c>
      <c r="B175" t="s">
        <v>777</v>
      </c>
      <c r="C175" t="s">
        <v>93</v>
      </c>
      <c r="D175" s="13">
        <v>1.558489</v>
      </c>
    </row>
    <row r="176" spans="1:4" x14ac:dyDescent="0.3">
      <c r="A176" t="s">
        <v>811</v>
      </c>
      <c r="B176" t="s">
        <v>995</v>
      </c>
      <c r="C176" t="s">
        <v>149</v>
      </c>
      <c r="D176" s="13">
        <v>0.17957100711126148</v>
      </c>
    </row>
    <row r="177" spans="1:4" x14ac:dyDescent="0.3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3">
      <c r="A178" t="s">
        <v>813</v>
      </c>
      <c r="B178" t="s">
        <v>996</v>
      </c>
      <c r="C178" t="s">
        <v>149</v>
      </c>
      <c r="D178" s="13">
        <v>0.17550561948321575</v>
      </c>
    </row>
    <row r="179" spans="1:4" x14ac:dyDescent="0.3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3">
      <c r="A180" t="s">
        <v>815</v>
      </c>
      <c r="B180" t="s">
        <v>997</v>
      </c>
      <c r="C180" t="s">
        <v>149</v>
      </c>
      <c r="D180" s="13">
        <v>0.17136763155052454</v>
      </c>
    </row>
    <row r="181" spans="1:4" x14ac:dyDescent="0.3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3">
      <c r="A182" t="s">
        <v>817</v>
      </c>
      <c r="B182" t="s">
        <v>998</v>
      </c>
      <c r="C182" t="s">
        <v>149</v>
      </c>
      <c r="D182" s="13">
        <v>0.17136763155052454</v>
      </c>
    </row>
    <row r="183" spans="1:4" x14ac:dyDescent="0.3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3">
      <c r="A184" t="s">
        <v>1186</v>
      </c>
      <c r="B184" t="s">
        <v>1208</v>
      </c>
      <c r="C184" t="s">
        <v>149</v>
      </c>
      <c r="D184" s="13">
        <v>0.13007220283389959</v>
      </c>
    </row>
    <row r="185" spans="1:4" x14ac:dyDescent="0.3">
      <c r="A185" t="s">
        <v>1187</v>
      </c>
      <c r="B185" t="s">
        <v>1208</v>
      </c>
      <c r="C185" t="s">
        <v>93</v>
      </c>
      <c r="D185" s="13">
        <v>0.35025620000000002</v>
      </c>
    </row>
    <row r="186" spans="1:4" x14ac:dyDescent="0.3">
      <c r="A186" t="s">
        <v>1188</v>
      </c>
      <c r="B186" t="s">
        <v>1209</v>
      </c>
      <c r="C186" t="s">
        <v>149</v>
      </c>
      <c r="D186" s="13">
        <v>0.1776741962359337</v>
      </c>
    </row>
    <row r="187" spans="1:4" x14ac:dyDescent="0.3">
      <c r="A187" t="s">
        <v>1189</v>
      </c>
      <c r="B187" t="s">
        <v>1209</v>
      </c>
      <c r="C187" t="s">
        <v>93</v>
      </c>
      <c r="D187" s="13">
        <v>0.35796410000000001</v>
      </c>
    </row>
    <row r="188" spans="1:4" x14ac:dyDescent="0.3">
      <c r="A188" t="s">
        <v>819</v>
      </c>
      <c r="B188" t="s">
        <v>999</v>
      </c>
      <c r="C188" t="s">
        <v>149</v>
      </c>
      <c r="D188" s="13">
        <v>0.28356717160827793</v>
      </c>
    </row>
    <row r="189" spans="1:4" x14ac:dyDescent="0.3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3">
      <c r="A190" t="s">
        <v>1372</v>
      </c>
      <c r="B190" t="s">
        <v>1383</v>
      </c>
      <c r="C190" t="s">
        <v>149</v>
      </c>
      <c r="D190" s="13">
        <v>0.17987242007163964</v>
      </c>
    </row>
    <row r="191" spans="1:4" x14ac:dyDescent="0.3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3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3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3">
      <c r="A194" t="s">
        <v>823</v>
      </c>
      <c r="B194" t="s">
        <v>1001</v>
      </c>
      <c r="C194" t="s">
        <v>149</v>
      </c>
      <c r="D194" s="13">
        <v>0.17550561948321575</v>
      </c>
    </row>
    <row r="195" spans="1:4" x14ac:dyDescent="0.3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3">
      <c r="A196" t="s">
        <v>825</v>
      </c>
      <c r="B196" t="s">
        <v>1002</v>
      </c>
      <c r="C196" t="s">
        <v>149</v>
      </c>
      <c r="D196" s="13">
        <v>0.21788949358785756</v>
      </c>
    </row>
    <row r="197" spans="1:4" x14ac:dyDescent="0.3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3">
      <c r="A198" t="s">
        <v>827</v>
      </c>
      <c r="B198" t="s">
        <v>1003</v>
      </c>
      <c r="C198" t="s">
        <v>149</v>
      </c>
      <c r="D198" s="13">
        <v>0.18875902206864445</v>
      </c>
    </row>
    <row r="199" spans="1:4" x14ac:dyDescent="0.3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3">
      <c r="A200" t="s">
        <v>829</v>
      </c>
      <c r="B200" t="s">
        <v>1004</v>
      </c>
      <c r="C200" t="s">
        <v>149</v>
      </c>
      <c r="D200" s="13">
        <v>0.20008525575752864</v>
      </c>
    </row>
    <row r="201" spans="1:4" x14ac:dyDescent="0.3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3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3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3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3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3">
      <c r="A206" t="s">
        <v>1432</v>
      </c>
      <c r="B206" t="s">
        <v>1443</v>
      </c>
      <c r="C206" t="s">
        <v>149</v>
      </c>
      <c r="D206" s="13">
        <v>0.19793407899515827</v>
      </c>
    </row>
    <row r="207" spans="1:4" x14ac:dyDescent="0.3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3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3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3">
      <c r="A210" t="s">
        <v>837</v>
      </c>
      <c r="B210" t="s">
        <v>1008</v>
      </c>
      <c r="C210" t="s">
        <v>149</v>
      </c>
      <c r="D210" s="13">
        <v>0.20047698883567677</v>
      </c>
    </row>
    <row r="211" spans="1:4" x14ac:dyDescent="0.3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3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3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3">
      <c r="A214" t="s">
        <v>841</v>
      </c>
      <c r="B214" t="s">
        <v>1010</v>
      </c>
      <c r="C214" t="s">
        <v>149</v>
      </c>
      <c r="D214" s="13">
        <v>0.19793407899515827</v>
      </c>
    </row>
    <row r="215" spans="1:4" x14ac:dyDescent="0.3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3">
      <c r="A216" t="s">
        <v>843</v>
      </c>
      <c r="B216" t="s">
        <v>1011</v>
      </c>
      <c r="C216" t="s">
        <v>149</v>
      </c>
      <c r="D216" s="13">
        <v>0.12848859353308095</v>
      </c>
    </row>
    <row r="217" spans="1:4" x14ac:dyDescent="0.3">
      <c r="A217" t="s">
        <v>844</v>
      </c>
      <c r="B217" t="s">
        <v>1011</v>
      </c>
      <c r="C217" t="s">
        <v>93</v>
      </c>
      <c r="D217" s="13">
        <v>0.3503173</v>
      </c>
    </row>
    <row r="218" spans="1:4" x14ac:dyDescent="0.3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3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3">
      <c r="A220" t="s">
        <v>1137</v>
      </c>
      <c r="B220" t="s">
        <v>1148</v>
      </c>
      <c r="C220" t="s">
        <v>149</v>
      </c>
      <c r="D220" s="13">
        <v>0.18566696329596474</v>
      </c>
    </row>
    <row r="221" spans="1:4" x14ac:dyDescent="0.3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3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3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3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3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3">
      <c r="A226" t="s">
        <v>1467</v>
      </c>
      <c r="B226" t="s">
        <v>1478</v>
      </c>
      <c r="C226" t="s">
        <v>149</v>
      </c>
      <c r="D226" s="13">
        <v>0.21248909231591814</v>
      </c>
    </row>
    <row r="227" spans="1:4" x14ac:dyDescent="0.3">
      <c r="A227" t="s">
        <v>1468</v>
      </c>
      <c r="B227" t="s">
        <v>1478</v>
      </c>
      <c r="C227" t="s">
        <v>93</v>
      </c>
      <c r="D227" s="13">
        <v>0.40946670000000002</v>
      </c>
    </row>
    <row r="228" spans="1:4" x14ac:dyDescent="0.3">
      <c r="A228" t="s">
        <v>851</v>
      </c>
      <c r="B228" t="s">
        <v>1015</v>
      </c>
      <c r="C228" t="s">
        <v>149</v>
      </c>
      <c r="D228" s="13">
        <v>0.18353968791258654</v>
      </c>
    </row>
    <row r="229" spans="1:4" x14ac:dyDescent="0.3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3">
      <c r="A230" t="s">
        <v>853</v>
      </c>
      <c r="B230" t="s">
        <v>1016</v>
      </c>
      <c r="C230" t="s">
        <v>149</v>
      </c>
      <c r="D230" s="13">
        <v>0.18031571934283033</v>
      </c>
    </row>
    <row r="231" spans="1:4" x14ac:dyDescent="0.3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3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3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3">
      <c r="A234" t="s">
        <v>857</v>
      </c>
      <c r="B234" t="s">
        <v>1018</v>
      </c>
      <c r="C234" t="s">
        <v>149</v>
      </c>
      <c r="D234" s="13">
        <v>0.33602431617831874</v>
      </c>
    </row>
    <row r="235" spans="1:4" x14ac:dyDescent="0.3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3">
      <c r="A236" t="s">
        <v>859</v>
      </c>
      <c r="B236" t="s">
        <v>1019</v>
      </c>
      <c r="C236" t="s">
        <v>149</v>
      </c>
      <c r="D236" s="13">
        <v>0.33100375662181664</v>
      </c>
    </row>
    <row r="237" spans="1:4" x14ac:dyDescent="0.3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3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3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3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3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3">
      <c r="A242" t="s">
        <v>1190</v>
      </c>
      <c r="B242" t="s">
        <v>1210</v>
      </c>
      <c r="C242" t="s">
        <v>149</v>
      </c>
      <c r="D242" s="13">
        <v>0.29701071363202841</v>
      </c>
    </row>
    <row r="243" spans="1:4" x14ac:dyDescent="0.3">
      <c r="A243" t="s">
        <v>1191</v>
      </c>
      <c r="B243" t="s">
        <v>1210</v>
      </c>
      <c r="C243" t="s">
        <v>93</v>
      </c>
      <c r="D243" s="13">
        <v>0.44157639999999998</v>
      </c>
    </row>
    <row r="244" spans="1:4" x14ac:dyDescent="0.3">
      <c r="A244" t="s">
        <v>1192</v>
      </c>
      <c r="B244" t="s">
        <v>1211</v>
      </c>
      <c r="C244" t="s">
        <v>149</v>
      </c>
      <c r="D244" s="13">
        <v>0.33602431617831874</v>
      </c>
    </row>
    <row r="245" spans="1:4" x14ac:dyDescent="0.3">
      <c r="A245" t="s">
        <v>1193</v>
      </c>
      <c r="B245" t="s">
        <v>1211</v>
      </c>
      <c r="C245" t="s">
        <v>93</v>
      </c>
      <c r="D245" s="13">
        <v>0.4613757</v>
      </c>
    </row>
    <row r="246" spans="1:4" x14ac:dyDescent="0.3">
      <c r="A246" t="s">
        <v>865</v>
      </c>
      <c r="B246" t="s">
        <v>1022</v>
      </c>
      <c r="C246" t="s">
        <v>149</v>
      </c>
      <c r="D246" s="13">
        <v>0.41156557161246443</v>
      </c>
    </row>
    <row r="247" spans="1:4" x14ac:dyDescent="0.3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3">
      <c r="A248" t="s">
        <v>1374</v>
      </c>
      <c r="B248" t="s">
        <v>1384</v>
      </c>
      <c r="C248" t="s">
        <v>149</v>
      </c>
      <c r="D248" s="13">
        <v>0.33738115697353677</v>
      </c>
    </row>
    <row r="249" spans="1:4" x14ac:dyDescent="0.3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3">
      <c r="A250" t="s">
        <v>867</v>
      </c>
      <c r="B250" t="s">
        <v>1023</v>
      </c>
      <c r="C250" t="s">
        <v>149</v>
      </c>
      <c r="D250" s="13">
        <v>0.37180578142620424</v>
      </c>
    </row>
    <row r="251" spans="1:4" x14ac:dyDescent="0.3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3">
      <c r="A252" t="s">
        <v>869</v>
      </c>
      <c r="B252" t="s">
        <v>1024</v>
      </c>
      <c r="C252" t="s">
        <v>149</v>
      </c>
      <c r="D252" s="13">
        <v>0.33100375662181664</v>
      </c>
    </row>
    <row r="253" spans="1:4" x14ac:dyDescent="0.3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3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3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3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3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3">
      <c r="A258" t="s">
        <v>875</v>
      </c>
      <c r="B258" t="s">
        <v>1027</v>
      </c>
      <c r="C258" t="s">
        <v>149</v>
      </c>
      <c r="D258" s="13">
        <v>0.35646131979158846</v>
      </c>
    </row>
    <row r="259" spans="1:4" x14ac:dyDescent="0.3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3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3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3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3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3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3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3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3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3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3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3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3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3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3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3">
      <c r="A274" t="s">
        <v>889</v>
      </c>
      <c r="B274" t="s">
        <v>1034</v>
      </c>
      <c r="C274" t="s">
        <v>149</v>
      </c>
      <c r="D274" s="13">
        <v>0.2968384613743757</v>
      </c>
    </row>
    <row r="275" spans="1:4" x14ac:dyDescent="0.3">
      <c r="A275" t="s">
        <v>890</v>
      </c>
      <c r="B275" t="s">
        <v>1034</v>
      </c>
      <c r="C275" t="s">
        <v>93</v>
      </c>
      <c r="D275" s="13">
        <v>0.44148150000000003</v>
      </c>
    </row>
    <row r="276" spans="1:4" x14ac:dyDescent="0.3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3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3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3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3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3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3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3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3">
      <c r="A284" t="s">
        <v>897</v>
      </c>
      <c r="B284" t="s">
        <v>1038</v>
      </c>
      <c r="C284" t="s">
        <v>149</v>
      </c>
      <c r="D284" s="13">
        <v>0.23303482735887793</v>
      </c>
    </row>
    <row r="285" spans="1:4" x14ac:dyDescent="0.3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3">
      <c r="A286" t="s">
        <v>899</v>
      </c>
      <c r="B286" t="s">
        <v>1039</v>
      </c>
      <c r="C286" t="s">
        <v>149</v>
      </c>
      <c r="D286" s="13">
        <v>0.23303482735887793</v>
      </c>
    </row>
    <row r="287" spans="1:4" x14ac:dyDescent="0.3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3">
      <c r="A288" t="s">
        <v>1194</v>
      </c>
      <c r="B288" t="s">
        <v>1212</v>
      </c>
      <c r="C288" t="s">
        <v>149</v>
      </c>
      <c r="D288" s="13">
        <v>0.18521437716041605</v>
      </c>
    </row>
    <row r="289" spans="1:4" x14ac:dyDescent="0.3">
      <c r="A289" t="s">
        <v>1195</v>
      </c>
      <c r="B289" t="s">
        <v>1212</v>
      </c>
      <c r="C289" t="s">
        <v>93</v>
      </c>
      <c r="D289" s="13">
        <v>0.3623671</v>
      </c>
    </row>
    <row r="290" spans="1:4" x14ac:dyDescent="0.3">
      <c r="A290" t="s">
        <v>1196</v>
      </c>
      <c r="B290" t="s">
        <v>1213</v>
      </c>
      <c r="C290" t="s">
        <v>149</v>
      </c>
      <c r="D290" s="13">
        <v>0.24919714506561688</v>
      </c>
    </row>
    <row r="291" spans="1:4" x14ac:dyDescent="0.3">
      <c r="A291" t="s">
        <v>1197</v>
      </c>
      <c r="B291" t="s">
        <v>1213</v>
      </c>
      <c r="C291" t="s">
        <v>93</v>
      </c>
      <c r="D291" s="13">
        <v>0.37216149999999998</v>
      </c>
    </row>
    <row r="292" spans="1:4" x14ac:dyDescent="0.3">
      <c r="A292" t="s">
        <v>901</v>
      </c>
      <c r="B292" t="s">
        <v>1040</v>
      </c>
      <c r="C292" t="s">
        <v>149</v>
      </c>
      <c r="D292" s="13">
        <v>0.35694970496002115</v>
      </c>
    </row>
    <row r="293" spans="1:4" x14ac:dyDescent="0.3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3">
      <c r="A294" t="s">
        <v>1376</v>
      </c>
      <c r="B294" t="s">
        <v>1385</v>
      </c>
      <c r="C294" t="s">
        <v>149</v>
      </c>
      <c r="D294" s="13">
        <v>0.25098982048137314</v>
      </c>
    </row>
    <row r="295" spans="1:4" x14ac:dyDescent="0.3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3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3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3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3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3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3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3">
      <c r="A302" t="s">
        <v>909</v>
      </c>
      <c r="B302" t="s">
        <v>1044</v>
      </c>
      <c r="C302" t="s">
        <v>149</v>
      </c>
      <c r="D302" s="13">
        <v>0.25888118220463746</v>
      </c>
    </row>
    <row r="303" spans="1:4" x14ac:dyDescent="0.3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3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3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3">
      <c r="A306" t="s">
        <v>913</v>
      </c>
      <c r="B306" t="s">
        <v>1046</v>
      </c>
      <c r="C306" t="s">
        <v>149</v>
      </c>
      <c r="D306" s="13">
        <v>0.25584128950333523</v>
      </c>
    </row>
    <row r="307" spans="1:4" x14ac:dyDescent="0.3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3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3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3">
      <c r="A310" t="s">
        <v>1436</v>
      </c>
      <c r="B310" t="s">
        <v>1445</v>
      </c>
      <c r="C310" t="s">
        <v>149</v>
      </c>
      <c r="D310" s="13">
        <v>0.27571713419029215</v>
      </c>
    </row>
    <row r="311" spans="1:4" x14ac:dyDescent="0.3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3">
      <c r="A312" t="s">
        <v>917</v>
      </c>
      <c r="B312" t="s">
        <v>1048</v>
      </c>
      <c r="C312" t="s">
        <v>149</v>
      </c>
      <c r="D312" s="13">
        <v>0.28333466456873097</v>
      </c>
    </row>
    <row r="313" spans="1:4" x14ac:dyDescent="0.3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3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3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3">
      <c r="A316" t="s">
        <v>921</v>
      </c>
      <c r="B316" t="s">
        <v>1050</v>
      </c>
      <c r="C316" t="s">
        <v>149</v>
      </c>
      <c r="D316" s="13">
        <v>0.26517552791171406</v>
      </c>
    </row>
    <row r="317" spans="1:4" x14ac:dyDescent="0.3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3">
      <c r="A318" t="s">
        <v>923</v>
      </c>
      <c r="B318" t="s">
        <v>1051</v>
      </c>
      <c r="C318" t="s">
        <v>149</v>
      </c>
      <c r="D318" s="13">
        <v>0.27571713419029215</v>
      </c>
    </row>
    <row r="319" spans="1:4" x14ac:dyDescent="0.3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3">
      <c r="A320" t="s">
        <v>925</v>
      </c>
      <c r="B320" t="s">
        <v>1052</v>
      </c>
      <c r="C320" t="s">
        <v>149</v>
      </c>
      <c r="D320" s="13">
        <v>0.18486770453342152</v>
      </c>
    </row>
    <row r="321" spans="1:4" x14ac:dyDescent="0.3">
      <c r="A321" t="s">
        <v>926</v>
      </c>
      <c r="B321" t="s">
        <v>1052</v>
      </c>
      <c r="C321" t="s">
        <v>93</v>
      </c>
      <c r="D321" s="13">
        <v>0.36241640000000003</v>
      </c>
    </row>
    <row r="322" spans="1:4" x14ac:dyDescent="0.3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3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3">
      <c r="A324" t="s">
        <v>1141</v>
      </c>
      <c r="B324" t="s">
        <v>1150</v>
      </c>
      <c r="C324" t="s">
        <v>149</v>
      </c>
      <c r="D324" s="13">
        <v>0.25612793012579377</v>
      </c>
    </row>
    <row r="325" spans="1:4" x14ac:dyDescent="0.3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3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3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3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3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3">
      <c r="A330" t="s">
        <v>1469</v>
      </c>
      <c r="B330" t="s">
        <v>1479</v>
      </c>
      <c r="C330" t="s">
        <v>149</v>
      </c>
      <c r="D330" s="13">
        <v>0.28200316168836265</v>
      </c>
    </row>
    <row r="331" spans="1:4" x14ac:dyDescent="0.3">
      <c r="A331" t="s">
        <v>1470</v>
      </c>
      <c r="B331" t="s">
        <v>1479</v>
      </c>
      <c r="C331" t="s">
        <v>93</v>
      </c>
      <c r="D331" s="13">
        <v>0.43231310000000001</v>
      </c>
    </row>
    <row r="332" spans="1:4" x14ac:dyDescent="0.3">
      <c r="A332" t="s">
        <v>933</v>
      </c>
      <c r="B332" t="s">
        <v>1056</v>
      </c>
      <c r="C332" t="s">
        <v>149</v>
      </c>
      <c r="D332" s="13">
        <v>0.25346994834413605</v>
      </c>
    </row>
    <row r="333" spans="1:4" x14ac:dyDescent="0.3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3">
      <c r="A334" t="s">
        <v>935</v>
      </c>
      <c r="B334" t="s">
        <v>1057</v>
      </c>
      <c r="C334" t="s">
        <v>149</v>
      </c>
      <c r="D334" s="13">
        <v>0.25031537336290344</v>
      </c>
    </row>
    <row r="335" spans="1:4" x14ac:dyDescent="0.3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3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3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3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3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3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3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3">
      <c r="A342" t="s">
        <v>1471</v>
      </c>
      <c r="B342" t="s">
        <v>1480</v>
      </c>
      <c r="C342" t="s">
        <v>149</v>
      </c>
      <c r="D342" s="13">
        <v>0.3677992955556712</v>
      </c>
    </row>
    <row r="343" spans="1:4" x14ac:dyDescent="0.3">
      <c r="A343" t="s">
        <v>1472</v>
      </c>
      <c r="B343" t="s">
        <v>1480</v>
      </c>
      <c r="C343" t="s">
        <v>93</v>
      </c>
      <c r="D343" s="13">
        <v>0.52393060000000002</v>
      </c>
    </row>
    <row r="344" spans="1:4" x14ac:dyDescent="0.3">
      <c r="A344" t="s">
        <v>943</v>
      </c>
      <c r="B344" t="s">
        <v>1061</v>
      </c>
      <c r="C344" t="s">
        <v>149</v>
      </c>
      <c r="D344" s="13">
        <v>0.33852543383937594</v>
      </c>
    </row>
    <row r="345" spans="1:4" x14ac:dyDescent="0.3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3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3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3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3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3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3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3">
      <c r="A352" t="s">
        <v>951</v>
      </c>
      <c r="B352" t="s">
        <v>1065</v>
      </c>
      <c r="C352" t="s">
        <v>149</v>
      </c>
      <c r="D352" s="13">
        <v>0.37580018067663334</v>
      </c>
    </row>
    <row r="353" spans="1:4" x14ac:dyDescent="0.3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3">
      <c r="A354" t="s">
        <v>953</v>
      </c>
      <c r="B354" t="s">
        <v>1066</v>
      </c>
      <c r="C354" t="s">
        <v>149</v>
      </c>
      <c r="D354" s="13">
        <v>0.36249987423549807</v>
      </c>
    </row>
    <row r="355" spans="1:4" x14ac:dyDescent="0.3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3">
      <c r="A356" t="s">
        <v>955</v>
      </c>
      <c r="B356" t="s">
        <v>1067</v>
      </c>
      <c r="C356" t="s">
        <v>149</v>
      </c>
      <c r="D356" s="13">
        <v>0.36249987423549807</v>
      </c>
    </row>
    <row r="357" spans="1:4" x14ac:dyDescent="0.3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3">
      <c r="A358" t="s">
        <v>1198</v>
      </c>
      <c r="B358" t="s">
        <v>1214</v>
      </c>
      <c r="C358" t="s">
        <v>149</v>
      </c>
      <c r="D358" s="13">
        <v>0.33306312249046277</v>
      </c>
    </row>
    <row r="359" spans="1:4" x14ac:dyDescent="0.3">
      <c r="A359" t="s">
        <v>1199</v>
      </c>
      <c r="B359" t="s">
        <v>1214</v>
      </c>
      <c r="C359" t="s">
        <v>93</v>
      </c>
      <c r="D359" s="13">
        <v>0.41336070000000003</v>
      </c>
    </row>
    <row r="360" spans="1:4" x14ac:dyDescent="0.3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3">
      <c r="A361" t="s">
        <v>1201</v>
      </c>
      <c r="B361" t="s">
        <v>1215</v>
      </c>
      <c r="C361" t="s">
        <v>93</v>
      </c>
      <c r="D361" s="13">
        <v>0.43391459999999998</v>
      </c>
    </row>
    <row r="362" spans="1:4" x14ac:dyDescent="0.3">
      <c r="A362" t="s">
        <v>957</v>
      </c>
      <c r="B362" t="s">
        <v>1068</v>
      </c>
      <c r="C362" t="s">
        <v>149</v>
      </c>
      <c r="D362" s="13">
        <v>0.46088429444393814</v>
      </c>
    </row>
    <row r="363" spans="1:4" x14ac:dyDescent="0.3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3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3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3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3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3">
      <c r="A368" t="s">
        <v>961</v>
      </c>
      <c r="B368" t="s">
        <v>1070</v>
      </c>
      <c r="C368" t="s">
        <v>149</v>
      </c>
      <c r="D368" s="13">
        <v>0.37580018067663334</v>
      </c>
    </row>
    <row r="369" spans="1:4" x14ac:dyDescent="0.3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3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3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3">
      <c r="A372" t="s">
        <v>965</v>
      </c>
      <c r="B372" t="s">
        <v>1072</v>
      </c>
      <c r="C372" t="s">
        <v>149</v>
      </c>
      <c r="D372" s="13">
        <v>0.39610972651819454</v>
      </c>
    </row>
    <row r="373" spans="1:4" x14ac:dyDescent="0.3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3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3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3">
      <c r="A376" t="s">
        <v>969</v>
      </c>
      <c r="B376" t="s">
        <v>1074</v>
      </c>
      <c r="C376" t="s">
        <v>149</v>
      </c>
      <c r="D376" s="13">
        <v>0.39449562169117547</v>
      </c>
    </row>
    <row r="377" spans="1:4" x14ac:dyDescent="0.3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3">
      <c r="A378" t="s">
        <v>971</v>
      </c>
      <c r="B378" t="s">
        <v>1075</v>
      </c>
      <c r="C378" t="s">
        <v>149</v>
      </c>
      <c r="D378" s="13">
        <v>0.42699104862595083</v>
      </c>
    </row>
    <row r="379" spans="1:4" x14ac:dyDescent="0.3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3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3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3">
      <c r="A382" t="s">
        <v>973</v>
      </c>
      <c r="B382" t="s">
        <v>1076</v>
      </c>
      <c r="C382" t="s">
        <v>149</v>
      </c>
      <c r="D382" s="13">
        <v>0.41306184895158093</v>
      </c>
    </row>
    <row r="383" spans="1:4" x14ac:dyDescent="0.3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3">
      <c r="A384" t="s">
        <v>975</v>
      </c>
      <c r="B384" t="s">
        <v>1077</v>
      </c>
      <c r="C384" t="s">
        <v>149</v>
      </c>
      <c r="D384" s="13">
        <v>0.39776070736505736</v>
      </c>
    </row>
    <row r="385" spans="1:4" x14ac:dyDescent="0.3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3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3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3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3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3">
      <c r="A390" t="s">
        <v>981</v>
      </c>
      <c r="B390" t="s">
        <v>1080</v>
      </c>
      <c r="C390" t="s">
        <v>149</v>
      </c>
      <c r="D390" s="13">
        <v>0.33209315594255739</v>
      </c>
    </row>
    <row r="391" spans="1:4" x14ac:dyDescent="0.3">
      <c r="A391" t="s">
        <v>982</v>
      </c>
      <c r="B391" t="s">
        <v>1080</v>
      </c>
      <c r="C391" t="s">
        <v>93</v>
      </c>
      <c r="D391" s="13">
        <v>0.41329979999999999</v>
      </c>
    </row>
    <row r="392" spans="1:4" x14ac:dyDescent="0.3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3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3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3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3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3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3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3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3">
      <c r="A400" t="s">
        <v>1473</v>
      </c>
      <c r="B400" t="s">
        <v>1481</v>
      </c>
      <c r="C400" t="s">
        <v>149</v>
      </c>
      <c r="D400" s="13">
        <v>0.41848179403970143</v>
      </c>
    </row>
    <row r="401" spans="1:4" x14ac:dyDescent="0.3">
      <c r="A401" t="s">
        <v>1474</v>
      </c>
      <c r="B401" t="s">
        <v>1481</v>
      </c>
      <c r="C401" t="s">
        <v>93</v>
      </c>
      <c r="D401" s="13">
        <v>0.51387430000000001</v>
      </c>
    </row>
    <row r="402" spans="1:4" x14ac:dyDescent="0.3">
      <c r="A402" t="s">
        <v>989</v>
      </c>
      <c r="B402" t="s">
        <v>1084</v>
      </c>
      <c r="C402" t="s">
        <v>149</v>
      </c>
      <c r="D402" s="13">
        <v>0.38937010618180457</v>
      </c>
    </row>
    <row r="403" spans="1:4" x14ac:dyDescent="0.3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3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3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3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3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2023-01-19T21:51:03Z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