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5877\OneDrive - WBG\Equity_Policy_Lab\OTHER\Example_tools\FiscalSim\Example_FiscalSim\03.Tool\"/>
    </mc:Choice>
  </mc:AlternateContent>
  <xr:revisionPtr revIDLastSave="0" documentId="13_ncr:1_{1725A2EB-6081-4279-91E2-7502A0DCEB88}" xr6:coauthVersionLast="47" xr6:coauthVersionMax="47" xr10:uidLastSave="{00000000-0000-0000-0000-000000000000}"/>
  <bookViews>
    <workbookView xWindow="-100" yWindow="-100" windowWidth="21467" windowHeight="11720" xr2:uid="{E82DEFFA-C85E-4F9F-840F-C122D46E05BC}"/>
  </bookViews>
  <sheets>
    <sheet name="reform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I76" i="1" l="1"/>
  <c r="I74" i="1"/>
  <c r="I69" i="1"/>
  <c r="I72" i="1"/>
  <c r="I75" i="1"/>
  <c r="I71" i="1"/>
  <c r="I70" i="1"/>
  <c r="I73" i="1"/>
  <c r="D4" i="1" l="1" a="1"/>
  <c r="F18" i="1" a="1"/>
  <c r="D44" i="1" a="1"/>
  <c r="D75" i="1" a="1"/>
  <c r="D59" i="1" a="1"/>
  <c r="F72" i="1" a="1"/>
  <c r="F39" i="1" a="1"/>
  <c r="F44" i="1" a="1"/>
  <c r="E49" i="1" a="1"/>
  <c r="F51" i="1" a="1"/>
  <c r="E59" i="1" a="1"/>
  <c r="E64" i="1" a="1"/>
  <c r="D69" i="1" a="1"/>
  <c r="E70" i="1" a="1"/>
  <c r="F71" i="1" a="1"/>
  <c r="D73" i="1" a="1"/>
  <c r="E74" i="1" a="1"/>
  <c r="F75" i="1" a="1"/>
  <c r="D51" i="1" a="1"/>
  <c r="F69" i="1" a="1"/>
  <c r="E76" i="1" a="1"/>
  <c r="E4" i="1" a="1"/>
  <c r="E72" i="1" a="1"/>
  <c r="E71" i="1" a="1"/>
  <c r="D31" i="1" a="1"/>
  <c r="F49" i="1" a="1"/>
  <c r="F59" i="1" a="1"/>
  <c r="F64" i="1" a="1"/>
  <c r="E69" i="1" a="1"/>
  <c r="F70" i="1" a="1"/>
  <c r="D72" i="1" a="1"/>
  <c r="E73" i="1" a="1"/>
  <c r="F74" i="1" a="1"/>
  <c r="D76" i="1" a="1"/>
  <c r="E31" i="1" a="1"/>
  <c r="D39" i="1" a="1"/>
  <c r="F73" i="1" a="1"/>
  <c r="D70" i="1" a="1"/>
  <c r="F76" i="1" a="1"/>
  <c r="F4" i="1" a="1"/>
  <c r="D18" i="1" a="1"/>
  <c r="D71" i="1" a="1"/>
  <c r="D74" i="1" a="1"/>
  <c r="E18" i="1" a="1"/>
  <c r="F31" i="1" a="1"/>
  <c r="E39" i="1" a="1"/>
  <c r="E44" i="1" a="1"/>
  <c r="D49" i="1" a="1"/>
  <c r="E51" i="1" a="1"/>
  <c r="D64" i="1" a="1"/>
  <c r="E75" i="1" a="1"/>
  <c r="E75" i="1" l="1"/>
  <c r="D64" i="1"/>
  <c r="E51" i="1"/>
  <c r="D49" i="1"/>
  <c r="E44" i="1"/>
  <c r="E39" i="1"/>
  <c r="F31" i="1"/>
  <c r="E18" i="1"/>
  <c r="D74" i="1"/>
  <c r="D71" i="1"/>
  <c r="D18" i="1"/>
  <c r="F4" i="1"/>
  <c r="F76" i="1"/>
  <c r="D70" i="1"/>
  <c r="F73" i="1"/>
  <c r="D39" i="1"/>
  <c r="E31" i="1"/>
  <c r="D76" i="1"/>
  <c r="F74" i="1"/>
  <c r="E73" i="1"/>
  <c r="D72" i="1"/>
  <c r="F70" i="1"/>
  <c r="E69" i="1"/>
  <c r="F64" i="1"/>
  <c r="F59" i="1"/>
  <c r="F49" i="1"/>
  <c r="D31" i="1"/>
  <c r="E71" i="1"/>
  <c r="E72" i="1"/>
  <c r="E4" i="1"/>
  <c r="E76" i="1"/>
  <c r="F69" i="1"/>
  <c r="D51" i="1"/>
  <c r="F75" i="1"/>
  <c r="E74" i="1"/>
  <c r="D73" i="1"/>
  <c r="F71" i="1"/>
  <c r="E70" i="1"/>
  <c r="D69" i="1"/>
  <c r="E64" i="1"/>
  <c r="E59" i="1"/>
  <c r="F51" i="1"/>
  <c r="E49" i="1"/>
  <c r="F44" i="1"/>
  <c r="F39" i="1"/>
  <c r="F72" i="1"/>
  <c r="D59" i="1"/>
  <c r="D75" i="1"/>
  <c r="D44" i="1"/>
  <c r="F18" i="1"/>
  <c r="D4" i="1"/>
  <c r="D77" i="1" l="1"/>
  <c r="E77" i="1"/>
  <c r="F77" i="1"/>
  <c r="C70" i="1" a="1"/>
  <c r="C74" i="1" a="1"/>
  <c r="C75" i="1" a="1"/>
  <c r="C76" i="1" a="1"/>
  <c r="C71" i="1" a="1"/>
  <c r="C72" i="1" a="1"/>
  <c r="C73" i="1" a="1"/>
  <c r="C69" i="1" a="1"/>
  <c r="C73" i="1" l="1"/>
  <c r="C72" i="1"/>
  <c r="C71" i="1"/>
  <c r="C76" i="1"/>
  <c r="C75" i="1"/>
  <c r="C74" i="1"/>
  <c r="C70" i="1"/>
  <c r="C69" i="1"/>
  <c r="C77" i="1" l="1"/>
  <c r="J70" i="1"/>
  <c r="K70" i="1"/>
  <c r="L70" i="1"/>
  <c r="K74" i="1"/>
  <c r="L74" i="1"/>
  <c r="J74" i="1"/>
  <c r="K75" i="1"/>
  <c r="J75" i="1"/>
  <c r="L75" i="1"/>
  <c r="K76" i="1"/>
  <c r="J76" i="1"/>
  <c r="L76" i="1"/>
  <c r="L71" i="1"/>
  <c r="J71" i="1"/>
  <c r="K71" i="1"/>
  <c r="L72" i="1"/>
  <c r="K72" i="1"/>
  <c r="J72" i="1"/>
  <c r="L73" i="1"/>
  <c r="J73" i="1"/>
  <c r="K73" i="1"/>
  <c r="J69" i="1"/>
  <c r="K69" i="1"/>
  <c r="L69" i="1"/>
  <c r="A40" i="1"/>
  <c r="A32" i="1"/>
  <c r="A19" i="1"/>
  <c r="A5" i="1"/>
  <c r="F40" i="1" a="1"/>
  <c r="D40" i="1" a="1"/>
  <c r="E40" i="1" a="1"/>
  <c r="F19" i="1" a="1"/>
  <c r="E19" i="1" a="1"/>
  <c r="D19" i="1" a="1"/>
  <c r="D5" i="1" a="1"/>
  <c r="F5" i="1" a="1"/>
  <c r="E5" i="1" a="1"/>
  <c r="E32" i="1" a="1"/>
  <c r="D32" i="1" a="1"/>
  <c r="F32" i="1" a="1"/>
  <c r="C64" i="1" a="1"/>
  <c r="C59" i="1" a="1"/>
  <c r="C51" i="1" a="1"/>
  <c r="C49" i="1" a="1"/>
  <c r="C44" i="1" a="1"/>
  <c r="C40" i="1" a="1"/>
  <c r="C39" i="1" a="1"/>
  <c r="C32" i="1" a="1"/>
  <c r="C31" i="1" a="1"/>
  <c r="C19" i="1" a="1"/>
  <c r="C18" i="1" a="1"/>
  <c r="C5" i="1" a="1"/>
  <c r="C4" i="1" a="1"/>
  <c r="J77" i="1" l="1"/>
  <c r="K77" i="1"/>
  <c r="L77" i="1"/>
  <c r="F32" i="1"/>
  <c r="D32" i="1"/>
  <c r="E32" i="1"/>
  <c r="E5" i="1"/>
  <c r="F5" i="1"/>
  <c r="D5" i="1"/>
  <c r="D19" i="1"/>
  <c r="E19" i="1"/>
  <c r="F19" i="1"/>
  <c r="E40" i="1"/>
  <c r="D40" i="1"/>
  <c r="F40" i="1"/>
  <c r="A33" i="1"/>
  <c r="A6" i="1"/>
  <c r="A20" i="1"/>
  <c r="A41" i="1"/>
  <c r="C64" i="1"/>
  <c r="L64" i="1" s="1"/>
  <c r="C59" i="1"/>
  <c r="L59" i="1" s="1"/>
  <c r="C51" i="1"/>
  <c r="L51" i="1" s="1"/>
  <c r="C49" i="1"/>
  <c r="L49" i="1" s="1"/>
  <c r="C44" i="1"/>
  <c r="L44" i="1" s="1"/>
  <c r="C40" i="1"/>
  <c r="C39" i="1"/>
  <c r="L39" i="1" s="1"/>
  <c r="C32" i="1"/>
  <c r="C31" i="1"/>
  <c r="L31" i="1" s="1"/>
  <c r="C19" i="1"/>
  <c r="C18" i="1"/>
  <c r="L18" i="1" s="1"/>
  <c r="C5" i="1"/>
  <c r="C4" i="1"/>
  <c r="L4" i="1" s="1"/>
  <c r="B4" i="1"/>
  <c r="B66" i="1"/>
  <c r="B65" i="1"/>
  <c r="B64" i="1"/>
  <c r="B62" i="1"/>
  <c r="B61" i="1"/>
  <c r="B60" i="1"/>
  <c r="B59" i="1"/>
  <c r="B57" i="1"/>
  <c r="B56" i="1"/>
  <c r="B55" i="1"/>
  <c r="B54" i="1"/>
  <c r="B53" i="1"/>
  <c r="B52" i="1"/>
  <c r="B51" i="1"/>
  <c r="B46" i="1"/>
  <c r="B45" i="1"/>
  <c r="B44" i="1"/>
  <c r="B43" i="1"/>
  <c r="B42" i="1"/>
  <c r="B41" i="1"/>
  <c r="B40" i="1"/>
  <c r="B39" i="1"/>
  <c r="B37" i="1"/>
  <c r="B36" i="1"/>
  <c r="B35" i="1"/>
  <c r="B34" i="1"/>
  <c r="B33" i="1"/>
  <c r="B32" i="1"/>
  <c r="B31" i="1"/>
  <c r="B27" i="1"/>
  <c r="B26" i="1"/>
  <c r="B25" i="1"/>
  <c r="B24" i="1"/>
  <c r="B23" i="1"/>
  <c r="B22" i="1"/>
  <c r="B21" i="1"/>
  <c r="B20" i="1"/>
  <c r="B19" i="1"/>
  <c r="B18" i="1"/>
  <c r="B13" i="1"/>
  <c r="B12" i="1"/>
  <c r="B11" i="1"/>
  <c r="B10" i="1"/>
  <c r="B9" i="1"/>
  <c r="B8" i="1"/>
  <c r="B7" i="1"/>
  <c r="B6" i="1"/>
  <c r="B5" i="1"/>
  <c r="C33" i="1" a="1"/>
  <c r="D33" i="1" a="1"/>
  <c r="F33" i="1" a="1"/>
  <c r="E33" i="1" a="1"/>
  <c r="C6" i="1" a="1"/>
  <c r="E6" i="1" a="1"/>
  <c r="D6" i="1" a="1"/>
  <c r="F6" i="1" a="1"/>
  <c r="C20" i="1" a="1"/>
  <c r="F20" i="1" a="1"/>
  <c r="E20" i="1" a="1"/>
  <c r="D20" i="1" a="1"/>
  <c r="C41" i="1" a="1"/>
  <c r="F41" i="1" a="1"/>
  <c r="E41" i="1" a="1"/>
  <c r="D41" i="1" a="1"/>
  <c r="L32" i="1" l="1"/>
  <c r="L5" i="1"/>
  <c r="L19" i="1"/>
  <c r="L40" i="1"/>
  <c r="D41" i="1"/>
  <c r="E41" i="1"/>
  <c r="F41" i="1"/>
  <c r="C41" i="1"/>
  <c r="D20" i="1"/>
  <c r="E20" i="1"/>
  <c r="F20" i="1"/>
  <c r="C20" i="1"/>
  <c r="F6" i="1"/>
  <c r="D6" i="1"/>
  <c r="E6" i="1"/>
  <c r="C6" i="1"/>
  <c r="E33" i="1"/>
  <c r="F33" i="1"/>
  <c r="D33" i="1"/>
  <c r="C33" i="1"/>
  <c r="A42" i="1"/>
  <c r="A21" i="1"/>
  <c r="A7" i="1"/>
  <c r="A34" i="1"/>
  <c r="J51" i="1"/>
  <c r="K59" i="1"/>
  <c r="K64" i="1"/>
  <c r="K51" i="1"/>
  <c r="K49" i="1"/>
  <c r="J64" i="1"/>
  <c r="J49" i="1"/>
  <c r="J59" i="1"/>
  <c r="I77" i="1"/>
  <c r="C42" i="1" a="1"/>
  <c r="D42" i="1" a="1"/>
  <c r="F42" i="1" a="1"/>
  <c r="E42" i="1" a="1"/>
  <c r="C21" i="1" a="1"/>
  <c r="D21" i="1" a="1"/>
  <c r="F21" i="1" a="1"/>
  <c r="E21" i="1" a="1"/>
  <c r="C7" i="1" a="1"/>
  <c r="F7" i="1" a="1"/>
  <c r="E7" i="1" a="1"/>
  <c r="D7" i="1" a="1"/>
  <c r="C34" i="1" a="1"/>
  <c r="E34" i="1" a="1"/>
  <c r="D34" i="1" a="1"/>
  <c r="F34" i="1" a="1"/>
  <c r="L20" i="1" l="1"/>
  <c r="L33" i="1"/>
  <c r="L41" i="1"/>
  <c r="L6" i="1"/>
  <c r="F34" i="1"/>
  <c r="D34" i="1"/>
  <c r="E34" i="1"/>
  <c r="C34" i="1"/>
  <c r="D7" i="1"/>
  <c r="E7" i="1"/>
  <c r="F7" i="1"/>
  <c r="C7" i="1"/>
  <c r="E21" i="1"/>
  <c r="F21" i="1"/>
  <c r="D21" i="1"/>
  <c r="C21" i="1"/>
  <c r="E42" i="1"/>
  <c r="F42" i="1"/>
  <c r="D42" i="1"/>
  <c r="C42" i="1"/>
  <c r="A35" i="1"/>
  <c r="A8" i="1"/>
  <c r="A22" i="1"/>
  <c r="A45" i="1"/>
  <c r="C35" i="1" a="1"/>
  <c r="F35" i="1" a="1"/>
  <c r="D35" i="1" a="1"/>
  <c r="E35" i="1" a="1"/>
  <c r="C22" i="1" a="1"/>
  <c r="E22" i="1" a="1"/>
  <c r="D22" i="1" a="1"/>
  <c r="F22" i="1" a="1"/>
  <c r="C45" i="1" a="1"/>
  <c r="F45" i="1" a="1"/>
  <c r="E45" i="1" a="1"/>
  <c r="D45" i="1" a="1"/>
  <c r="C8" i="1" a="1"/>
  <c r="F8" i="1" a="1"/>
  <c r="E8" i="1" a="1"/>
  <c r="D8" i="1" a="1"/>
  <c r="L21" i="1" l="1"/>
  <c r="L7" i="1"/>
  <c r="L42" i="1"/>
  <c r="L34" i="1"/>
  <c r="D8" i="1"/>
  <c r="E8" i="1"/>
  <c r="F8" i="1"/>
  <c r="C8" i="1"/>
  <c r="D45" i="1"/>
  <c r="E45" i="1"/>
  <c r="F45" i="1"/>
  <c r="C45" i="1"/>
  <c r="F22" i="1"/>
  <c r="D22" i="1"/>
  <c r="E22" i="1"/>
  <c r="C22" i="1"/>
  <c r="E35" i="1"/>
  <c r="D35" i="1"/>
  <c r="F35" i="1"/>
  <c r="C35" i="1"/>
  <c r="A9" i="1"/>
  <c r="A46" i="1"/>
  <c r="A23" i="1"/>
  <c r="A36" i="1"/>
  <c r="C46" i="1" a="1"/>
  <c r="E46" i="1" a="1"/>
  <c r="F46" i="1" a="1"/>
  <c r="D46" i="1" a="1"/>
  <c r="C36" i="1" a="1"/>
  <c r="E36" i="1" a="1"/>
  <c r="F36" i="1" a="1"/>
  <c r="D36" i="1" a="1"/>
  <c r="C9" i="1" a="1"/>
  <c r="D9" i="1" a="1"/>
  <c r="F9" i="1" a="1"/>
  <c r="E9" i="1" a="1"/>
  <c r="C23" i="1" a="1"/>
  <c r="F23" i="1" a="1"/>
  <c r="E23" i="1" a="1"/>
  <c r="D23" i="1" a="1"/>
  <c r="L22" i="1" l="1"/>
  <c r="L45" i="1"/>
  <c r="L8" i="1"/>
  <c r="L35" i="1"/>
  <c r="D23" i="1"/>
  <c r="E23" i="1"/>
  <c r="F23" i="1"/>
  <c r="C23" i="1"/>
  <c r="E9" i="1"/>
  <c r="F9" i="1"/>
  <c r="D9" i="1"/>
  <c r="C9" i="1"/>
  <c r="D36" i="1"/>
  <c r="F36" i="1"/>
  <c r="E36" i="1"/>
  <c r="C36" i="1"/>
  <c r="D46" i="1"/>
  <c r="F46" i="1"/>
  <c r="E46" i="1"/>
  <c r="C46" i="1"/>
  <c r="A24" i="1"/>
  <c r="A10" i="1"/>
  <c r="A37" i="1"/>
  <c r="A52" i="1"/>
  <c r="K45" i="1"/>
  <c r="I44" i="1"/>
  <c r="I45" i="1"/>
  <c r="I46" i="1"/>
  <c r="I65" i="1"/>
  <c r="I66" i="1"/>
  <c r="I19" i="1"/>
  <c r="J19" i="1"/>
  <c r="I20" i="1"/>
  <c r="J20" i="1"/>
  <c r="I21" i="1"/>
  <c r="J21" i="1"/>
  <c r="I22" i="1"/>
  <c r="K22" i="1"/>
  <c r="I23" i="1"/>
  <c r="I24" i="1"/>
  <c r="I25" i="1"/>
  <c r="I26" i="1"/>
  <c r="I27" i="1"/>
  <c r="C10" i="1" a="1"/>
  <c r="E10" i="1" a="1"/>
  <c r="D10" i="1" a="1"/>
  <c r="F10" i="1" a="1"/>
  <c r="C52" i="1" a="1"/>
  <c r="F52" i="1" a="1"/>
  <c r="D52" i="1" a="1"/>
  <c r="E52" i="1" a="1"/>
  <c r="C37" i="1" a="1"/>
  <c r="D37" i="1" a="1"/>
  <c r="F37" i="1" a="1"/>
  <c r="E37" i="1" a="1"/>
  <c r="C24" i="1" a="1"/>
  <c r="F24" i="1" a="1"/>
  <c r="E24" i="1" a="1"/>
  <c r="D24" i="1" a="1"/>
  <c r="L36" i="1" l="1"/>
  <c r="L46" i="1"/>
  <c r="L9" i="1"/>
  <c r="L23" i="1"/>
  <c r="J46" i="1"/>
  <c r="J23" i="1"/>
  <c r="D24" i="1"/>
  <c r="E24" i="1"/>
  <c r="F24" i="1"/>
  <c r="C24" i="1"/>
  <c r="E37" i="1"/>
  <c r="F37" i="1"/>
  <c r="D37" i="1"/>
  <c r="C37" i="1"/>
  <c r="E52" i="1"/>
  <c r="D52" i="1"/>
  <c r="F52" i="1"/>
  <c r="C52" i="1"/>
  <c r="F10" i="1"/>
  <c r="D10" i="1"/>
  <c r="E10" i="1"/>
  <c r="C10" i="1"/>
  <c r="A25" i="1"/>
  <c r="A53" i="1"/>
  <c r="A11" i="1"/>
  <c r="J45" i="1"/>
  <c r="K46" i="1"/>
  <c r="J22" i="1"/>
  <c r="K20" i="1"/>
  <c r="K23" i="1"/>
  <c r="K21" i="1"/>
  <c r="K19" i="1"/>
  <c r="I18" i="1"/>
  <c r="C25" i="1" a="1"/>
  <c r="D25" i="1" a="1"/>
  <c r="F25" i="1" a="1"/>
  <c r="E25" i="1" a="1"/>
  <c r="C53" i="1" a="1"/>
  <c r="F53" i="1" a="1"/>
  <c r="E53" i="1" a="1"/>
  <c r="D53" i="1" a="1"/>
  <c r="C11" i="1" a="1"/>
  <c r="F11" i="1" a="1"/>
  <c r="E11" i="1" a="1"/>
  <c r="D11" i="1" a="1"/>
  <c r="L10" i="1" l="1"/>
  <c r="L37" i="1"/>
  <c r="L52" i="1"/>
  <c r="L24" i="1"/>
  <c r="K24" i="1"/>
  <c r="K52" i="1"/>
  <c r="J24" i="1"/>
  <c r="D11" i="1"/>
  <c r="E11" i="1"/>
  <c r="F11" i="1"/>
  <c r="C11" i="1"/>
  <c r="D53" i="1"/>
  <c r="E53" i="1"/>
  <c r="F53" i="1"/>
  <c r="C53" i="1"/>
  <c r="E25" i="1"/>
  <c r="F25" i="1"/>
  <c r="D25" i="1"/>
  <c r="C25" i="1"/>
  <c r="A12" i="1"/>
  <c r="A54" i="1"/>
  <c r="A26" i="1"/>
  <c r="J52" i="1"/>
  <c r="J18" i="1"/>
  <c r="K18" i="1"/>
  <c r="C12" i="1" a="1"/>
  <c r="F12" i="1" a="1"/>
  <c r="E12" i="1" a="1"/>
  <c r="D12" i="1" a="1"/>
  <c r="C54" i="1" a="1"/>
  <c r="D54" i="1" a="1"/>
  <c r="F54" i="1" a="1"/>
  <c r="E54" i="1" a="1"/>
  <c r="C26" i="1" a="1"/>
  <c r="E26" i="1" a="1"/>
  <c r="D26" i="1" a="1"/>
  <c r="F26" i="1" a="1"/>
  <c r="L11" i="1" l="1"/>
  <c r="L25" i="1"/>
  <c r="L53" i="1"/>
  <c r="F26" i="1"/>
  <c r="D26" i="1"/>
  <c r="E26" i="1"/>
  <c r="C26" i="1"/>
  <c r="E54" i="1"/>
  <c r="F54" i="1"/>
  <c r="D54" i="1"/>
  <c r="C54" i="1"/>
  <c r="D12" i="1"/>
  <c r="E12" i="1"/>
  <c r="F12" i="1"/>
  <c r="C12" i="1"/>
  <c r="A27" i="1"/>
  <c r="K53" i="1"/>
  <c r="A55" i="1"/>
  <c r="A13" i="1"/>
  <c r="J25" i="1"/>
  <c r="J53" i="1"/>
  <c r="K25" i="1"/>
  <c r="I29" i="1"/>
  <c r="I15" i="1" s="1"/>
  <c r="I48" i="1"/>
  <c r="I49" i="1"/>
  <c r="I60" i="1"/>
  <c r="I61" i="1"/>
  <c r="I62" i="1"/>
  <c r="I64" i="1"/>
  <c r="I59" i="1"/>
  <c r="I52" i="1"/>
  <c r="I53" i="1"/>
  <c r="I54" i="1"/>
  <c r="I55" i="1"/>
  <c r="I56" i="1"/>
  <c r="I57" i="1"/>
  <c r="I51" i="1"/>
  <c r="I32" i="1"/>
  <c r="I33" i="1"/>
  <c r="I34" i="1"/>
  <c r="I35" i="1"/>
  <c r="I36" i="1"/>
  <c r="I37" i="1"/>
  <c r="I39" i="1"/>
  <c r="I40" i="1"/>
  <c r="I41" i="1"/>
  <c r="I42" i="1"/>
  <c r="I31" i="1"/>
  <c r="K2" i="1"/>
  <c r="J2" i="1"/>
  <c r="C27" i="1" a="1"/>
  <c r="F27" i="1" a="1"/>
  <c r="E27" i="1" a="1"/>
  <c r="D27" i="1" a="1"/>
  <c r="C55" i="1" a="1"/>
  <c r="E55" i="1" a="1"/>
  <c r="D55" i="1" a="1"/>
  <c r="F55" i="1" a="1"/>
  <c r="C13" i="1" a="1"/>
  <c r="D13" i="1" a="1"/>
  <c r="F13" i="1" a="1"/>
  <c r="E13" i="1" a="1"/>
  <c r="L26" i="1" l="1"/>
  <c r="L54" i="1"/>
  <c r="L12" i="1"/>
  <c r="K54" i="1"/>
  <c r="K26" i="1"/>
  <c r="E13" i="1"/>
  <c r="E15" i="1" s="1"/>
  <c r="F13" i="1"/>
  <c r="F15" i="1" s="1"/>
  <c r="D13" i="1"/>
  <c r="D15" i="1" s="1"/>
  <c r="C13" i="1"/>
  <c r="F55" i="1"/>
  <c r="D55" i="1"/>
  <c r="E55" i="1"/>
  <c r="C55" i="1"/>
  <c r="D27" i="1"/>
  <c r="D29" i="1" s="1"/>
  <c r="E27" i="1"/>
  <c r="E29" i="1" s="1"/>
  <c r="F27" i="1"/>
  <c r="F29" i="1" s="1"/>
  <c r="C27" i="1"/>
  <c r="C29" i="1" s="1"/>
  <c r="A56" i="1"/>
  <c r="J54" i="1"/>
  <c r="J26" i="1"/>
  <c r="J4" i="1"/>
  <c r="J31" i="1"/>
  <c r="J41" i="1"/>
  <c r="J32" i="1"/>
  <c r="J44" i="1"/>
  <c r="J35" i="1"/>
  <c r="J36" i="1"/>
  <c r="K31" i="1"/>
  <c r="K40" i="1"/>
  <c r="J39" i="1"/>
  <c r="K32" i="1"/>
  <c r="K41" i="1"/>
  <c r="J42" i="1"/>
  <c r="J37" i="1"/>
  <c r="J33" i="1"/>
  <c r="K36" i="1"/>
  <c r="K34" i="1"/>
  <c r="K37" i="1"/>
  <c r="J34" i="1"/>
  <c r="K44" i="1"/>
  <c r="K35" i="1"/>
  <c r="J40" i="1"/>
  <c r="K39" i="1"/>
  <c r="K42" i="1"/>
  <c r="K33" i="1"/>
  <c r="J6" i="1"/>
  <c r="J7" i="1"/>
  <c r="J9" i="1"/>
  <c r="J10" i="1"/>
  <c r="J11" i="1"/>
  <c r="J12" i="1"/>
  <c r="J8" i="1"/>
  <c r="J5" i="1"/>
  <c r="C56" i="1" a="1"/>
  <c r="F56" i="1" a="1"/>
  <c r="E56" i="1" a="1"/>
  <c r="D56" i="1" a="1"/>
  <c r="L55" i="1" l="1"/>
  <c r="L29" i="1"/>
  <c r="L27" i="1"/>
  <c r="L13" i="1"/>
  <c r="J13" i="1"/>
  <c r="C15" i="1"/>
  <c r="J15" i="1" s="1"/>
  <c r="J27" i="1"/>
  <c r="D56" i="1"/>
  <c r="E56" i="1"/>
  <c r="F56" i="1"/>
  <c r="C56" i="1"/>
  <c r="K55" i="1"/>
  <c r="J55" i="1"/>
  <c r="A57" i="1"/>
  <c r="K27" i="1"/>
  <c r="J29" i="1"/>
  <c r="K29" i="1"/>
  <c r="K11" i="1"/>
  <c r="K8" i="1"/>
  <c r="K9" i="1"/>
  <c r="K5" i="1"/>
  <c r="K7" i="1"/>
  <c r="K13" i="1"/>
  <c r="K12" i="1"/>
  <c r="K10" i="1"/>
  <c r="K6" i="1"/>
  <c r="C57" i="1" a="1"/>
  <c r="E57" i="1" a="1"/>
  <c r="F57" i="1" a="1"/>
  <c r="D57" i="1" a="1"/>
  <c r="L15" i="1" l="1"/>
  <c r="L56" i="1"/>
  <c r="K15" i="1"/>
  <c r="J56" i="1"/>
  <c r="D57" i="1"/>
  <c r="F57" i="1"/>
  <c r="E57" i="1"/>
  <c r="C57" i="1"/>
  <c r="A60" i="1"/>
  <c r="K56" i="1"/>
  <c r="I5" i="1"/>
  <c r="I6" i="1"/>
  <c r="I7" i="1"/>
  <c r="I8" i="1"/>
  <c r="I9" i="1"/>
  <c r="I10" i="1"/>
  <c r="I11" i="1"/>
  <c r="I12" i="1"/>
  <c r="I13" i="1"/>
  <c r="I4" i="1"/>
  <c r="C60" i="1" a="1"/>
  <c r="E60" i="1" a="1"/>
  <c r="F60" i="1" a="1"/>
  <c r="D60" i="1" a="1"/>
  <c r="L57" i="1" l="1"/>
  <c r="J57" i="1"/>
  <c r="D60" i="1"/>
  <c r="F60" i="1"/>
  <c r="E60" i="1"/>
  <c r="C60" i="1"/>
  <c r="K57" i="1"/>
  <c r="A61" i="1"/>
  <c r="K4" i="1"/>
  <c r="C61" i="1" a="1"/>
  <c r="E61" i="1" a="1"/>
  <c r="D61" i="1" a="1"/>
  <c r="F61" i="1" a="1"/>
  <c r="L60" i="1" l="1"/>
  <c r="J60" i="1"/>
  <c r="F61" i="1"/>
  <c r="D61" i="1"/>
  <c r="E61" i="1"/>
  <c r="C61" i="1"/>
  <c r="A62" i="1"/>
  <c r="K60" i="1"/>
  <c r="C62" i="1" a="1"/>
  <c r="E62" i="1" a="1"/>
  <c r="F62" i="1" a="1"/>
  <c r="D62" i="1" a="1"/>
  <c r="L61" i="1" l="1"/>
  <c r="D62" i="1"/>
  <c r="F62" i="1"/>
  <c r="E62" i="1"/>
  <c r="C62" i="1"/>
  <c r="A65" i="1"/>
  <c r="K61" i="1"/>
  <c r="J61" i="1"/>
  <c r="C65" i="1" a="1"/>
  <c r="E65" i="1" a="1"/>
  <c r="D65" i="1" a="1"/>
  <c r="F65" i="1" a="1"/>
  <c r="L62" i="1" l="1"/>
  <c r="J62" i="1"/>
  <c r="F65" i="1"/>
  <c r="D65" i="1"/>
  <c r="E65" i="1"/>
  <c r="C65" i="1"/>
  <c r="A66" i="1"/>
  <c r="K62" i="1"/>
  <c r="C66" i="1" a="1"/>
  <c r="F66" i="1" a="1"/>
  <c r="D66" i="1" a="1"/>
  <c r="E66" i="1" a="1"/>
  <c r="L65" i="1" l="1"/>
  <c r="E66" i="1"/>
  <c r="D66" i="1"/>
  <c r="F66" i="1"/>
  <c r="C66" i="1"/>
  <c r="K65" i="1"/>
  <c r="J65" i="1"/>
  <c r="L66" i="1" l="1"/>
  <c r="K66" i="1"/>
  <c r="J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<sst xmlns="http://schemas.openxmlformats.org/spreadsheetml/2006/main" count="25" uniqueCount="23">
  <si>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relative changes w.r.t. baseline, %</t>
  </si>
  <si>
    <t>total</t>
  </si>
  <si>
    <t>Poverty (at the level of consumable income)</t>
  </si>
  <si>
    <t>Final income</t>
  </si>
  <si>
    <t>market income plus pension decile</t>
  </si>
  <si>
    <t>final income deciles</t>
  </si>
  <si>
    <t>SSC</t>
  </si>
  <si>
    <t>Direct Taxes</t>
  </si>
  <si>
    <t>Pensions</t>
  </si>
  <si>
    <t>Direct Transfers</t>
  </si>
  <si>
    <t>Indirect Taxes</t>
  </si>
  <si>
    <t>Indirect Subsidies</t>
  </si>
  <si>
    <t>In-kind Health</t>
  </si>
  <si>
    <t>In-kind Education</t>
  </si>
  <si>
    <t>RESULTS</t>
  </si>
  <si>
    <t>baseline</t>
  </si>
  <si>
    <t>PIT</t>
  </si>
  <si>
    <t>VAT</t>
  </si>
  <si>
    <t>SP</t>
  </si>
  <si>
    <t>Total</t>
  </si>
  <si>
    <t>Budget balance, mln LCU</t>
  </si>
  <si>
    <t>GDP</t>
  </si>
  <si>
    <t>change w.r.t. baseline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</si>
</sst>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3" fontId="0" fillId="0" borderId="0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00906704843709E-2"/>
          <c:y val="2.1484306649168852E-2"/>
          <c:w val="0.90264497720580172"/>
          <c:h val="0.66785606038910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reforms!$I$51:$I$57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reforms!$J$51:$J$57</c:f>
              <c:numCache>
                <c:formatCode>#,##0.0</c:formatCode>
                <c:ptCount val="7"/>
                <c:pt idx="0">
                  <c:v>0.41048934573580664</c:v>
                </c:pt>
                <c:pt idx="1">
                  <c:v>1.2670447612094127</c:v>
                </c:pt>
                <c:pt idx="2">
                  <c:v>0.35709053305320038</c:v>
                </c:pt>
                <c:pt idx="3">
                  <c:v>0.38422639282219007</c:v>
                </c:pt>
                <c:pt idx="4">
                  <c:v>0.91880508733870048</c:v>
                </c:pt>
                <c:pt idx="5">
                  <c:v>8.0362116008447781E-2</c:v>
                </c:pt>
                <c:pt idx="6">
                  <c:v>0.38915282566713283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8-4221-AEEA-7BA7FFA04E5A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reforms!$I$51:$I$57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reforms!$K$51:$K$57</c:f>
              <c:numCache>
                <c:formatCode>#,##0.0</c:formatCode>
                <c:ptCount val="7"/>
                <c:pt idx="0">
                  <c:v>-2.7980033143221257</c:v>
                </c:pt>
                <c:pt idx="1">
                  <c:v>-5.8676654900686662</c:v>
                </c:pt>
                <c:pt idx="2">
                  <c:v>-9.9629810418732312</c:v>
                </c:pt>
                <c:pt idx="3">
                  <c:v>-3.9964232191957882</c:v>
                </c:pt>
                <c:pt idx="4">
                  <c:v>-4.8865843541249623</c:v>
                </c:pt>
                <c:pt idx="5">
                  <c:v>-3.7610118526727243</c:v>
                </c:pt>
                <c:pt idx="6">
                  <c:v>-8.915055176855649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8-4221-AEEA-7BA7FFA04E5A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reforms!$I$51:$I$57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reforms!$L$51:$L$57</c:f>
              <c:numCache>
                <c:formatCode>#,##0.0</c:formatCode>
                <c:ptCount val="7"/>
                <c:pt idx="0">
                  <c:v>-0.53966624692857457</c:v>
                </c:pt>
                <c:pt idx="1">
                  <c:v>-0.10926251276900945</c:v>
                </c:pt>
                <c:pt idx="2">
                  <c:v>-0.97127943411801088</c:v>
                </c:pt>
                <c:pt idx="3">
                  <c:v>-0.83381837932462455</c:v>
                </c:pt>
                <c:pt idx="4">
                  <c:v>-0.1367159737523771</c:v>
                </c:pt>
                <c:pt idx="5">
                  <c:v>2.1092659414550408</c:v>
                </c:pt>
                <c:pt idx="6">
                  <c:v>-0.66613136528336225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9-4659-9A72-31688253E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2823638257651516E-3"/>
          <c:y val="0.93085079090058609"/>
          <c:w val="0.99171763617423481"/>
          <c:h val="6.9149209099413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015560731604631E-2"/>
          <c:y val="2.6625751119172744E-2"/>
          <c:w val="0.92915928903108314"/>
          <c:h val="0.698826667981472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reforms!$I$31:$I$37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reforms!$J$31:$J$37</c:f>
              <c:numCache>
                <c:formatCode>#,##0.0</c:formatCode>
                <c:ptCount val="7"/>
                <c:pt idx="0">
                  <c:v>0.35213964421494381</c:v>
                </c:pt>
                <c:pt idx="1">
                  <c:v>0.5657683755810865</c:v>
                </c:pt>
                <c:pt idx="2">
                  <c:v>8.8596616229551728E-2</c:v>
                </c:pt>
                <c:pt idx="3">
                  <c:v>-0.23205559652154761</c:v>
                </c:pt>
                <c:pt idx="4">
                  <c:v>-0.25501792025588088</c:v>
                </c:pt>
                <c:pt idx="5">
                  <c:v>-0.24865119873348362</c:v>
                </c:pt>
                <c:pt idx="6">
                  <c:v>-0.57265554137848085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7-44FA-82CA-2E46A0573C02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reforms!$I$31:$I$37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reforms!$K$31:$K$37</c:f>
              <c:numCache>
                <c:formatCode>#,##0.0</c:formatCode>
                <c:ptCount val="7"/>
                <c:pt idx="0">
                  <c:v>-0.68830796740125777</c:v>
                </c:pt>
                <c:pt idx="1">
                  <c:v>-2.7156867024516487</c:v>
                </c:pt>
                <c:pt idx="2">
                  <c:v>-1.632451272847689</c:v>
                </c:pt>
                <c:pt idx="3">
                  <c:v>-1.2314644588420975</c:v>
                </c:pt>
                <c:pt idx="4">
                  <c:v>1.1043061330906454</c:v>
                </c:pt>
                <c:pt idx="5">
                  <c:v>2.1310130765519943</c:v>
                </c:pt>
                <c:pt idx="6">
                  <c:v>2.3784947774037448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7-44FA-82CA-2E46A0573C02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reforms!$I$31:$I$37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reforms!$L$31:$L$37</c:f>
              <c:numCache>
                <c:formatCode>#,##0.0</c:formatCode>
                <c:ptCount val="7"/>
                <c:pt idx="0">
                  <c:v>0.38873261481131749</c:v>
                </c:pt>
                <c:pt idx="1">
                  <c:v>0.17144681350558244</c:v>
                </c:pt>
                <c:pt idx="2">
                  <c:v>0.20328823488624437</c:v>
                </c:pt>
                <c:pt idx="3">
                  <c:v>-0.45422902726227221</c:v>
                </c:pt>
                <c:pt idx="4">
                  <c:v>-5.0752410693206684E-3</c:v>
                </c:pt>
                <c:pt idx="5">
                  <c:v>-0.89235118130146418</c:v>
                </c:pt>
                <c:pt idx="6">
                  <c:v>-0.17309926984981416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3-446D-8C41-ABA7B7E5D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956752739435866"/>
          <c:w val="1"/>
          <c:h val="6.8714535114849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015560731604631E-2"/>
          <c:y val="2.6625751119172744E-2"/>
          <c:w val="0.92915928903108314"/>
          <c:h val="0.720703982664146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reforms!$I$39:$I$46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reforms!$J$39:$J$46</c:f>
              <c:numCache>
                <c:formatCode>#,##0.0</c:formatCode>
                <c:ptCount val="8"/>
                <c:pt idx="0">
                  <c:v>-0.59863936449704624</c:v>
                </c:pt>
                <c:pt idx="1">
                  <c:v>-0.48426827151509144</c:v>
                </c:pt>
                <c:pt idx="2">
                  <c:v>-0.80240451598295692</c:v>
                </c:pt>
                <c:pt idx="3">
                  <c:v>1.3268245102645579</c:v>
                </c:pt>
                <c:pt idx="5">
                  <c:v>1.3107026826987322</c:v>
                </c:pt>
                <c:pt idx="6">
                  <c:v>-0.50394263168716691</c:v>
                </c:pt>
                <c:pt idx="7">
                  <c:v>-0.58205641771624528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C-48C6-A308-CCD4608291F3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reforms!$I$39:$I$46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reforms!$K$39:$K$46</c:f>
              <c:numCache>
                <c:formatCode>#,##0.0</c:formatCode>
                <c:ptCount val="8"/>
                <c:pt idx="0">
                  <c:v>0.85013332023254407</c:v>
                </c:pt>
                <c:pt idx="1">
                  <c:v>0.41843292722887782</c:v>
                </c:pt>
                <c:pt idx="2">
                  <c:v>0.78802787230598881</c:v>
                </c:pt>
                <c:pt idx="3">
                  <c:v>-1.4629451260014292</c:v>
                </c:pt>
                <c:pt idx="5">
                  <c:v>-1.3745448762765307</c:v>
                </c:pt>
                <c:pt idx="6">
                  <c:v>-0.48048325676077752</c:v>
                </c:pt>
                <c:pt idx="7">
                  <c:v>0.91224141967003902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C-48C6-A308-CCD4608291F3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reforms!$I$39:$I$46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reforms!$L$39:$L$46</c:f>
              <c:numCache>
                <c:formatCode>#,##0.0</c:formatCode>
                <c:ptCount val="8"/>
                <c:pt idx="0">
                  <c:v>7.9927207447653359E-2</c:v>
                </c:pt>
                <c:pt idx="1">
                  <c:v>0.23089708840564072</c:v>
                </c:pt>
                <c:pt idx="2">
                  <c:v>9.3686995859542321E-2</c:v>
                </c:pt>
                <c:pt idx="3">
                  <c:v>-0.35256863123233018</c:v>
                </c:pt>
                <c:pt idx="5">
                  <c:v>-0.42479694463341389</c:v>
                </c:pt>
                <c:pt idx="6">
                  <c:v>0.34239551710524552</c:v>
                </c:pt>
                <c:pt idx="7">
                  <c:v>0.11442610100453976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E-46D1-A7AD-FA682C6CC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206115040953085"/>
          <c:w val="1"/>
          <c:h val="7.4195758294313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00906704843709E-2"/>
          <c:y val="2.0089363829521308E-2"/>
          <c:w val="0.9087740396086853"/>
          <c:h val="0.806943819522559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reforms!$I$18:$I$29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1">
                  <c:v>total</c:v>
                </c:pt>
              </c:strCache>
            </c:strRef>
          </c:cat>
          <c:val>
            <c:numRef>
              <c:f>reforms!$J$18:$J$29</c:f>
              <c:numCache>
                <c:formatCode>#,##0.0</c:formatCode>
                <c:ptCount val="12"/>
                <c:pt idx="0">
                  <c:v>-0.43749365721249944</c:v>
                </c:pt>
                <c:pt idx="1">
                  <c:v>-0.75558029161480533</c:v>
                </c:pt>
                <c:pt idx="2">
                  <c:v>-1.2011080955203113</c:v>
                </c:pt>
                <c:pt idx="3">
                  <c:v>-0.94066712557835785</c:v>
                </c:pt>
                <c:pt idx="4">
                  <c:v>-1.0553825049813241</c:v>
                </c:pt>
                <c:pt idx="5">
                  <c:v>-0.87932073810307543</c:v>
                </c:pt>
                <c:pt idx="6">
                  <c:v>-0.82555756354753385</c:v>
                </c:pt>
                <c:pt idx="7">
                  <c:v>-0.29950752391370372</c:v>
                </c:pt>
                <c:pt idx="8">
                  <c:v>0.1983201898523248</c:v>
                </c:pt>
                <c:pt idx="9">
                  <c:v>1.7475836350288887</c:v>
                </c:pt>
                <c:pt idx="11">
                  <c:v>-9.0352353608551539E-3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F-477B-B943-9A1521180E0F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reforms!$I$18:$I$29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1">
                  <c:v>total</c:v>
                </c:pt>
              </c:strCache>
            </c:strRef>
          </c:cat>
          <c:val>
            <c:numRef>
              <c:f>reforms!$K$18:$K$29</c:f>
              <c:numCache>
                <c:formatCode>#,##0.0</c:formatCode>
                <c:ptCount val="12"/>
                <c:pt idx="0">
                  <c:v>21.143425980590706</c:v>
                </c:pt>
                <c:pt idx="1">
                  <c:v>10.373589144121127</c:v>
                </c:pt>
                <c:pt idx="2">
                  <c:v>2.7641760950104555</c:v>
                </c:pt>
                <c:pt idx="3">
                  <c:v>-1.6221670796261378</c:v>
                </c:pt>
                <c:pt idx="4">
                  <c:v>-2.7528834463447396</c:v>
                </c:pt>
                <c:pt idx="5">
                  <c:v>-3.5741050225969246</c:v>
                </c:pt>
                <c:pt idx="6">
                  <c:v>-2.7535709366998589</c:v>
                </c:pt>
                <c:pt idx="7">
                  <c:v>-2.3745981224827091</c:v>
                </c:pt>
                <c:pt idx="8">
                  <c:v>-1.6090914614813983</c:v>
                </c:pt>
                <c:pt idx="9">
                  <c:v>-0.47404973509887327</c:v>
                </c:pt>
                <c:pt idx="11">
                  <c:v>1.1416025086347759E-2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F-477B-B943-9A1521180E0F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reforms!$I$18:$I$29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1">
                  <c:v>total</c:v>
                </c:pt>
              </c:strCache>
            </c:strRef>
          </c:cat>
          <c:val>
            <c:numRef>
              <c:f>reforms!$L$18:$L$29</c:f>
              <c:numCache>
                <c:formatCode>#,##0.0</c:formatCode>
                <c:ptCount val="12"/>
                <c:pt idx="0">
                  <c:v>-0.59359432778404653</c:v>
                </c:pt>
                <c:pt idx="1">
                  <c:v>-0.26840178372557943</c:v>
                </c:pt>
                <c:pt idx="2">
                  <c:v>-0.19041633410078873</c:v>
                </c:pt>
                <c:pt idx="3">
                  <c:v>-0.10187076579828158</c:v>
                </c:pt>
                <c:pt idx="4">
                  <c:v>0.13735698527126772</c:v>
                </c:pt>
                <c:pt idx="5">
                  <c:v>-0.26752943660653727</c:v>
                </c:pt>
                <c:pt idx="6">
                  <c:v>7.8533453752484661E-2</c:v>
                </c:pt>
                <c:pt idx="7">
                  <c:v>-4.6191503187671401E-2</c:v>
                </c:pt>
                <c:pt idx="8">
                  <c:v>0.35994565783215648</c:v>
                </c:pt>
                <c:pt idx="9">
                  <c:v>2.6717601721969686E-2</c:v>
                </c:pt>
                <c:pt idx="11">
                  <c:v>-8.634545245357117E-3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B-448F-8C8A-0771CB154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174486001749778"/>
          <c:w val="1"/>
          <c:h val="7.5204042986902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00906704843709E-2"/>
          <c:y val="2.7343886701662292E-2"/>
          <c:w val="0.93859908136482939"/>
          <c:h val="0.775870516185476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reforms!$I$69:$I$77</c:f>
              <c:strCache>
                <c:ptCount val="9"/>
                <c:pt idx="0">
                  <c:v>SSC</c:v>
                </c:pt>
                <c:pt idx="1">
                  <c:v>Direct Taxes</c:v>
                </c:pt>
                <c:pt idx="2">
                  <c:v>Pensions</c:v>
                </c:pt>
                <c:pt idx="3">
                  <c:v>Direct Transfers</c:v>
                </c:pt>
                <c:pt idx="4">
                  <c:v>Indirect Taxes</c:v>
                </c:pt>
                <c:pt idx="5">
                  <c:v>Indirect Subsidies</c:v>
                </c:pt>
                <c:pt idx="6">
                  <c:v>In-kind Health</c:v>
                </c:pt>
                <c:pt idx="7">
                  <c:v>In-kind Education</c:v>
                </c:pt>
                <c:pt idx="8">
                  <c:v>Total</c:v>
                </c:pt>
              </c:strCache>
            </c:strRef>
          </c:cat>
          <c:val>
            <c:numRef>
              <c:f>reforms!$J$69:$J$77</c:f>
              <c:numCache>
                <c:formatCode>#,##0.0</c:formatCode>
                <c:ptCount val="9"/>
                <c:pt idx="0">
                  <c:v>0</c:v>
                </c:pt>
                <c:pt idx="1">
                  <c:v>-9.3054621935161785E-2</c:v>
                </c:pt>
                <c:pt idx="2">
                  <c:v>0</c:v>
                </c:pt>
                <c:pt idx="3">
                  <c:v>8.0443323971545633E-2</c:v>
                </c:pt>
                <c:pt idx="4">
                  <c:v>-3.148315285134231E-3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-1.5759613248751522E-2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D-418E-81F4-63A3ECC5069D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reforms!$I$69:$I$77</c:f>
              <c:strCache>
                <c:ptCount val="9"/>
                <c:pt idx="0">
                  <c:v>SSC</c:v>
                </c:pt>
                <c:pt idx="1">
                  <c:v>Direct Taxes</c:v>
                </c:pt>
                <c:pt idx="2">
                  <c:v>Pensions</c:v>
                </c:pt>
                <c:pt idx="3">
                  <c:v>Direct Transfers</c:v>
                </c:pt>
                <c:pt idx="4">
                  <c:v>Indirect Taxes</c:v>
                </c:pt>
                <c:pt idx="5">
                  <c:v>Indirect Subsidies</c:v>
                </c:pt>
                <c:pt idx="6">
                  <c:v>In-kind Health</c:v>
                </c:pt>
                <c:pt idx="7">
                  <c:v>In-kind Education</c:v>
                </c:pt>
                <c:pt idx="8">
                  <c:v>Total</c:v>
                </c:pt>
              </c:strCache>
            </c:strRef>
          </c:cat>
          <c:val>
            <c:numRef>
              <c:f>reforms!$K$69:$K$77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0.13038249747660188</c:v>
                </c:pt>
                <c:pt idx="4">
                  <c:v>-0.11047033975896284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1.9912157717640187E-2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D-418E-81F4-63A3ECC5069D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reforms!$I$69:$I$77</c:f>
              <c:strCache>
                <c:ptCount val="9"/>
                <c:pt idx="0">
                  <c:v>SSC</c:v>
                </c:pt>
                <c:pt idx="1">
                  <c:v>Direct Taxes</c:v>
                </c:pt>
                <c:pt idx="2">
                  <c:v>Pensions</c:v>
                </c:pt>
                <c:pt idx="3">
                  <c:v>Direct Transfers</c:v>
                </c:pt>
                <c:pt idx="4">
                  <c:v>Indirect Taxes</c:v>
                </c:pt>
                <c:pt idx="5">
                  <c:v>Indirect Subsidies</c:v>
                </c:pt>
                <c:pt idx="6">
                  <c:v>In-kind Health</c:v>
                </c:pt>
                <c:pt idx="7">
                  <c:v>In-kind Education</c:v>
                </c:pt>
                <c:pt idx="8">
                  <c:v>Total</c:v>
                </c:pt>
              </c:strCache>
            </c:strRef>
          </c:cat>
          <c:val>
            <c:numRef>
              <c:f>reforms!$L$69:$L$77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-1.506097773241436E-2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-1.506097773241436E-2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4-4235-88E5-53546A69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b"/>
        <c:numFmt formatCode="0.0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085128509879644"/>
          <c:w val="1"/>
          <c:h val="6.9149229727871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00906704843709E-2"/>
          <c:y val="2.0089363829521308E-2"/>
          <c:w val="0.9087740396086853"/>
          <c:h val="0.806943819522559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reforms!$I$18:$I$29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1">
                  <c:v>total</c:v>
                </c:pt>
              </c:strCache>
            </c:strRef>
          </c:cat>
          <c:val>
            <c:numRef>
              <c:f>reforms!$J$18:$J$29</c:f>
              <c:numCache>
                <c:formatCode>#,##0.0</c:formatCode>
                <c:ptCount val="12"/>
                <c:pt idx="0">
                  <c:v>-0.43749365721249944</c:v>
                </c:pt>
                <c:pt idx="1">
                  <c:v>-0.75558029161480533</c:v>
                </c:pt>
                <c:pt idx="2">
                  <c:v>-1.2011080955203113</c:v>
                </c:pt>
                <c:pt idx="3">
                  <c:v>-0.94066712557835785</c:v>
                </c:pt>
                <c:pt idx="4">
                  <c:v>-1.0553825049813241</c:v>
                </c:pt>
                <c:pt idx="5">
                  <c:v>-0.87932073810307543</c:v>
                </c:pt>
                <c:pt idx="6">
                  <c:v>-0.82555756354753385</c:v>
                </c:pt>
                <c:pt idx="7">
                  <c:v>-0.29950752391370372</c:v>
                </c:pt>
                <c:pt idx="8">
                  <c:v>0.1983201898523248</c:v>
                </c:pt>
                <c:pt idx="9">
                  <c:v>1.7475836350288887</c:v>
                </c:pt>
                <c:pt idx="11">
                  <c:v>-9.0352353608551539E-3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A-4F44-B0C0-8E1F34D71508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reforms!$I$18:$I$29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1">
                  <c:v>total</c:v>
                </c:pt>
              </c:strCache>
            </c:strRef>
          </c:cat>
          <c:val>
            <c:numRef>
              <c:f>reforms!$K$18:$K$29</c:f>
              <c:numCache>
                <c:formatCode>#,##0.0</c:formatCode>
                <c:ptCount val="12"/>
                <c:pt idx="0">
                  <c:v>21.143425980590706</c:v>
                </c:pt>
                <c:pt idx="1">
                  <c:v>10.373589144121127</c:v>
                </c:pt>
                <c:pt idx="2">
                  <c:v>2.7641760950104555</c:v>
                </c:pt>
                <c:pt idx="3">
                  <c:v>-1.6221670796261378</c:v>
                </c:pt>
                <c:pt idx="4">
                  <c:v>-2.7528834463447396</c:v>
                </c:pt>
                <c:pt idx="5">
                  <c:v>-3.5741050225969246</c:v>
                </c:pt>
                <c:pt idx="6">
                  <c:v>-2.7535709366998589</c:v>
                </c:pt>
                <c:pt idx="7">
                  <c:v>-2.3745981224827091</c:v>
                </c:pt>
                <c:pt idx="8">
                  <c:v>-1.6090914614813983</c:v>
                </c:pt>
                <c:pt idx="9">
                  <c:v>-0.47404973509887327</c:v>
                </c:pt>
                <c:pt idx="11">
                  <c:v>1.1416025086347759E-2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A-4F44-B0C0-8E1F34D71508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reforms!$I$18:$I$29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1">
                  <c:v>total</c:v>
                </c:pt>
              </c:strCache>
            </c:strRef>
          </c:cat>
          <c:val>
            <c:numRef>
              <c:f>reforms!$L$18:$L$29</c:f>
              <c:numCache>
                <c:formatCode>#,##0.0</c:formatCode>
                <c:ptCount val="12"/>
                <c:pt idx="0">
                  <c:v>-0.59359432778404653</c:v>
                </c:pt>
                <c:pt idx="1">
                  <c:v>-0.26840178372557943</c:v>
                </c:pt>
                <c:pt idx="2">
                  <c:v>-0.19041633410078873</c:v>
                </c:pt>
                <c:pt idx="3">
                  <c:v>-0.10187076579828158</c:v>
                </c:pt>
                <c:pt idx="4">
                  <c:v>0.13735698527126772</c:v>
                </c:pt>
                <c:pt idx="5">
                  <c:v>-0.26752943660653727</c:v>
                </c:pt>
                <c:pt idx="6">
                  <c:v>7.8533453752484661E-2</c:v>
                </c:pt>
                <c:pt idx="7">
                  <c:v>-4.6191503187671401E-2</c:v>
                </c:pt>
                <c:pt idx="8">
                  <c:v>0.35994565783215648</c:v>
                </c:pt>
                <c:pt idx="9">
                  <c:v>2.6717601721969686E-2</c:v>
                </c:pt>
                <c:pt idx="11">
                  <c:v>-8.634545245357117E-3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1A-4F44-B0C0-8E1F34D7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174486001749778"/>
          <c:w val="1"/>
          <c:h val="7.5204042986902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00906704843709E-2"/>
          <c:y val="2.1484306649168852E-2"/>
          <c:w val="0.90264497720580172"/>
          <c:h val="0.754220602554556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reforms!$J$2</c:f>
              <c:strCache>
                <c:ptCount val="1"/>
                <c:pt idx="0">
                  <c:v>PIT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reforms!$I$59:$I$66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reforms!$J$59:$J$66</c:f>
              <c:numCache>
                <c:formatCode>#,##0.0</c:formatCode>
                <c:ptCount val="8"/>
                <c:pt idx="0">
                  <c:v>0.97739638376941329</c:v>
                </c:pt>
                <c:pt idx="1">
                  <c:v>0.66133580142527237</c:v>
                </c:pt>
                <c:pt idx="2">
                  <c:v>1.1396864993945377</c:v>
                </c:pt>
                <c:pt idx="3">
                  <c:v>0</c:v>
                </c:pt>
                <c:pt idx="5">
                  <c:v>0</c:v>
                </c:pt>
                <c:pt idx="6">
                  <c:v>0.4853674103267952</c:v>
                </c:pt>
                <c:pt idx="7">
                  <c:v>0.99733818193857293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3-4DB7-BEAA-0FCE9B31A491}"/>
            </c:ext>
          </c:extLst>
        </c:ser>
        <c:ser>
          <c:idx val="1"/>
          <c:order val="1"/>
          <c:tx>
            <c:strRef>
              <c:f>reforms!$K$2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reforms!$I$59:$I$66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reforms!$K$59:$K$66</c:f>
              <c:numCache>
                <c:formatCode>#,##0.0</c:formatCode>
                <c:ptCount val="8"/>
                <c:pt idx="0">
                  <c:v>-7.7868582647162201</c:v>
                </c:pt>
                <c:pt idx="1">
                  <c:v>-5.0960086840378507</c:v>
                </c:pt>
                <c:pt idx="2">
                  <c:v>-9.2252006353114258</c:v>
                </c:pt>
                <c:pt idx="3">
                  <c:v>1.4040176349429903</c:v>
                </c:pt>
                <c:pt idx="5">
                  <c:v>0.69433550989048409</c:v>
                </c:pt>
                <c:pt idx="6">
                  <c:v>-1.8622849098807763</c:v>
                </c:pt>
                <c:pt idx="7">
                  <c:v>-8.2015310404243333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3-4DB7-BEAA-0FCE9B31A491}"/>
            </c:ext>
          </c:extLst>
        </c:ser>
        <c:ser>
          <c:idx val="2"/>
          <c:order val="2"/>
          <c:tx>
            <c:strRef>
              <c:f>reforms!$L$2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reforms!$I$59:$I$66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reforms!$L$59:$L$66</c:f>
              <c:numCache>
                <c:formatCode>#,##0.0</c:formatCode>
                <c:ptCount val="8"/>
                <c:pt idx="0">
                  <c:v>-1.801862829118317E-2</c:v>
                </c:pt>
                <c:pt idx="1">
                  <c:v>0.10842629540256943</c:v>
                </c:pt>
                <c:pt idx="2">
                  <c:v>-1.1951543510381746</c:v>
                </c:pt>
                <c:pt idx="3">
                  <c:v>0.43135934684799121</c:v>
                </c:pt>
                <c:pt idx="5">
                  <c:v>0.52254060694606896</c:v>
                </c:pt>
                <c:pt idx="6">
                  <c:v>-1.1559373719274428</c:v>
                </c:pt>
                <c:pt idx="7">
                  <c:v>-2.765507768267006E-2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83-4DB7-BEAA-0FCE9B31A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762176"/>
        <c:axId val="103768064"/>
      </c:barChart>
      <c:catAx>
        <c:axId val="1037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8064"/>
        <c:crosses val="autoZero"/>
        <c:auto val="1"/>
        <c:lblAlgn val="ctr"/>
        <c:lblOffset val="100"/>
        <c:noMultiLvlLbl val="0"/>
      </c:catAx>
      <c:valAx>
        <c:axId val="103768064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37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085128509879644"/>
          <c:w val="0.73250986492573267"/>
          <c:h val="6.9149209099413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>
              <a:lumMod val="95000"/>
              <a:lumOff val="5000"/>
            </a:schemeClr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36421</xdr:colOff>
      <xdr:row>46</xdr:row>
      <xdr:rowOff>178472</xdr:rowOff>
    </xdr:from>
    <xdr:to>
      <xdr:col>20</xdr:col>
      <xdr:colOff>275573</xdr:colOff>
      <xdr:row>65</xdr:row>
      <xdr:rowOff>94064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19CFA011-0760-4CC8-849C-F5D7A3741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210778</xdr:colOff>
      <xdr:row>23</xdr:row>
      <xdr:rowOff>108466</xdr:rowOff>
    </xdr:from>
    <xdr:to>
      <xdr:col>20</xdr:col>
      <xdr:colOff>449926</xdr:colOff>
      <xdr:row>42</xdr:row>
      <xdr:rowOff>45161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E76702-D663-4F9C-85D5-6870B08C4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138162</xdr:colOff>
      <xdr:row>24</xdr:row>
      <xdr:rowOff>120352</xdr:rowOff>
    </xdr:from>
    <xdr:to>
      <xdr:col>28</xdr:col>
      <xdr:colOff>377317</xdr:colOff>
      <xdr:row>43</xdr:row>
      <xdr:rowOff>35944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728248-B833-4FCB-8D6A-70AAD98DE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453884</xdr:colOff>
      <xdr:row>0</xdr:row>
      <xdr:rowOff>198989</xdr:rowOff>
    </xdr:from>
    <xdr:to>
      <xdr:col>28</xdr:col>
      <xdr:colOff>41901</xdr:colOff>
      <xdr:row>21</xdr:row>
      <xdr:rowOff>8070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204F3A0-6635-4FFC-96E8-4D13552FA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219239</xdr:colOff>
      <xdr:row>68</xdr:row>
      <xdr:rowOff>10963</xdr:rowOff>
    </xdr:from>
    <xdr:to>
      <xdr:col>20</xdr:col>
      <xdr:colOff>462409</xdr:colOff>
      <xdr:row>86</xdr:row>
      <xdr:rowOff>107424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4CFA3723-69C7-4A9F-9E78-717BD0CEE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35167</xdr:colOff>
      <xdr:row>0</xdr:row>
      <xdr:rowOff>110534</xdr:rowOff>
    </xdr:from>
    <xdr:to>
      <xdr:col>20</xdr:col>
      <xdr:colOff>246183</xdr:colOff>
      <xdr:row>20</xdr:row>
      <xdr:rowOff>100485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5BCFDC-A592-42D5-BB3C-86C7287C2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311499</xdr:colOff>
      <xdr:row>45</xdr:row>
      <xdr:rowOff>110531</xdr:rowOff>
    </xdr:from>
    <xdr:to>
      <xdr:col>28</xdr:col>
      <xdr:colOff>550650</xdr:colOff>
      <xdr:row>64</xdr:row>
      <xdr:rowOff>26123</xdr:rowOff>
    </xdr:to>
    <xdr:graphicFrame macro="">
      <xdr:nvGraphicFramePr>
        <xdr:cNvPr id="8" name="Chart 6">
          <a:extLst>
            <a:ext uri="{FF2B5EF4-FFF2-40B4-BE49-F238E27FC236}">
              <a16:creationId xmlns:a16="http://schemas.microsoft.com/office/drawing/2014/main" id="{365C6104-3D24-4065-8EA9-FB7EEEC12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_bas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B5" t="str">
            <v>two adults (or more) and 1 child</v>
          </cell>
        </row>
        <row r="6">
          <cell r="B6" t="str">
            <v>two adults (or more) and 2 children</v>
          </cell>
        </row>
        <row r="7">
          <cell r="B7" t="str">
            <v>two adults (or more) and 3+ children</v>
          </cell>
        </row>
        <row r="8">
          <cell r="B8" t="str">
            <v>one adult and child(ren)</v>
          </cell>
        </row>
        <row r="9">
          <cell r="B9" t="str">
            <v>only working age adults</v>
          </cell>
        </row>
        <row r="10">
          <cell r="B10" t="str">
            <v>only pensioners</v>
          </cell>
        </row>
        <row r="11">
          <cell r="B11" t="str">
            <v>mixed adults, no children</v>
          </cell>
        </row>
        <row r="25">
          <cell r="B25" t="str">
            <v>north</v>
          </cell>
        </row>
        <row r="26">
          <cell r="B26" t="str">
            <v>center</v>
          </cell>
        </row>
        <row r="27">
          <cell r="B27" t="str">
            <v>south</v>
          </cell>
        </row>
        <row r="28">
          <cell r="B28" t="str">
            <v>capital city</v>
          </cell>
        </row>
        <row r="30">
          <cell r="B30" t="str">
            <v>big cities</v>
          </cell>
        </row>
        <row r="31">
          <cell r="B31" t="str">
            <v>small towns</v>
          </cell>
        </row>
        <row r="32">
          <cell r="B32" t="str">
            <v>rural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7">
          <cell r="A17">
            <v>1</v>
          </cell>
        </row>
        <row r="18">
          <cell r="A18">
            <v>2</v>
          </cell>
        </row>
        <row r="19">
          <cell r="A19">
            <v>3</v>
          </cell>
        </row>
        <row r="20">
          <cell r="A20">
            <v>4</v>
          </cell>
        </row>
        <row r="21">
          <cell r="A21">
            <v>5</v>
          </cell>
        </row>
        <row r="22">
          <cell r="A22">
            <v>6</v>
          </cell>
        </row>
        <row r="23">
          <cell r="A23">
            <v>7</v>
          </cell>
        </row>
        <row r="24">
          <cell r="A24">
            <v>8</v>
          </cell>
        </row>
        <row r="25">
          <cell r="A25">
            <v>9</v>
          </cell>
        </row>
        <row r="26">
          <cell r="A26">
            <v>10</v>
          </cell>
        </row>
        <row r="29">
          <cell r="A29" t="str">
            <v>two adults (or more) and 1 child</v>
          </cell>
        </row>
        <row r="30">
          <cell r="A30" t="str">
            <v>two adults (or more) and 2 children</v>
          </cell>
        </row>
        <row r="31">
          <cell r="A31" t="str">
            <v>two adults (or more) and 3+ children</v>
          </cell>
        </row>
        <row r="32">
          <cell r="A32" t="str">
            <v>one adult and child(ren)</v>
          </cell>
        </row>
        <row r="33">
          <cell r="A33" t="str">
            <v>only working age adults</v>
          </cell>
        </row>
        <row r="34">
          <cell r="A34" t="str">
            <v>only pensioners</v>
          </cell>
        </row>
        <row r="35">
          <cell r="A35" t="str">
            <v>mixed adults, no children</v>
          </cell>
        </row>
        <row r="38">
          <cell r="A38" t="str">
            <v>north</v>
          </cell>
        </row>
        <row r="39">
          <cell r="A39" t="str">
            <v>center</v>
          </cell>
        </row>
        <row r="40">
          <cell r="A40" t="str">
            <v>south</v>
          </cell>
        </row>
        <row r="41">
          <cell r="A41" t="str">
            <v>capital city</v>
          </cell>
        </row>
        <row r="43">
          <cell r="A43" t="str">
            <v>strata</v>
          </cell>
        </row>
        <row r="44">
          <cell r="A44" t="str">
            <v>big cities</v>
          </cell>
        </row>
        <row r="45">
          <cell r="A45" t="str">
            <v>small towns</v>
          </cell>
        </row>
        <row r="46">
          <cell r="A46" t="str">
            <v>rural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6217-6847-44E8-A514-A3EC75D9036B}">
  <dimension ref="A1:M85"/>
  <sheetViews>
    <sheetView tabSelected="1" zoomScale="70" zoomScaleNormal="70" workbookViewId="0">
      <selection activeCell="F2" sqref="F2"/>
    </sheetView>
  </sheetViews>
  <sheetFormatPr defaultRowHeight="14.4" x14ac:dyDescent="0.3"/>
  <cols>
    <col min="2" max="2" width="39.296875" bestFit="1" customWidth="1"/>
    <col min="3" max="3" width="11.296875" customWidth="1"/>
    <col min="4" max="4" width="11" customWidth="1"/>
    <col min="6" max="6" width="11.5" customWidth="1"/>
    <col min="8" max="8" width="12.09765625" customWidth="1"/>
  </cols>
  <sheetData>
    <row r="1" spans="1:13" ht="18.3" x14ac:dyDescent="0.4">
      <c r="B1" s="11" t="s">
        <v>14</v>
      </c>
      <c r="J1" s="5" t="s">
        <v>0</v>
      </c>
      <c r="K1" s="5"/>
    </row>
    <row r="2" spans="1:13" x14ac:dyDescent="0.3">
      <c r="C2" t="s">
        <v>15</v>
      </c>
      <c r="D2" t="s">
        <v>16</v>
      </c>
      <c r="E2" t="s">
        <v>18</v>
      </c>
      <c r="F2" t="s">
        <v>17</v>
      </c>
      <c r="J2" t="str">
        <f>D2</f>
        <v>PIT</v>
      </c>
      <c r="K2" t="str">
        <f>E2</f>
        <v>SP</v>
      </c>
      <c r="L2" t="str">
        <f>F2</f>
        <v>VAT</v>
      </c>
    </row>
    <row r="3" spans="1:13" x14ac:dyDescent="0.3">
      <c r="B3" t="s">
        <v>4</v>
      </c>
      <c r="I3" s="4" t="s">
        <v>3</v>
      </c>
    </row>
    <row r="4" spans="1:13" x14ac:dyDescent="0.3">
      <c r="A4">
        <v>5</v>
      </c>
      <c r="B4">
        <f>[1]totals!$A5</f>
        <v>1</v>
      </c>
      <c r="C4" s="1" cm="1">
        <f t="array" aca="1" ref="C4" ca="1">INDIRECT("[Example_FiscalSim_"&amp;C$2&amp;".xlsx]totals!$H"&amp;$A4)</f>
        <v>2046.3024947712013</v>
      </c>
      <c r="D4" s="1" cm="1">
        <f t="array" aca="1" ref="D4" ca="1">INDIRECT("[Example_FiscalSim_"&amp;D$2&amp;".xlsx]totals!$H"&amp;$A4)</f>
        <v>2046.3024947712013</v>
      </c>
      <c r="E4" s="1" cm="1">
        <f t="array" aca="1" ref="E4" ca="1">INDIRECT("[Example_FiscalSim_"&amp;E$2&amp;".xlsx]totals!$H"&amp;$A4)</f>
        <v>2229.4121270693172</v>
      </c>
      <c r="F4" s="1" cm="1">
        <f t="array" aca="1" ref="F4" ca="1">INDIRECT("[Example_FiscalSim_"&amp;F$2&amp;".xlsx]totals!$H"&amp;$A4)</f>
        <v>2030.6798025235985</v>
      </c>
      <c r="G4" s="1"/>
      <c r="H4" s="1"/>
      <c r="I4">
        <f>$B4</f>
        <v>1</v>
      </c>
      <c r="J4" s="2">
        <f ca="1">D4/$C4*100-100</f>
        <v>0</v>
      </c>
      <c r="K4" s="2">
        <f ca="1">E4/$C4*100-100</f>
        <v>8.948316916291958</v>
      </c>
      <c r="L4" s="2">
        <f ca="1">F4/$C4*100-100</f>
        <v>-0.76345957098340023</v>
      </c>
    </row>
    <row r="5" spans="1:13" x14ac:dyDescent="0.3">
      <c r="A5">
        <f t="shared" ref="A5:A26" si="0">A4+1</f>
        <v>6</v>
      </c>
      <c r="B5">
        <f>[1]totals!$A6</f>
        <v>2</v>
      </c>
      <c r="C5" s="1" cm="1">
        <f t="array" aca="1" ref="C5" ca="1">INDIRECT("[Example_FiscalSim_"&amp;C$2&amp;".xlsx]totals!$H"&amp;$A5)</f>
        <v>1960.0890615482519</v>
      </c>
      <c r="D5" s="1" cm="1">
        <f t="array" aca="1" ref="D5" ca="1">INDIRECT("[Example_FiscalSim_"&amp;D$2&amp;".xlsx]totals!$H"&amp;$A5)</f>
        <v>1958.3471026602388</v>
      </c>
      <c r="E5" s="1" cm="1">
        <f t="array" aca="1" ref="E5" ca="1">INDIRECT("[Example_FiscalSim_"&amp;E$2&amp;".xlsx]totals!$H"&amp;$A5)</f>
        <v>2190.8671246647318</v>
      </c>
      <c r="F5" s="1" cm="1">
        <f t="array" aca="1" ref="F5" ca="1">INDIRECT("[Example_FiscalSim_"&amp;F$2&amp;".xlsx]totals!$H"&amp;$A5)</f>
        <v>1946.633940140825</v>
      </c>
      <c r="G5" s="1"/>
      <c r="H5" s="1"/>
      <c r="I5">
        <f t="shared" ref="I5:I13" si="1">$B5</f>
        <v>2</v>
      </c>
      <c r="J5" s="2">
        <f t="shared" ref="J5:J13" ca="1" si="2">D5/$C5*100-100</f>
        <v>-8.8871415191576375E-2</v>
      </c>
      <c r="K5" s="2">
        <f t="shared" ref="K5:L13" ca="1" si="3">E5/$C5*100-100</f>
        <v>11.773855976431548</v>
      </c>
      <c r="L5" s="2">
        <f t="shared" ca="1" si="3"/>
        <v>-0.68645459389477992</v>
      </c>
    </row>
    <row r="6" spans="1:13" x14ac:dyDescent="0.3">
      <c r="A6">
        <f t="shared" si="0"/>
        <v>7</v>
      </c>
      <c r="B6">
        <f>[1]totals!$A7</f>
        <v>3</v>
      </c>
      <c r="C6" s="1" cm="1">
        <f t="array" aca="1" ref="C6" ca="1">INDIRECT("[Example_FiscalSim_"&amp;C$2&amp;".xlsx]totals!$H"&amp;$A6)</f>
        <v>2016.3859967311907</v>
      </c>
      <c r="D6" s="1" cm="1">
        <f t="array" aca="1" ref="D6" ca="1">INDIRECT("[Example_FiscalSim_"&amp;D$2&amp;".xlsx]totals!$H"&amp;$A6)</f>
        <v>2004.0633693757268</v>
      </c>
      <c r="E6" s="1" cm="1">
        <f t="array" aca="1" ref="E6" ca="1">INDIRECT("[Example_FiscalSim_"&amp;E$2&amp;".xlsx]totals!$H"&amp;$A6)</f>
        <v>2195.1306760459265</v>
      </c>
      <c r="F6" s="1" cm="1">
        <f t="array" aca="1" ref="F6" ca="1">INDIRECT("[Example_FiscalSim_"&amp;F$2&amp;".xlsx]totals!$H"&amp;$A6)</f>
        <v>2009.6704371448623</v>
      </c>
      <c r="G6" s="1"/>
      <c r="H6" s="1"/>
      <c r="I6">
        <f t="shared" si="1"/>
        <v>3</v>
      </c>
      <c r="J6" s="2">
        <f t="shared" ca="1" si="2"/>
        <v>-0.61112442634696151</v>
      </c>
      <c r="K6" s="2">
        <f t="shared" ca="1" si="3"/>
        <v>8.864606261127733</v>
      </c>
      <c r="L6" s="2">
        <f t="shared" ca="1" si="3"/>
        <v>-0.33304930688942136</v>
      </c>
    </row>
    <row r="7" spans="1:13" x14ac:dyDescent="0.3">
      <c r="A7">
        <f t="shared" si="0"/>
        <v>8</v>
      </c>
      <c r="B7">
        <f>[1]totals!$A8</f>
        <v>4</v>
      </c>
      <c r="C7" s="1" cm="1">
        <f t="array" aca="1" ref="C7" ca="1">INDIRECT("[Example_FiscalSim_"&amp;C$2&amp;".xlsx]totals!$H"&amp;$A7)</f>
        <v>2370.0170993854272</v>
      </c>
      <c r="D7" s="1" cm="1">
        <f t="array" aca="1" ref="D7" ca="1">INDIRECT("[Example_FiscalSim_"&amp;D$2&amp;".xlsx]totals!$H"&amp;$A7)</f>
        <v>2339.488820435075</v>
      </c>
      <c r="E7" s="1" cm="1">
        <f t="array" aca="1" ref="E7" ca="1">INDIRECT("[Example_FiscalSim_"&amp;E$2&amp;".xlsx]totals!$H"&amp;$A7)</f>
        <v>2334.3800108500518</v>
      </c>
      <c r="F7" s="1" cm="1">
        <f t="array" aca="1" ref="F7" ca="1">INDIRECT("[Example_FiscalSim_"&amp;F$2&amp;".xlsx]totals!$H"&amp;$A7)</f>
        <v>2366.4522416849236</v>
      </c>
      <c r="G7" s="1"/>
      <c r="H7" s="1"/>
      <c r="I7">
        <f t="shared" si="1"/>
        <v>4</v>
      </c>
      <c r="J7" s="2">
        <f t="shared" ca="1" si="2"/>
        <v>-1.2881037423007768</v>
      </c>
      <c r="K7" s="2">
        <f t="shared" ca="1" si="3"/>
        <v>-1.5036637729160844</v>
      </c>
      <c r="L7" s="2">
        <f t="shared" ca="1" si="3"/>
        <v>-0.15041485149740197</v>
      </c>
    </row>
    <row r="8" spans="1:13" x14ac:dyDescent="0.3">
      <c r="A8">
        <f t="shared" si="0"/>
        <v>9</v>
      </c>
      <c r="B8">
        <f>[1]totals!$A9</f>
        <v>5</v>
      </c>
      <c r="C8" s="1" cm="1">
        <f t="array" aca="1" ref="C8" ca="1">INDIRECT("[Example_FiscalSim_"&amp;C$2&amp;".xlsx]totals!$H"&amp;$A8)</f>
        <v>2667.3594002002546</v>
      </c>
      <c r="D8" s="1" cm="1">
        <f t="array" aca="1" ref="D8" ca="1">INDIRECT("[Example_FiscalSim_"&amp;D$2&amp;".xlsx]totals!$H"&amp;$A8)</f>
        <v>2639.9689799701005</v>
      </c>
      <c r="E8" s="1" cm="1">
        <f t="array" aca="1" ref="E8" ca="1">INDIRECT("[Example_FiscalSim_"&amp;E$2&amp;".xlsx]totals!$H"&amp;$A8)</f>
        <v>2554.8087414865081</v>
      </c>
      <c r="F8" s="1" cm="1">
        <f t="array" aca="1" ref="F8" ca="1">INDIRECT("[Example_FiscalSim_"&amp;F$2&amp;".xlsx]totals!$H"&amp;$A8)</f>
        <v>2669.8057651911718</v>
      </c>
      <c r="G8" s="1"/>
      <c r="H8" s="1"/>
      <c r="I8">
        <f t="shared" si="1"/>
        <v>5</v>
      </c>
      <c r="J8" s="2">
        <f t="shared" ca="1" si="2"/>
        <v>-1.0268740023597047</v>
      </c>
      <c r="K8" s="2">
        <f t="shared" ca="1" si="3"/>
        <v>-4.21955356692078</v>
      </c>
      <c r="L8" s="2">
        <f t="shared" ca="1" si="3"/>
        <v>9.1714861924259594E-2</v>
      </c>
    </row>
    <row r="9" spans="1:13" x14ac:dyDescent="0.3">
      <c r="A9">
        <f t="shared" si="0"/>
        <v>10</v>
      </c>
      <c r="B9">
        <f>[1]totals!$A10</f>
        <v>6</v>
      </c>
      <c r="C9" s="1" cm="1">
        <f t="array" aca="1" ref="C9" ca="1">INDIRECT("[Example_FiscalSim_"&amp;C$2&amp;".xlsx]totals!$H"&amp;$A9)</f>
        <v>3071.3763104159866</v>
      </c>
      <c r="D9" s="1" cm="1">
        <f t="array" aca="1" ref="D9" ca="1">INDIRECT("[Example_FiscalSim_"&amp;D$2&amp;".xlsx]totals!$H"&amp;$A9)</f>
        <v>3034.1269101596895</v>
      </c>
      <c r="E9" s="1" cm="1">
        <f t="array" aca="1" ref="E9" ca="1">INDIRECT("[Example_FiscalSim_"&amp;E$2&amp;".xlsx]totals!$H"&amp;$A9)</f>
        <v>2951.2677673857588</v>
      </c>
      <c r="F9" s="1" cm="1">
        <f t="array" aca="1" ref="F9" ca="1">INDIRECT("[Example_FiscalSim_"&amp;F$2&amp;".xlsx]totals!$H"&amp;$A9)</f>
        <v>3070.5731665556355</v>
      </c>
      <c r="G9" s="1"/>
      <c r="H9" s="1"/>
      <c r="I9">
        <f t="shared" si="1"/>
        <v>6</v>
      </c>
      <c r="J9" s="2">
        <f t="shared" ca="1" si="2"/>
        <v>-1.2127918070466706</v>
      </c>
      <c r="K9" s="2">
        <f t="shared" ca="1" si="3"/>
        <v>-3.9105772426160428</v>
      </c>
      <c r="L9" s="2">
        <f t="shared" ca="1" si="3"/>
        <v>-2.6149314808066038E-2</v>
      </c>
      <c r="M9" s="5"/>
    </row>
    <row r="10" spans="1:13" x14ac:dyDescent="0.3">
      <c r="A10">
        <f t="shared" si="0"/>
        <v>11</v>
      </c>
      <c r="B10">
        <f>[1]totals!$A11</f>
        <v>7</v>
      </c>
      <c r="C10" s="1" cm="1">
        <f t="array" aca="1" ref="C10" ca="1">INDIRECT("[Example_FiscalSim_"&amp;C$2&amp;".xlsx]totals!$H"&amp;$A10)</f>
        <v>3398.3901421811684</v>
      </c>
      <c r="D10" s="1" cm="1">
        <f t="array" aca="1" ref="D10" ca="1">INDIRECT("[Example_FiscalSim_"&amp;D$2&amp;".xlsx]totals!$H"&amp;$A10)</f>
        <v>3361.1328234590974</v>
      </c>
      <c r="E10" s="1" cm="1">
        <f t="array" aca="1" ref="E10" ca="1">INDIRECT("[Example_FiscalSim_"&amp;E$2&amp;".xlsx]totals!$H"&amp;$A10)</f>
        <v>3282.2354341152286</v>
      </c>
      <c r="F10" s="1" cm="1">
        <f t="array" aca="1" ref="F10" ca="1">INDIRECT("[Example_FiscalSim_"&amp;F$2&amp;".xlsx]totals!$H"&amp;$A10)</f>
        <v>3403.648317937817</v>
      </c>
      <c r="G10" s="1"/>
      <c r="H10" s="1"/>
      <c r="I10">
        <f t="shared" si="1"/>
        <v>7</v>
      </c>
      <c r="J10" s="2">
        <f t="shared" ca="1" si="2"/>
        <v>-1.0963225869693218</v>
      </c>
      <c r="K10" s="2">
        <f t="shared" ca="1" si="3"/>
        <v>-3.4179332921260368</v>
      </c>
      <c r="L10" s="2">
        <f t="shared" ca="1" si="3"/>
        <v>0.1547254887360765</v>
      </c>
    </row>
    <row r="11" spans="1:13" x14ac:dyDescent="0.3">
      <c r="A11">
        <f t="shared" si="0"/>
        <v>12</v>
      </c>
      <c r="B11">
        <f>[1]totals!$A12</f>
        <v>8</v>
      </c>
      <c r="C11" s="1" cm="1">
        <f t="array" aca="1" ref="C11" ca="1">INDIRECT("[Example_FiscalSim_"&amp;C$2&amp;".xlsx]totals!$H"&amp;$A11)</f>
        <v>4109.0916951937807</v>
      </c>
      <c r="D11" s="1" cm="1">
        <f t="array" aca="1" ref="D11" ca="1">INDIRECT("[Example_FiscalSim_"&amp;D$2&amp;".xlsx]totals!$H"&amp;$A11)</f>
        <v>4090.3623233079725</v>
      </c>
      <c r="E11" s="1" cm="1">
        <f t="array" aca="1" ref="E11" ca="1">INDIRECT("[Example_FiscalSim_"&amp;E$2&amp;".xlsx]totals!$H"&amp;$A11)</f>
        <v>4017.1238654085478</v>
      </c>
      <c r="F11" s="1" cm="1">
        <f t="array" aca="1" ref="F11" ca="1">INDIRECT("[Example_FiscalSim_"&amp;F$2&amp;".xlsx]totals!$H"&amp;$A11)</f>
        <v>4111.3679158078112</v>
      </c>
      <c r="G11" s="1"/>
      <c r="H11" s="1"/>
      <c r="I11">
        <f t="shared" si="1"/>
        <v>8</v>
      </c>
      <c r="J11" s="2">
        <f t="shared" ca="1" si="2"/>
        <v>-0.45580321090704956</v>
      </c>
      <c r="K11" s="2">
        <f t="shared" ca="1" si="3"/>
        <v>-2.238154721463232</v>
      </c>
      <c r="L11" s="2">
        <f t="shared" ca="1" si="3"/>
        <v>5.5394738859021686E-2</v>
      </c>
    </row>
    <row r="12" spans="1:13" x14ac:dyDescent="0.3">
      <c r="A12">
        <f t="shared" si="0"/>
        <v>13</v>
      </c>
      <c r="B12">
        <f>[1]totals!$A13</f>
        <v>9</v>
      </c>
      <c r="C12" s="1" cm="1">
        <f t="array" aca="1" ref="C12" ca="1">INDIRECT("[Example_FiscalSim_"&amp;C$2&amp;".xlsx]totals!$H"&amp;$A12)</f>
        <v>4914.5256520626535</v>
      </c>
      <c r="D12" s="1" cm="1">
        <f t="array" aca="1" ref="D12" ca="1">INDIRECT("[Example_FiscalSim_"&amp;D$2&amp;".xlsx]totals!$H"&amp;$A12)</f>
        <v>4918.4649491044429</v>
      </c>
      <c r="E12" s="1" cm="1">
        <f t="array" aca="1" ref="E12" ca="1">INDIRECT("[Example_FiscalSim_"&amp;E$2&amp;".xlsx]totals!$H"&amp;$A12)</f>
        <v>4841.3396018536132</v>
      </c>
      <c r="F12" s="1" cm="1">
        <f t="array" aca="1" ref="F12" ca="1">INDIRECT("[Example_FiscalSim_"&amp;F$2&amp;".xlsx]totals!$H"&amp;$A12)</f>
        <v>4929.1608067585221</v>
      </c>
      <c r="G12" s="1"/>
      <c r="H12" s="1"/>
      <c r="I12">
        <f t="shared" si="1"/>
        <v>9</v>
      </c>
      <c r="J12" s="2">
        <f t="shared" ca="1" si="2"/>
        <v>8.0156200632217178E-2</v>
      </c>
      <c r="K12" s="2">
        <f t="shared" ca="1" si="3"/>
        <v>-1.4891783132380993</v>
      </c>
      <c r="L12" s="2">
        <f t="shared" ca="1" si="3"/>
        <v>0.29779384078962323</v>
      </c>
      <c r="M12" s="2"/>
    </row>
    <row r="13" spans="1:13" x14ac:dyDescent="0.3">
      <c r="A13">
        <f>A12+1</f>
        <v>14</v>
      </c>
      <c r="B13">
        <f>[1]totals!$A14</f>
        <v>10</v>
      </c>
      <c r="C13" s="1" cm="1">
        <f t="array" aca="1" ref="C13" ca="1">INDIRECT("[Example_FiscalSim_"&amp;C$2&amp;".xlsx]totals!$H"&amp;$A13)</f>
        <v>8331.2142455279609</v>
      </c>
      <c r="D13" s="1" cm="1">
        <f t="array" aca="1" ref="D13" ca="1">INDIRECT("[Example_FiscalSim_"&amp;D$2&amp;".xlsx]totals!$H"&amp;$A13)</f>
        <v>8489.3424053172239</v>
      </c>
      <c r="E13" s="1" cm="1">
        <f t="array" aca="1" ref="E13" ca="1">INDIRECT("[Example_FiscalSim_"&amp;E$2&amp;".xlsx]totals!$H"&amp;$A13)</f>
        <v>8292.1692011890082</v>
      </c>
      <c r="F13" s="1" cm="1">
        <f t="array" aca="1" ref="F13" ca="1">INDIRECT("[Example_FiscalSim_"&amp;F$2&amp;".xlsx]totals!$H"&amp;$A13)</f>
        <v>8343.7475645690793</v>
      </c>
      <c r="G13" s="1"/>
      <c r="H13" s="1"/>
      <c r="I13">
        <f t="shared" si="1"/>
        <v>10</v>
      </c>
      <c r="J13" s="2">
        <f t="shared" ca="1" si="2"/>
        <v>1.8980205661394791</v>
      </c>
      <c r="K13" s="2">
        <f t="shared" ca="1" si="3"/>
        <v>-0.46865970779602151</v>
      </c>
      <c r="L13" s="2">
        <f t="shared" ca="1" si="3"/>
        <v>0.15043808347439835</v>
      </c>
      <c r="M13" s="2"/>
    </row>
    <row r="14" spans="1:13" x14ac:dyDescent="0.3">
      <c r="C14" s="1"/>
      <c r="D14" s="1"/>
      <c r="E14" s="1"/>
      <c r="F14" s="1"/>
      <c r="G14" s="1"/>
      <c r="H14" s="1"/>
      <c r="J14" s="2"/>
      <c r="K14" s="2"/>
      <c r="L14" s="2"/>
      <c r="M14" s="2"/>
    </row>
    <row r="15" spans="1:13" x14ac:dyDescent="0.3">
      <c r="B15" t="s">
        <v>1</v>
      </c>
      <c r="C15" s="1">
        <f ca="1">SUM(C4:C13)</f>
        <v>34884.752098017874</v>
      </c>
      <c r="D15" s="1">
        <f t="shared" ref="D15:F15" ca="1" si="4">SUM(D4:D13)</f>
        <v>34881.600178560773</v>
      </c>
      <c r="E15" s="1">
        <f t="shared" ca="1" si="4"/>
        <v>34888.734550068693</v>
      </c>
      <c r="F15" s="1">
        <f ca="1">SUM(F4:F13)</f>
        <v>34881.739958314247</v>
      </c>
      <c r="G15" s="1"/>
      <c r="H15" s="1"/>
      <c r="I15" t="str">
        <f>I29</f>
        <v>total</v>
      </c>
      <c r="J15" s="2">
        <f ca="1">D15/$C15*100-100</f>
        <v>-9.035235360840943E-3</v>
      </c>
      <c r="K15" s="2">
        <f ca="1">E15/$C15*100-100</f>
        <v>1.1416025086347759E-2</v>
      </c>
      <c r="L15" s="2">
        <f ca="1">F15/$C15*100-100</f>
        <v>-8.6345452453286953E-3</v>
      </c>
      <c r="M15" s="2"/>
    </row>
    <row r="16" spans="1:13" x14ac:dyDescent="0.3">
      <c r="C16" s="1"/>
      <c r="D16" s="1"/>
      <c r="E16" s="1"/>
      <c r="F16" s="1"/>
      <c r="G16" s="1"/>
      <c r="H16" s="1"/>
      <c r="M16" s="2"/>
    </row>
    <row r="17" spans="1:13" x14ac:dyDescent="0.3">
      <c r="B17" t="s">
        <v>5</v>
      </c>
      <c r="C17" s="1"/>
      <c r="D17" s="1"/>
      <c r="E17" s="1"/>
      <c r="F17" s="1"/>
      <c r="G17" s="1"/>
      <c r="H17" s="1"/>
      <c r="M17" s="2"/>
    </row>
    <row r="18" spans="1:13" x14ac:dyDescent="0.3">
      <c r="A18">
        <v>17</v>
      </c>
      <c r="B18">
        <f>[1]totals!$A17</f>
        <v>1</v>
      </c>
      <c r="C18" s="1" cm="1">
        <f t="array" aca="1" ref="C18" ca="1">INDIRECT("[Example_FiscalSim_"&amp;C$2&amp;".xlsx]totals!$H"&amp;$A18)</f>
        <v>1442.7008084205113</v>
      </c>
      <c r="D18" s="1" cm="1">
        <f t="array" aca="1" ref="D18" ca="1">INDIRECT("[Example_FiscalSim_"&amp;D$2&amp;".xlsx]totals!$H"&amp;$A18)</f>
        <v>1436.3890838911182</v>
      </c>
      <c r="E18" s="1" cm="1">
        <f t="array" aca="1" ref="E18" ca="1">INDIRECT("[Example_FiscalSim_"&amp;E$2&amp;".xlsx]totals!$H"&amp;$A18)</f>
        <v>1747.737185970286</v>
      </c>
      <c r="F18" s="1" cm="1">
        <f t="array" aca="1" ref="F18" ca="1">INDIRECT("[Example_FiscalSim_"&amp;F$2&amp;".xlsx]totals!$H"&amp;$A18)</f>
        <v>1434.1370182548326</v>
      </c>
      <c r="G18" s="1"/>
      <c r="H18" s="1"/>
      <c r="I18">
        <f>$B18</f>
        <v>1</v>
      </c>
      <c r="J18" s="2">
        <f ca="1">D18/$C18*100-100</f>
        <v>-0.43749365721249944</v>
      </c>
      <c r="K18" s="2">
        <f ca="1">E18/$C18*100-100</f>
        <v>21.143425980590706</v>
      </c>
      <c r="L18" s="2">
        <f ca="1">F18/$C18*100-100</f>
        <v>-0.59359432778404653</v>
      </c>
      <c r="M18" s="2"/>
    </row>
    <row r="19" spans="1:13" x14ac:dyDescent="0.3">
      <c r="A19">
        <f t="shared" si="0"/>
        <v>18</v>
      </c>
      <c r="B19">
        <f>[1]totals!$A18</f>
        <v>2</v>
      </c>
      <c r="C19" s="1" cm="1">
        <f t="array" aca="1" ref="C19" ca="1">INDIRECT("[Example_FiscalSim_"&amp;C$2&amp;".xlsx]totals!$H"&amp;$A19)</f>
        <v>1774.0265391660994</v>
      </c>
      <c r="D19" s="1" cm="1">
        <f t="array" aca="1" ref="D19" ca="1">INDIRECT("[Example_FiscalSim_"&amp;D$2&amp;".xlsx]totals!$H"&amp;$A19)</f>
        <v>1760.6223442681442</v>
      </c>
      <c r="E19" s="1" cm="1">
        <f t="array" aca="1" ref="E19" ca="1">INDIRECT("[Example_FiscalSim_"&amp;E$2&amp;".xlsx]totals!$H"&amp;$A19)</f>
        <v>1958.0567636468616</v>
      </c>
      <c r="F19" s="1" cm="1">
        <f t="array" aca="1" ref="F19" ca="1">INDIRECT("[Example_FiscalSim_"&amp;F$2&amp;".xlsx]totals!$H"&amp;$A19)</f>
        <v>1769.2650202912123</v>
      </c>
      <c r="G19" s="1"/>
      <c r="H19" s="1"/>
      <c r="I19">
        <f t="shared" ref="I19:I27" si="5">$B19</f>
        <v>2</v>
      </c>
      <c r="J19" s="2">
        <f t="shared" ref="J19:J27" ca="1" si="6">D19/$C19*100-100</f>
        <v>-0.75558029161480533</v>
      </c>
      <c r="K19" s="2">
        <f t="shared" ref="K19:L27" ca="1" si="7">E19/$C19*100-100</f>
        <v>10.373589144121127</v>
      </c>
      <c r="L19" s="2">
        <f t="shared" ca="1" si="7"/>
        <v>-0.26840178372557943</v>
      </c>
      <c r="M19" s="2"/>
    </row>
    <row r="20" spans="1:13" x14ac:dyDescent="0.3">
      <c r="A20">
        <f t="shared" si="0"/>
        <v>19</v>
      </c>
      <c r="B20">
        <f>[1]totals!$A19</f>
        <v>3</v>
      </c>
      <c r="C20" s="1" cm="1">
        <f t="array" aca="1" ref="C20" ca="1">INDIRECT("[Example_FiscalSim_"&amp;C$2&amp;".xlsx]totals!$H"&amp;$A20)</f>
        <v>2075.5596414704328</v>
      </c>
      <c r="D20" s="1" cm="1">
        <f t="array" aca="1" ref="D20" ca="1">INDIRECT("[Example_FiscalSim_"&amp;D$2&amp;".xlsx]totals!$H"&amp;$A20)</f>
        <v>2050.629926589379</v>
      </c>
      <c r="E20" s="1" cm="1">
        <f t="array" aca="1" ref="E20" ca="1">INDIRECT("[Example_FiscalSim_"&amp;E$2&amp;".xlsx]totals!$H"&amp;$A20)</f>
        <v>2132.9317649176432</v>
      </c>
      <c r="F20" s="1" cm="1">
        <f t="array" aca="1" ref="F20" ca="1">INDIRECT("[Example_FiscalSim_"&amp;F$2&amp;".xlsx]totals!$H"&amp;$A20)</f>
        <v>2071.6074368890695</v>
      </c>
      <c r="G20" s="1"/>
      <c r="H20" s="1"/>
      <c r="I20">
        <f t="shared" si="5"/>
        <v>3</v>
      </c>
      <c r="J20" s="2">
        <f t="shared" ca="1" si="6"/>
        <v>-1.2011080955203113</v>
      </c>
      <c r="K20" s="2">
        <f t="shared" ca="1" si="7"/>
        <v>2.7641760950104555</v>
      </c>
      <c r="L20" s="2">
        <f t="shared" ca="1" si="7"/>
        <v>-0.19041633410078873</v>
      </c>
      <c r="M20" s="2"/>
    </row>
    <row r="21" spans="1:13" x14ac:dyDescent="0.3">
      <c r="A21">
        <f t="shared" si="0"/>
        <v>20</v>
      </c>
      <c r="B21">
        <f>[1]totals!$A20</f>
        <v>4</v>
      </c>
      <c r="C21" s="1" cm="1">
        <f t="array" aca="1" ref="C21" ca="1">INDIRECT("[Example_FiscalSim_"&amp;C$2&amp;".xlsx]totals!$H"&amp;$A21)</f>
        <v>2384.065402920301</v>
      </c>
      <c r="D21" s="1" cm="1">
        <f t="array" aca="1" ref="D21" ca="1">INDIRECT("[Example_FiscalSim_"&amp;D$2&amp;".xlsx]totals!$H"&amp;$A21)</f>
        <v>2361.6392834227427</v>
      </c>
      <c r="E21" s="1" cm="1">
        <f t="array" aca="1" ref="E21" ca="1">INDIRECT("[Example_FiscalSim_"&amp;E$2&amp;".xlsx]totals!$H"&amp;$A21)</f>
        <v>2345.3918787973716</v>
      </c>
      <c r="F21" s="1" cm="1">
        <f t="array" aca="1" ref="F21" ca="1">INDIRECT("[Example_FiscalSim_"&amp;F$2&amp;".xlsx]totals!$H"&amp;$A21)</f>
        <v>2381.6367372372142</v>
      </c>
      <c r="G21" s="1"/>
      <c r="H21" s="1"/>
      <c r="I21">
        <f t="shared" si="5"/>
        <v>4</v>
      </c>
      <c r="J21" s="2">
        <f t="shared" ca="1" si="6"/>
        <v>-0.94066712557835785</v>
      </c>
      <c r="K21" s="2">
        <f t="shared" ca="1" si="7"/>
        <v>-1.6221670796261378</v>
      </c>
      <c r="L21" s="2">
        <f t="shared" ca="1" si="7"/>
        <v>-0.10187076579828158</v>
      </c>
      <c r="M21" s="2"/>
    </row>
    <row r="22" spans="1:13" x14ac:dyDescent="0.3">
      <c r="A22">
        <f t="shared" si="0"/>
        <v>21</v>
      </c>
      <c r="B22">
        <f>[1]totals!$A21</f>
        <v>5</v>
      </c>
      <c r="C22" s="1" cm="1">
        <f t="array" aca="1" ref="C22" ca="1">INDIRECT("[Example_FiscalSim_"&amp;C$2&amp;".xlsx]totals!$H"&amp;$A22)</f>
        <v>2706.9091919885818</v>
      </c>
      <c r="D22" s="1" cm="1">
        <f t="array" aca="1" ref="D22" ca="1">INDIRECT("[Example_FiscalSim_"&amp;D$2&amp;".xlsx]totals!$H"&amp;$A22)</f>
        <v>2678.3409459506029</v>
      </c>
      <c r="E22" s="1" cm="1">
        <f t="array" aca="1" ref="E22" ca="1">INDIRECT("[Example_FiscalSim_"&amp;E$2&amp;".xlsx]totals!$H"&amp;$A22)</f>
        <v>2632.3911369347438</v>
      </c>
      <c r="F22" s="1" cm="1">
        <f t="array" aca="1" ref="F22" ca="1">INDIRECT("[Example_FiscalSim_"&amp;F$2&amp;".xlsx]totals!$H"&amp;$A22)</f>
        <v>2710.6273208487282</v>
      </c>
      <c r="G22" s="1"/>
      <c r="H22" s="1"/>
      <c r="I22">
        <f t="shared" si="5"/>
        <v>5</v>
      </c>
      <c r="J22" s="2">
        <f t="shared" ca="1" si="6"/>
        <v>-1.0553825049813241</v>
      </c>
      <c r="K22" s="2">
        <f t="shared" ca="1" si="7"/>
        <v>-2.7528834463447396</v>
      </c>
      <c r="L22" s="2">
        <f t="shared" ca="1" si="7"/>
        <v>0.13735698527126772</v>
      </c>
      <c r="M22" s="2"/>
    </row>
    <row r="23" spans="1:13" x14ac:dyDescent="0.3">
      <c r="A23">
        <f t="shared" si="0"/>
        <v>22</v>
      </c>
      <c r="B23">
        <f>[1]totals!$A22</f>
        <v>6</v>
      </c>
      <c r="C23" s="1" cm="1">
        <f t="array" aca="1" ref="C23" ca="1">INDIRECT("[Example_FiscalSim_"&amp;C$2&amp;".xlsx]totals!$H"&amp;$A23)</f>
        <v>3115.3034912554485</v>
      </c>
      <c r="D23" s="1" cm="1">
        <f t="array" aca="1" ref="D23" ca="1">INDIRECT("[Example_FiscalSim_"&amp;D$2&amp;".xlsx]totals!$H"&amp;$A23)</f>
        <v>3087.9099816019902</v>
      </c>
      <c r="E23" s="1" cm="1">
        <f t="array" aca="1" ref="E23" ca="1">INDIRECT("[Example_FiscalSim_"&amp;E$2&amp;".xlsx]totals!$H"&amp;$A23)</f>
        <v>3003.9592727053505</v>
      </c>
      <c r="F23" s="1" cm="1">
        <f t="array" aca="1" ref="F23" ca="1">INDIRECT("[Example_FiscalSim_"&amp;F$2&amp;".xlsx]totals!$H"&amp;$A23)</f>
        <v>3106.9691373767091</v>
      </c>
      <c r="G23" s="1"/>
      <c r="H23" s="1"/>
      <c r="I23">
        <f t="shared" si="5"/>
        <v>6</v>
      </c>
      <c r="J23" s="2">
        <f t="shared" ca="1" si="6"/>
        <v>-0.87932073810307543</v>
      </c>
      <c r="K23" s="2">
        <f t="shared" ca="1" si="7"/>
        <v>-3.5741050225969246</v>
      </c>
      <c r="L23" s="2">
        <f t="shared" ca="1" si="7"/>
        <v>-0.26752943660653727</v>
      </c>
      <c r="M23" s="2"/>
    </row>
    <row r="24" spans="1:13" x14ac:dyDescent="0.3">
      <c r="A24">
        <f t="shared" si="0"/>
        <v>23</v>
      </c>
      <c r="B24">
        <f>[1]totals!$A23</f>
        <v>7</v>
      </c>
      <c r="C24" s="1" cm="1">
        <f t="array" aca="1" ref="C24" ca="1">INDIRECT("[Example_FiscalSim_"&amp;C$2&amp;".xlsx]totals!$H"&amp;$A24)</f>
        <v>3540.1926659415717</v>
      </c>
      <c r="D24" s="1" cm="1">
        <f t="array" aca="1" ref="D24" ca="1">INDIRECT("[Example_FiscalSim_"&amp;D$2&amp;".xlsx]totals!$H"&amp;$A24)</f>
        <v>3510.9663376237359</v>
      </c>
      <c r="E24" s="1" cm="1">
        <f t="array" aca="1" ref="E24" ca="1">INDIRECT("[Example_FiscalSim_"&amp;E$2&amp;".xlsx]totals!$H"&amp;$A24)</f>
        <v>3442.7109495890249</v>
      </c>
      <c r="F24" s="1" cm="1">
        <f t="array" aca="1" ref="F24" ca="1">INDIRECT("[Example_FiscalSim_"&amp;F$2&amp;".xlsx]totals!$H"&amp;$A24)</f>
        <v>3542.9729015116277</v>
      </c>
      <c r="G24" s="1"/>
      <c r="H24" s="1"/>
      <c r="I24">
        <f t="shared" si="5"/>
        <v>7</v>
      </c>
      <c r="J24" s="2">
        <f t="shared" ca="1" si="6"/>
        <v>-0.82555756354753385</v>
      </c>
      <c r="K24" s="2">
        <f t="shared" ca="1" si="7"/>
        <v>-2.7535709366998589</v>
      </c>
      <c r="L24" s="2">
        <f t="shared" ca="1" si="7"/>
        <v>7.8533453752484661E-2</v>
      </c>
      <c r="M24" s="2"/>
    </row>
    <row r="25" spans="1:13" x14ac:dyDescent="0.3">
      <c r="A25">
        <f t="shared" si="0"/>
        <v>24</v>
      </c>
      <c r="B25">
        <f>[1]totals!$A24</f>
        <v>8</v>
      </c>
      <c r="C25" s="1" cm="1">
        <f t="array" aca="1" ref="C25" ca="1">INDIRECT("[Example_FiscalSim_"&amp;C$2&amp;".xlsx]totals!$H"&amp;$A25)</f>
        <v>4139.9814588603585</v>
      </c>
      <c r="D25" s="1" cm="1">
        <f t="array" aca="1" ref="D25" ca="1">INDIRECT("[Example_FiscalSim_"&amp;D$2&amp;".xlsx]totals!$H"&amp;$A25)</f>
        <v>4127.5819029024397</v>
      </c>
      <c r="E25" s="1" cm="1">
        <f t="array" aca="1" ref="E25" ca="1">INDIRECT("[Example_FiscalSim_"&amp;E$2&amp;".xlsx]totals!$H"&amp;$A25)</f>
        <v>4041.6735368671284</v>
      </c>
      <c r="F25" s="1" cm="1">
        <f t="array" aca="1" ref="F25" ca="1">INDIRECT("[Example_FiscalSim_"&amp;F$2&amp;".xlsx]totals!$H"&amp;$A25)</f>
        <v>4138.0691391928203</v>
      </c>
      <c r="G25" s="1"/>
      <c r="H25" s="1"/>
      <c r="I25">
        <f t="shared" si="5"/>
        <v>8</v>
      </c>
      <c r="J25" s="2">
        <f t="shared" ca="1" si="6"/>
        <v>-0.29950752391370372</v>
      </c>
      <c r="K25" s="2">
        <f t="shared" ca="1" si="7"/>
        <v>-2.3745981224827091</v>
      </c>
      <c r="L25" s="2">
        <f t="shared" ca="1" si="7"/>
        <v>-4.6191503187671401E-2</v>
      </c>
      <c r="M25" s="2"/>
    </row>
    <row r="26" spans="1:13" x14ac:dyDescent="0.3">
      <c r="A26">
        <f t="shared" si="0"/>
        <v>25</v>
      </c>
      <c r="B26">
        <f>[1]totals!$A25</f>
        <v>9</v>
      </c>
      <c r="C26" s="1" cm="1">
        <f t="array" aca="1" ref="C26" ca="1">INDIRECT("[Example_FiscalSim_"&amp;C$2&amp;".xlsx]totals!$H"&amp;$A26)</f>
        <v>5035.7196735747939</v>
      </c>
      <c r="D26" s="1" cm="1">
        <f t="array" aca="1" ref="D26" ca="1">INDIRECT("[Example_FiscalSim_"&amp;D$2&amp;".xlsx]totals!$H"&amp;$A26)</f>
        <v>5045.706522391858</v>
      </c>
      <c r="E26" s="1" cm="1">
        <f t="array" aca="1" ref="E26" ca="1">INDIRECT("[Example_FiscalSim_"&amp;E$2&amp;".xlsx]totals!$H"&amp;$A26)</f>
        <v>4954.6903382831624</v>
      </c>
      <c r="F26" s="1" cm="1">
        <f t="array" aca="1" ref="F26" ca="1">INDIRECT("[Example_FiscalSim_"&amp;F$2&amp;".xlsx]totals!$H"&amp;$A26)</f>
        <v>5053.8455278804258</v>
      </c>
      <c r="G26" s="1"/>
      <c r="H26" s="1"/>
      <c r="I26">
        <f t="shared" si="5"/>
        <v>9</v>
      </c>
      <c r="J26" s="2">
        <f t="shared" ca="1" si="6"/>
        <v>0.1983201898523248</v>
      </c>
      <c r="K26" s="2">
        <f t="shared" ca="1" si="7"/>
        <v>-1.6090914614813983</v>
      </c>
      <c r="L26" s="2">
        <f t="shared" ca="1" si="7"/>
        <v>0.35994565783215648</v>
      </c>
      <c r="M26" s="2"/>
    </row>
    <row r="27" spans="1:13" x14ac:dyDescent="0.3">
      <c r="A27">
        <f>A26+1</f>
        <v>26</v>
      </c>
      <c r="B27">
        <f>[1]totals!$A26</f>
        <v>10</v>
      </c>
      <c r="C27" s="1" cm="1">
        <f t="array" aca="1" ref="C27" ca="1">INDIRECT("[Example_FiscalSim_"&amp;C$2&amp;".xlsx]totals!$H"&amp;$A27)</f>
        <v>8670.2932244197782</v>
      </c>
      <c r="D27" s="1" cm="1">
        <f t="array" aca="1" ref="D27" ca="1">INDIRECT("[Example_FiscalSim_"&amp;D$2&amp;".xlsx]totals!$H"&amp;$A27)</f>
        <v>8821.8138499187571</v>
      </c>
      <c r="E27" s="1" cm="1">
        <f t="array" aca="1" ref="E27" ca="1">INDIRECT("[Example_FiscalSim_"&amp;E$2&amp;".xlsx]totals!$H"&amp;$A27)</f>
        <v>8629.1917223571199</v>
      </c>
      <c r="F27" s="1" cm="1">
        <f t="array" aca="1" ref="F27" ca="1">INDIRECT("[Example_FiscalSim_"&amp;F$2&amp;".xlsx]totals!$H"&amp;$A27)</f>
        <v>8672.6097188316053</v>
      </c>
      <c r="G27" s="1"/>
      <c r="H27" s="1"/>
      <c r="I27">
        <f t="shared" si="5"/>
        <v>10</v>
      </c>
      <c r="J27" s="2">
        <f t="shared" ca="1" si="6"/>
        <v>1.7475836350288887</v>
      </c>
      <c r="K27" s="2">
        <f t="shared" ca="1" si="7"/>
        <v>-0.47404973509887327</v>
      </c>
      <c r="L27" s="2">
        <f t="shared" ca="1" si="7"/>
        <v>2.6717601721969686E-2</v>
      </c>
      <c r="M27" s="2"/>
    </row>
    <row r="28" spans="1:13" x14ac:dyDescent="0.3">
      <c r="C28" s="1"/>
      <c r="D28" s="1"/>
      <c r="E28" s="1"/>
      <c r="F28" s="1"/>
      <c r="G28" s="1"/>
      <c r="H28" s="1"/>
      <c r="J28" s="2"/>
      <c r="K28" s="2"/>
      <c r="L28" s="2"/>
      <c r="M28" s="2"/>
    </row>
    <row r="29" spans="1:13" x14ac:dyDescent="0.3">
      <c r="B29" t="s">
        <v>1</v>
      </c>
      <c r="C29" s="1">
        <f ca="1">SUM(C18:C27)</f>
        <v>34884.752098017874</v>
      </c>
      <c r="D29" s="1">
        <f t="shared" ref="D29:F29" ca="1" si="8">SUM(D18:D27)</f>
        <v>34881.600178560766</v>
      </c>
      <c r="E29" s="1">
        <f t="shared" ca="1" si="8"/>
        <v>34888.734550068693</v>
      </c>
      <c r="F29" s="1">
        <f ca="1">SUM(F18:F27)</f>
        <v>34881.73995831424</v>
      </c>
      <c r="G29" s="1"/>
      <c r="H29" s="1"/>
      <c r="I29" t="str">
        <f>$B29</f>
        <v>total</v>
      </c>
      <c r="J29" s="2">
        <f ca="1">D29/$C29*100-100</f>
        <v>-9.0352353608551539E-3</v>
      </c>
      <c r="K29" s="2">
        <f ca="1">E29/$C29*100-100</f>
        <v>1.1416025086347759E-2</v>
      </c>
      <c r="L29" s="2">
        <f ca="1">F29/$C29*100-100</f>
        <v>-8.634545245357117E-3</v>
      </c>
      <c r="M29" s="2"/>
    </row>
    <row r="30" spans="1:13" x14ac:dyDescent="0.3">
      <c r="C30" s="1"/>
      <c r="D30" s="1"/>
      <c r="E30" s="1"/>
      <c r="F30" s="1"/>
      <c r="G30" s="1"/>
      <c r="H30" s="1"/>
      <c r="J30" s="2"/>
      <c r="K30" s="2"/>
      <c r="L30" s="2"/>
      <c r="M30" s="2"/>
    </row>
    <row r="31" spans="1:13" x14ac:dyDescent="0.3">
      <c r="A31">
        <v>29</v>
      </c>
      <c r="B31" t="str">
        <f>[1]totals!$A29</f>
        <v>two adults (or more) and 1 child</v>
      </c>
      <c r="C31" s="1" cm="1">
        <f t="array" aca="1" ref="C31" ca="1">INDIRECT("[Example_FiscalSim_"&amp;C$2&amp;".xlsx]totals!$H"&amp;$A31)</f>
        <v>5917.62269425048</v>
      </c>
      <c r="D31" s="1" cm="1">
        <f t="array" aca="1" ref="D31" ca="1">INDIRECT("[Example_FiscalSim_"&amp;D$2&amp;".xlsx]totals!$H"&amp;$A31)</f>
        <v>5938.4609897519958</v>
      </c>
      <c r="E31" s="1" cm="1">
        <f t="array" aca="1" ref="E31" ca="1">INDIRECT("[Example_FiscalSim_"&amp;E$2&amp;".xlsx]totals!$H"&amp;$A31)</f>
        <v>5876.8912257652091</v>
      </c>
      <c r="F31" s="1" cm="1">
        <f t="array" aca="1" ref="F31" ca="1">INDIRECT("[Example_FiscalSim_"&amp;F$2&amp;".xlsx]totals!$H"&amp;$A31)</f>
        <v>5940.6264236845082</v>
      </c>
      <c r="G31" s="1"/>
      <c r="H31" s="1"/>
      <c r="I31" t="str">
        <f t="shared" ref="I31:I37" si="9">$B31</f>
        <v>two adults (or more) and 1 child</v>
      </c>
      <c r="J31" s="2">
        <f t="shared" ref="J31:J37" ca="1" si="10">D31/$C31*100-100</f>
        <v>0.35213964421494381</v>
      </c>
      <c r="K31" s="2">
        <f ca="1">E31/$C31*100-100</f>
        <v>-0.68830796740125777</v>
      </c>
      <c r="L31" s="2">
        <f ca="1">F31/$C31*100-100</f>
        <v>0.38873261481131749</v>
      </c>
      <c r="M31" s="2"/>
    </row>
    <row r="32" spans="1:13" x14ac:dyDescent="0.3">
      <c r="A32">
        <f>A31+1</f>
        <v>30</v>
      </c>
      <c r="B32" t="str">
        <f>[1]totals!$A30</f>
        <v>two adults (or more) and 2 children</v>
      </c>
      <c r="C32" s="1" cm="1">
        <f t="array" aca="1" ref="C32" ca="1">INDIRECT("[Example_FiscalSim_"&amp;C$2&amp;".xlsx]totals!$H"&amp;$A32)</f>
        <v>5688.6002882228613</v>
      </c>
      <c r="D32" s="1" cm="1">
        <f t="array" aca="1" ref="D32" ca="1">INDIRECT("[Example_FiscalSim_"&amp;D$2&amp;".xlsx]totals!$H"&amp;$A32)</f>
        <v>5720.7845896668414</v>
      </c>
      <c r="E32" s="1" cm="1">
        <f t="array" aca="1" ref="E32" ca="1">INDIRECT("[Example_FiscalSim_"&amp;E$2&amp;".xlsx]totals!$H"&amp;$A32)</f>
        <v>5534.1157266399669</v>
      </c>
      <c r="F32" s="1" cm="1">
        <f t="array" aca="1" ref="F32" ca="1">INDIRECT("[Example_FiscalSim_"&amp;F$2&amp;".xlsx]totals!$H"&amp;$A32)</f>
        <v>5698.3532121500884</v>
      </c>
      <c r="G32" s="1"/>
      <c r="H32" s="1"/>
      <c r="I32" t="str">
        <f t="shared" si="9"/>
        <v>two adults (or more) and 2 children</v>
      </c>
      <c r="J32" s="2">
        <f t="shared" ca="1" si="10"/>
        <v>0.5657683755810865</v>
      </c>
      <c r="K32" s="2">
        <f ca="1">E32/$C32*100-100</f>
        <v>-2.7156867024516487</v>
      </c>
      <c r="L32" s="2">
        <f ca="1">F32/$C32*100-100</f>
        <v>0.17144681350558244</v>
      </c>
      <c r="M32" s="2"/>
    </row>
    <row r="33" spans="1:13" x14ac:dyDescent="0.3">
      <c r="A33">
        <f t="shared" ref="A33:A66" si="11">A32+1</f>
        <v>31</v>
      </c>
      <c r="B33" t="str">
        <f>[1]totals!$A31</f>
        <v>two adults (or more) and 3+ children</v>
      </c>
      <c r="C33" s="1" cm="1">
        <f t="array" aca="1" ref="C33" ca="1">INDIRECT("[Example_FiscalSim_"&amp;C$2&amp;".xlsx]totals!$H"&amp;$A33)</f>
        <v>2282.7639494339364</v>
      </c>
      <c r="D33" s="1" cm="1">
        <f t="array" aca="1" ref="D33" ca="1">INDIRECT("[Example_FiscalSim_"&amp;D$2&amp;".xlsx]totals!$H"&amp;$A33)</f>
        <v>2284.7864010496432</v>
      </c>
      <c r="E33" s="1" cm="1">
        <f t="array" aca="1" ref="E33" ca="1">INDIRECT("[Example_FiscalSim_"&amp;E$2&amp;".xlsx]totals!$H"&amp;$A33)</f>
        <v>2245.4989402852939</v>
      </c>
      <c r="F33" s="1" cm="1">
        <f t="array" aca="1" ref="F33" ca="1">INDIRECT("[Example_FiscalSim_"&amp;F$2&amp;".xlsx]totals!$H"&amp;$A33)</f>
        <v>2287.40453997336</v>
      </c>
      <c r="G33" s="1"/>
      <c r="H33" s="1"/>
      <c r="I33" t="str">
        <f t="shared" si="9"/>
        <v>two adults (or more) and 3+ children</v>
      </c>
      <c r="J33" s="2">
        <f t="shared" ca="1" si="10"/>
        <v>8.8596616229551728E-2</v>
      </c>
      <c r="K33" s="2">
        <f ca="1">E33/$C33*100-100</f>
        <v>-1.632451272847689</v>
      </c>
      <c r="L33" s="2">
        <f ca="1">F33/$C33*100-100</f>
        <v>0.20328823488624437</v>
      </c>
      <c r="M33" s="2"/>
    </row>
    <row r="34" spans="1:13" x14ac:dyDescent="0.3">
      <c r="A34">
        <f t="shared" si="11"/>
        <v>32</v>
      </c>
      <c r="B34" t="str">
        <f>[1]totals!$A32</f>
        <v>one adult and child(ren)</v>
      </c>
      <c r="C34" s="1" cm="1">
        <f t="array" aca="1" ref="C34" ca="1">INDIRECT("[Example_FiscalSim_"&amp;C$2&amp;".xlsx]totals!$H"&amp;$A34)</f>
        <v>2066.8468826155326</v>
      </c>
      <c r="D34" s="1" cm="1">
        <f t="array" aca="1" ref="D34" ca="1">INDIRECT("[Example_FiscalSim_"&amp;D$2&amp;".xlsx]totals!$H"&amp;$A34)</f>
        <v>2062.0506487528924</v>
      </c>
      <c r="E34" s="1" cm="1">
        <f t="array" aca="1" ref="E34" ca="1">INDIRECT("[Example_FiscalSim_"&amp;E$2&amp;".xlsx]totals!$H"&amp;$A34)</f>
        <v>2041.3943978374364</v>
      </c>
      <c r="F34" s="1" cm="1">
        <f t="array" aca="1" ref="F34" ca="1">INDIRECT("[Example_FiscalSim_"&amp;F$2&amp;".xlsx]totals!$H"&amp;$A34)</f>
        <v>2057.4586641256274</v>
      </c>
      <c r="G34" s="1"/>
      <c r="H34" s="1"/>
      <c r="I34" t="str">
        <f t="shared" si="9"/>
        <v>one adult and child(ren)</v>
      </c>
      <c r="J34" s="2">
        <f t="shared" ca="1" si="10"/>
        <v>-0.23205559652154761</v>
      </c>
      <c r="K34" s="2">
        <f ca="1">E34/$C34*100-100</f>
        <v>-1.2314644588420975</v>
      </c>
      <c r="L34" s="2">
        <f ca="1">F34/$C34*100-100</f>
        <v>-0.45422902726227221</v>
      </c>
      <c r="M34" s="2"/>
    </row>
    <row r="35" spans="1:13" x14ac:dyDescent="0.3">
      <c r="A35">
        <f t="shared" si="11"/>
        <v>33</v>
      </c>
      <c r="B35" t="str">
        <f>[1]totals!$A33</f>
        <v>only working age adults</v>
      </c>
      <c r="C35" s="1" cm="1">
        <f t="array" aca="1" ref="C35" ca="1">INDIRECT("[Example_FiscalSim_"&amp;C$2&amp;".xlsx]totals!$H"&amp;$A35)</f>
        <v>14182.228050416894</v>
      </c>
      <c r="D35" s="1" cm="1">
        <f t="array" aca="1" ref="D35" ca="1">INDIRECT("[Example_FiscalSim_"&amp;D$2&amp;".xlsx]totals!$H"&amp;$A35)</f>
        <v>14146.060827396774</v>
      </c>
      <c r="E35" s="1" cm="1">
        <f t="array" aca="1" ref="E35" ca="1">INDIRECT("[Example_FiscalSim_"&amp;E$2&amp;".xlsx]totals!$H"&amp;$A35)</f>
        <v>14338.843264586549</v>
      </c>
      <c r="F35" s="1" cm="1">
        <f t="array" aca="1" ref="F35" ca="1">INDIRECT("[Example_FiscalSim_"&amp;F$2&amp;".xlsx]totals!$H"&amp;$A35)</f>
        <v>14181.508268154335</v>
      </c>
      <c r="G35" s="1"/>
      <c r="H35" s="1"/>
      <c r="I35" t="str">
        <f t="shared" si="9"/>
        <v>only working age adults</v>
      </c>
      <c r="J35" s="2">
        <f t="shared" ca="1" si="10"/>
        <v>-0.25501792025588088</v>
      </c>
      <c r="K35" s="2">
        <f ca="1">E35/$C35*100-100</f>
        <v>1.1043061330906454</v>
      </c>
      <c r="L35" s="2">
        <f ca="1">F35/$C35*100-100</f>
        <v>-5.0752410693206684E-3</v>
      </c>
      <c r="M35" s="2"/>
    </row>
    <row r="36" spans="1:13" x14ac:dyDescent="0.3">
      <c r="A36">
        <f t="shared" si="11"/>
        <v>34</v>
      </c>
      <c r="B36" t="str">
        <f>[1]totals!$A34</f>
        <v>only pensioners</v>
      </c>
      <c r="C36" s="1" cm="1">
        <f t="array" aca="1" ref="C36" ca="1">INDIRECT("[Example_FiscalSim_"&amp;C$2&amp;".xlsx]totals!$H"&amp;$A36)</f>
        <v>3070.537090653233</v>
      </c>
      <c r="D36" s="1" cm="1">
        <f t="array" aca="1" ref="D36" ca="1">INDIRECT("[Example_FiscalSim_"&amp;D$2&amp;".xlsx]totals!$H"&amp;$A36)</f>
        <v>3062.9021633697675</v>
      </c>
      <c r="E36" s="1" cm="1">
        <f t="array" aca="1" ref="E36" ca="1">INDIRECT("[Example_FiscalSim_"&amp;E$2&amp;".xlsx]totals!$H"&amp;$A36)</f>
        <v>3135.9706375754326</v>
      </c>
      <c r="F36" s="1" cm="1">
        <f t="array" aca="1" ref="F36" ca="1">INDIRECT("[Example_FiscalSim_"&amp;F$2&amp;".xlsx]totals!$H"&amp;$A36)</f>
        <v>3043.1371166524891</v>
      </c>
      <c r="G36" s="1"/>
      <c r="H36" s="1"/>
      <c r="I36" t="str">
        <f t="shared" si="9"/>
        <v>only pensioners</v>
      </c>
      <c r="J36" s="2">
        <f t="shared" ca="1" si="10"/>
        <v>-0.24865119873348362</v>
      </c>
      <c r="K36" s="2">
        <f ca="1">E36/$C36*100-100</f>
        <v>2.1310130765519943</v>
      </c>
      <c r="L36" s="2">
        <f ca="1">F36/$C36*100-100</f>
        <v>-0.89235118130146418</v>
      </c>
      <c r="M36" s="2"/>
    </row>
    <row r="37" spans="1:13" x14ac:dyDescent="0.3">
      <c r="A37">
        <f t="shared" si="11"/>
        <v>35</v>
      </c>
      <c r="B37" t="str">
        <f>[1]totals!$A35</f>
        <v>mixed adults, no children</v>
      </c>
      <c r="C37" s="1" cm="1">
        <f t="array" aca="1" ref="C37" ca="1">INDIRECT("[Example_FiscalSim_"&amp;C$2&amp;".xlsx]totals!$H"&amp;$A37)</f>
        <v>1676.1531424249395</v>
      </c>
      <c r="D37" s="1" cm="1">
        <f t="array" aca="1" ref="D37" ca="1">INDIRECT("[Example_FiscalSim_"&amp;D$2&amp;".xlsx]totals!$H"&amp;$A37)</f>
        <v>1666.5545585728535</v>
      </c>
      <c r="E37" s="1" cm="1">
        <f t="array" aca="1" ref="E37" ca="1">INDIRECT("[Example_FiscalSim_"&amp;E$2&amp;".xlsx]totals!$H"&amp;$A37)</f>
        <v>1716.0203573788056</v>
      </c>
      <c r="F37" s="1" cm="1">
        <f t="array" aca="1" ref="F37" ca="1">INDIRECT("[Example_FiscalSim_"&amp;F$2&amp;".xlsx]totals!$H"&amp;$A37)</f>
        <v>1673.2517335738373</v>
      </c>
      <c r="G37" s="1"/>
      <c r="H37" s="1"/>
      <c r="I37" t="str">
        <f t="shared" si="9"/>
        <v>mixed adults, no children</v>
      </c>
      <c r="J37" s="2">
        <f t="shared" ca="1" si="10"/>
        <v>-0.57265554137848085</v>
      </c>
      <c r="K37" s="2">
        <f ca="1">E37/$C37*100-100</f>
        <v>2.3784947774037448</v>
      </c>
      <c r="L37" s="2">
        <f ca="1">F37/$C37*100-100</f>
        <v>-0.17309926984981416</v>
      </c>
      <c r="M37" s="2"/>
    </row>
    <row r="38" spans="1:13" x14ac:dyDescent="0.3">
      <c r="C38" s="1"/>
      <c r="D38" s="1"/>
      <c r="E38" s="1"/>
      <c r="F38" s="1"/>
      <c r="G38" s="1"/>
      <c r="H38" s="1"/>
      <c r="J38" s="2"/>
      <c r="K38" s="2"/>
      <c r="L38" s="2"/>
      <c r="M38" s="2"/>
    </row>
    <row r="39" spans="1:13" x14ac:dyDescent="0.3">
      <c r="A39">
        <v>38</v>
      </c>
      <c r="B39" t="str">
        <f>[1]totals!$A38</f>
        <v>north</v>
      </c>
      <c r="C39" s="1" cm="1">
        <f t="array" aca="1" ref="C39" ca="1">INDIRECT("[Example_FiscalSim_"&amp;C$2&amp;".xlsx]totals!$H"&amp;$A39)</f>
        <v>8967.78005743832</v>
      </c>
      <c r="D39" s="1" cm="1">
        <f t="array" aca="1" ref="D39" ca="1">INDIRECT("[Example_FiscalSim_"&amp;D$2&amp;".xlsx]totals!$H"&amp;$A39)</f>
        <v>8914.0953958929786</v>
      </c>
      <c r="E39" s="1" cm="1">
        <f t="array" aca="1" ref="E39" ca="1">INDIRECT("[Example_FiscalSim_"&amp;E$2&amp;".xlsx]totals!$H"&amp;$A39)</f>
        <v>9044.0181437917709</v>
      </c>
      <c r="F39" s="1" cm="1">
        <f t="array" aca="1" ref="F39" ca="1">INDIRECT("[Example_FiscalSim_"&amp;F$2&amp;".xlsx]totals!$H"&amp;$A39)</f>
        <v>8974.9477536082777</v>
      </c>
      <c r="G39" s="1"/>
      <c r="H39" s="1"/>
      <c r="I39" t="str">
        <f>$B39</f>
        <v>north</v>
      </c>
      <c r="J39" s="2">
        <f t="shared" ref="J39:J42" ca="1" si="12">D39/$C39*100-100</f>
        <v>-0.59863936449704624</v>
      </c>
      <c r="K39" s="2">
        <f ca="1">E39/$C39*100-100</f>
        <v>0.85013332023254407</v>
      </c>
      <c r="L39" s="2">
        <f ca="1">F39/$C39*100-100</f>
        <v>7.9927207447653359E-2</v>
      </c>
      <c r="M39" s="2"/>
    </row>
    <row r="40" spans="1:13" x14ac:dyDescent="0.3">
      <c r="A40">
        <f t="shared" si="11"/>
        <v>39</v>
      </c>
      <c r="B40" t="str">
        <f>[1]totals!$A39</f>
        <v>center</v>
      </c>
      <c r="C40" s="1" cm="1">
        <f t="array" aca="1" ref="C40" ca="1">INDIRECT("[Example_FiscalSim_"&amp;C$2&amp;".xlsx]totals!$H"&amp;$A40)</f>
        <v>9669.8019889763473</v>
      </c>
      <c r="D40" s="1" cm="1">
        <f t="array" aca="1" ref="D40" ca="1">INDIRECT("[Example_FiscalSim_"&amp;D$2&amp;".xlsx]totals!$H"&amp;$A40)</f>
        <v>9622.9742060253993</v>
      </c>
      <c r="E40" s="1" cm="1">
        <f t="array" aca="1" ref="E40" ca="1">INDIRECT("[Example_FiscalSim_"&amp;E$2&amp;".xlsx]totals!$H"&amp;$A40)</f>
        <v>9710.2636244960559</v>
      </c>
      <c r="F40" s="1" cm="1">
        <f t="array" aca="1" ref="F40" ca="1">INDIRECT("[Example_FiscalSim_"&amp;F$2&amp;".xlsx]totals!$H"&amp;$A40)</f>
        <v>9692.1292802234839</v>
      </c>
      <c r="G40" s="1"/>
      <c r="H40" s="1"/>
      <c r="I40" t="str">
        <f>$B40</f>
        <v>center</v>
      </c>
      <c r="J40" s="2">
        <f t="shared" ca="1" si="12"/>
        <v>-0.48426827151509144</v>
      </c>
      <c r="K40" s="2">
        <f ca="1">E40/$C40*100-100</f>
        <v>0.41843292722887782</v>
      </c>
      <c r="L40" s="2">
        <f ca="1">F40/$C40*100-100</f>
        <v>0.23089708840564072</v>
      </c>
      <c r="M40" s="2"/>
    </row>
    <row r="41" spans="1:13" x14ac:dyDescent="0.3">
      <c r="A41">
        <f t="shared" si="11"/>
        <v>40</v>
      </c>
      <c r="B41" t="str">
        <f>[1]totals!$A40</f>
        <v>south</v>
      </c>
      <c r="C41" s="1" cm="1">
        <f t="array" aca="1" ref="C41" ca="1">INDIRECT("[Example_FiscalSim_"&amp;C$2&amp;".xlsx]totals!$H"&amp;$A41)</f>
        <v>5551.8174875805889</v>
      </c>
      <c r="D41" s="1" cm="1">
        <f t="array" aca="1" ref="D41" ca="1">INDIRECT("[Example_FiscalSim_"&amp;D$2&amp;".xlsx]totals!$H"&amp;$A41)</f>
        <v>5507.2694533411104</v>
      </c>
      <c r="E41" s="1" cm="1">
        <f t="array" aca="1" ref="E41" ca="1">INDIRECT("[Example_FiscalSim_"&amp;E$2&amp;".xlsx]totals!$H"&amp;$A41)</f>
        <v>5595.5673568022821</v>
      </c>
      <c r="F41" s="1" cm="1">
        <f t="array" aca="1" ref="F41" ca="1">INDIRECT("[Example_FiscalSim_"&amp;F$2&amp;".xlsx]totals!$H"&amp;$A41)</f>
        <v>5557.0188186003079</v>
      </c>
      <c r="G41" s="1"/>
      <c r="H41" s="1"/>
      <c r="I41" t="str">
        <f>$B41</f>
        <v>south</v>
      </c>
      <c r="J41" s="2">
        <f t="shared" ca="1" si="12"/>
        <v>-0.80240451598295692</v>
      </c>
      <c r="K41" s="2">
        <f ca="1">E41/$C41*100-100</f>
        <v>0.78802787230598881</v>
      </c>
      <c r="L41" s="2">
        <f ca="1">F41/$C41*100-100</f>
        <v>9.3686995859542321E-2</v>
      </c>
      <c r="M41" s="2"/>
    </row>
    <row r="42" spans="1:13" x14ac:dyDescent="0.3">
      <c r="A42">
        <f t="shared" si="11"/>
        <v>41</v>
      </c>
      <c r="B42" t="str">
        <f>[1]totals!$A41</f>
        <v>capital city</v>
      </c>
      <c r="C42" s="1" cm="1">
        <f t="array" aca="1" ref="C42" ca="1">INDIRECT("[Example_FiscalSim_"&amp;C$2&amp;".xlsx]totals!$H"&amp;$A42)</f>
        <v>10695.35256402262</v>
      </c>
      <c r="D42" s="1" cm="1">
        <f t="array" aca="1" ref="D42" ca="1">INDIRECT("[Example_FiscalSim_"&amp;D$2&amp;".xlsx]totals!$H"&amp;$A42)</f>
        <v>10837.261123301281</v>
      </c>
      <c r="E42" s="1" cm="1">
        <f t="array" aca="1" ref="E42" ca="1">INDIRECT("[Example_FiscalSim_"&amp;E$2&amp;".xlsx]totals!$H"&amp;$A42)</f>
        <v>10538.885424978582</v>
      </c>
      <c r="F42" s="1" cm="1">
        <f t="array" aca="1" ref="F42" ca="1">INDIRECT("[Example_FiscalSim_"&amp;F$2&amp;".xlsx]totals!$H"&amp;$A42)</f>
        <v>10657.644105882173</v>
      </c>
      <c r="G42" s="1"/>
      <c r="H42" s="1"/>
      <c r="I42" t="str">
        <f>$B42</f>
        <v>capital city</v>
      </c>
      <c r="J42" s="2">
        <f t="shared" ca="1" si="12"/>
        <v>1.3268245102645579</v>
      </c>
      <c r="K42" s="2">
        <f ca="1">E42/$C42*100-100</f>
        <v>-1.4629451260014292</v>
      </c>
      <c r="L42" s="2">
        <f ca="1">F42/$C42*100-100</f>
        <v>-0.35256863123233018</v>
      </c>
      <c r="M42" s="2"/>
    </row>
    <row r="43" spans="1:13" x14ac:dyDescent="0.3">
      <c r="B43" t="str">
        <f>[1]totals!$A43</f>
        <v>strata</v>
      </c>
      <c r="C43" s="1"/>
      <c r="D43" s="1"/>
      <c r="E43" s="1"/>
      <c r="F43" s="1"/>
      <c r="G43" s="1"/>
      <c r="H43" s="1"/>
      <c r="J43" s="2"/>
      <c r="K43" s="2"/>
      <c r="L43" s="2"/>
      <c r="M43" s="2"/>
    </row>
    <row r="44" spans="1:13" x14ac:dyDescent="0.3">
      <c r="A44">
        <v>44</v>
      </c>
      <c r="B44" t="str">
        <f>[1]totals!$A44</f>
        <v>big cities</v>
      </c>
      <c r="C44" s="1" cm="1">
        <f t="array" aca="1" ref="C44" ca="1">INDIRECT("[Example_FiscalSim_"&amp;C$2&amp;".xlsx]totals!$H"&amp;$A44)</f>
        <v>10329.930597429598</v>
      </c>
      <c r="D44" s="1" cm="1">
        <f t="array" aca="1" ref="D44" ca="1">INDIRECT("[Example_FiscalSim_"&amp;D$2&amp;".xlsx]totals!$H"&amp;$A44)</f>
        <v>10465.325274891025</v>
      </c>
      <c r="E44" s="1" cm="1">
        <f t="array" aca="1" ref="E44" ca="1">INDIRECT("[Example_FiscalSim_"&amp;E$2&amp;".xlsx]totals!$H"&amp;$A44)</f>
        <v>10187.941065679708</v>
      </c>
      <c r="F44" s="1" cm="1">
        <f t="array" aca="1" ref="F44" ca="1">INDIRECT("[Example_FiscalSim_"&amp;F$2&amp;".xlsx]totals!$H"&amp;$A44)</f>
        <v>10286.049367868965</v>
      </c>
      <c r="G44" s="1"/>
      <c r="H44" s="1"/>
      <c r="I44" t="str">
        <f>B44</f>
        <v>big cities</v>
      </c>
      <c r="J44" s="2">
        <f ca="1">D44/$C44*100-100</f>
        <v>1.3107026826987322</v>
      </c>
      <c r="K44" s="2">
        <f ca="1">E44/$C44*100-100</f>
        <v>-1.3745448762765307</v>
      </c>
      <c r="L44" s="2">
        <f ca="1">F44/$C44*100-100</f>
        <v>-0.42479694463341389</v>
      </c>
      <c r="M44" s="2"/>
    </row>
    <row r="45" spans="1:13" x14ac:dyDescent="0.3">
      <c r="A45">
        <f t="shared" si="11"/>
        <v>45</v>
      </c>
      <c r="B45" t="str">
        <f>[1]totals!$A45</f>
        <v>small towns</v>
      </c>
      <c r="C45" s="1" cm="1">
        <f t="array" aca="1" ref="C45" ca="1">INDIRECT("[Example_FiscalSim_"&amp;C$2&amp;".xlsx]totals!$H"&amp;$A45)</f>
        <v>5602.4905549651412</v>
      </c>
      <c r="D45" s="1" cm="1">
        <f t="array" aca="1" ref="D45" ca="1">INDIRECT("[Example_FiscalSim_"&amp;D$2&amp;".xlsx]totals!$H"&amp;$A45)</f>
        <v>5574.2572166224245</v>
      </c>
      <c r="E45" s="1" cm="1">
        <f t="array" aca="1" ref="E45" ca="1">INDIRECT("[Example_FiscalSim_"&amp;E$2&amp;".xlsx]totals!$H"&amp;$A45)</f>
        <v>5575.5715258869295</v>
      </c>
      <c r="F45" s="1" cm="1">
        <f t="array" aca="1" ref="F45" ca="1">INDIRECT("[Example_FiscalSim_"&amp;F$2&amp;".xlsx]totals!$H"&amp;$A45)</f>
        <v>5621.6732314715864</v>
      </c>
      <c r="G45" s="1"/>
      <c r="H45" s="1"/>
      <c r="I45" t="str">
        <f t="shared" ref="I45:I46" si="13">B45</f>
        <v>small towns</v>
      </c>
      <c r="J45" s="2">
        <f t="shared" ref="J45:J46" ca="1" si="14">D45/$C45*100-100</f>
        <v>-0.50394263168716691</v>
      </c>
      <c r="K45" s="2">
        <f t="shared" ref="K45:L46" ca="1" si="15">E45/$C45*100-100</f>
        <v>-0.48048325676077752</v>
      </c>
      <c r="L45" s="2">
        <f t="shared" ca="1" si="15"/>
        <v>0.34239551710524552</v>
      </c>
      <c r="M45" s="2"/>
    </row>
    <row r="46" spans="1:13" x14ac:dyDescent="0.3">
      <c r="A46">
        <f t="shared" si="11"/>
        <v>46</v>
      </c>
      <c r="B46" t="str">
        <f>[1]totals!$A46</f>
        <v>rural</v>
      </c>
      <c r="C46" s="1" cm="1">
        <f t="array" aca="1" ref="C46" ca="1">INDIRECT("[Example_FiscalSim_"&amp;C$2&amp;".xlsx]totals!$H"&amp;$A46)</f>
        <v>18952.33094562314</v>
      </c>
      <c r="D46" s="1" cm="1">
        <f t="array" aca="1" ref="D46" ca="1">INDIRECT("[Example_FiscalSim_"&amp;D$2&amp;".xlsx]totals!$H"&amp;$A46)</f>
        <v>18842.017687047319</v>
      </c>
      <c r="E46" s="1" cm="1">
        <f t="array" aca="1" ref="E46" ca="1">INDIRECT("[Example_FiscalSim_"&amp;E$2&amp;".xlsx]totals!$H"&amp;$A46)</f>
        <v>19125.221958502058</v>
      </c>
      <c r="F46" s="1" cm="1">
        <f t="array" aca="1" ref="F46" ca="1">INDIRECT("[Example_FiscalSim_"&amp;F$2&amp;".xlsx]totals!$H"&amp;$A46)</f>
        <v>18974.017358973695</v>
      </c>
      <c r="G46" s="1"/>
      <c r="H46" s="1"/>
      <c r="I46" t="str">
        <f t="shared" si="13"/>
        <v>rural</v>
      </c>
      <c r="J46" s="2">
        <f t="shared" ca="1" si="14"/>
        <v>-0.58205641771624528</v>
      </c>
      <c r="K46" s="2">
        <f t="shared" ca="1" si="15"/>
        <v>0.91224141967003902</v>
      </c>
      <c r="L46" s="2">
        <f t="shared" ca="1" si="15"/>
        <v>0.11442610100453976</v>
      </c>
      <c r="M46" s="2"/>
    </row>
    <row r="47" spans="1:13" x14ac:dyDescent="0.3">
      <c r="J47" s="2"/>
      <c r="K47" s="2"/>
      <c r="L47" s="2"/>
      <c r="M47" s="2"/>
    </row>
    <row r="48" spans="1:13" x14ac:dyDescent="0.3">
      <c r="B48" t="s">
        <v>2</v>
      </c>
      <c r="I48" s="4" t="str">
        <f>$B48</f>
        <v>Poverty (at the level of consumable income)</v>
      </c>
      <c r="J48" s="2"/>
      <c r="K48" s="2"/>
      <c r="L48" s="2"/>
      <c r="M48" s="2"/>
    </row>
    <row r="49" spans="1:13" x14ac:dyDescent="0.3">
      <c r="B49" t="s">
        <v>1</v>
      </c>
      <c r="C49" s="3" cm="1">
        <f t="array" aca="1" ref="C49" ca="1">INDIRECT("[Example_FiscalSim_"&amp;C$2&amp;".xlsx]poverty_inequality!$C$11")</f>
        <v>0.255077258670381</v>
      </c>
      <c r="D49" s="3" cm="1">
        <f t="array" aca="1" ref="D49" ca="1">INDIRECT("[Example_FiscalSim_"&amp;D$2&amp;".xlsx]poverty_inequality!$C$11")</f>
        <v>0.2620328414732257</v>
      </c>
      <c r="E49" s="3" cm="1">
        <f t="array" aca="1" ref="E49" ca="1">INDIRECT("[Example_FiscalSim_"&amp;E$2&amp;".xlsx]poverty_inequality!$C$11")</f>
        <v>0.20302513142131881</v>
      </c>
      <c r="F49" s="3" cm="1">
        <f t="array" aca="1" ref="F49" ca="1">INDIRECT("[Example_FiscalSim_"&amp;F$2&amp;".xlsx]poverty_inequality!$C$11")</f>
        <v>0.25404178282607476</v>
      </c>
      <c r="G49" s="3"/>
      <c r="H49" s="3"/>
      <c r="I49" t="str">
        <f>$B49</f>
        <v>total</v>
      </c>
      <c r="J49" s="2">
        <f ca="1">(D49-$C49)*100</f>
        <v>0.69555828028446953</v>
      </c>
      <c r="K49" s="2">
        <f ca="1">(E49-$C49)*100</f>
        <v>-5.205212724906219</v>
      </c>
      <c r="L49" s="2">
        <f ca="1">(F49-$C49)*100</f>
        <v>-0.1035475844306244</v>
      </c>
      <c r="M49" s="2"/>
    </row>
    <row r="50" spans="1:13" x14ac:dyDescent="0.3">
      <c r="J50" s="2"/>
      <c r="K50" s="2"/>
      <c r="L50" s="2"/>
      <c r="M50" s="2"/>
    </row>
    <row r="51" spans="1:13" x14ac:dyDescent="0.3">
      <c r="A51">
        <v>5</v>
      </c>
      <c r="B51" t="str">
        <f>[1]poverty_by_groups!$B5</f>
        <v>two adults (or more) and 1 child</v>
      </c>
      <c r="C51" s="3" cm="1">
        <f t="array" aca="1" ref="C51" ca="1">INDIRECT("[Example_FiscalSim_"&amp;C$2&amp;".xlsx]poverty_by_groups!$H"&amp;$A51)</f>
        <v>0.20015154817594172</v>
      </c>
      <c r="D51" s="3" cm="1">
        <f t="array" aca="1" ref="D51" ca="1">INDIRECT("[Example_FiscalSim_"&amp;D$2&amp;".xlsx]poverty_by_groups!$H"&amp;$A51)</f>
        <v>0.20425644163329978</v>
      </c>
      <c r="E51" s="3" cm="1">
        <f t="array" aca="1" ref="E51" ca="1">INDIRECT("[Example_FiscalSim_"&amp;E$2&amp;".xlsx]poverty_by_groups!$H"&amp;$A51)</f>
        <v>0.17217151503272046</v>
      </c>
      <c r="F51" s="3" cm="1">
        <f t="array" aca="1" ref="F51" ca="1">INDIRECT("[Example_FiscalSim_"&amp;F$2&amp;".xlsx]poverty_by_groups!$H"&amp;$A51)</f>
        <v>0.19475488570665597</v>
      </c>
      <c r="G51" s="3"/>
      <c r="H51" s="3"/>
      <c r="I51" t="str">
        <f t="shared" ref="I51:I57" si="16">$B51</f>
        <v>two adults (or more) and 1 child</v>
      </c>
      <c r="J51" s="2">
        <f t="shared" ref="J51:J66" ca="1" si="17">(D51-$C51)*100</f>
        <v>0.41048934573580664</v>
      </c>
      <c r="K51" s="2">
        <f t="shared" ref="K51:L66" ca="1" si="18">(E51-$C51)*100</f>
        <v>-2.7980033143221257</v>
      </c>
      <c r="L51" s="2">
        <f t="shared" ca="1" si="18"/>
        <v>-0.53966624692857457</v>
      </c>
      <c r="M51" s="2"/>
    </row>
    <row r="52" spans="1:13" x14ac:dyDescent="0.3">
      <c r="A52">
        <f t="shared" si="11"/>
        <v>6</v>
      </c>
      <c r="B52" t="str">
        <f>[1]poverty_by_groups!$B6</f>
        <v>two adults (or more) and 2 children</v>
      </c>
      <c r="C52" s="3" cm="1">
        <f t="array" aca="1" ref="C52" ca="1">INDIRECT("[Example_FiscalSim_"&amp;C$2&amp;".xlsx]poverty_by_groups!$H"&amp;$A52)</f>
        <v>0.25749613391860121</v>
      </c>
      <c r="D52" s="3" cm="1">
        <f t="array" aca="1" ref="D52" ca="1">INDIRECT("[Example_FiscalSim_"&amp;D$2&amp;".xlsx]poverty_by_groups!$H"&amp;$A52)</f>
        <v>0.27016658153069534</v>
      </c>
      <c r="E52" s="3" cm="1">
        <f t="array" aca="1" ref="E52" ca="1">INDIRECT("[Example_FiscalSim_"&amp;E$2&amp;".xlsx]poverty_by_groups!$H"&amp;$A52)</f>
        <v>0.19881947901791455</v>
      </c>
      <c r="F52" s="3" cm="1">
        <f t="array" aca="1" ref="F52" ca="1">INDIRECT("[Example_FiscalSim_"&amp;F$2&amp;".xlsx]poverty_by_groups!$H"&amp;$A52)</f>
        <v>0.25640350879091112</v>
      </c>
      <c r="G52" s="3"/>
      <c r="H52" s="3"/>
      <c r="I52" t="str">
        <f t="shared" si="16"/>
        <v>two adults (or more) and 2 children</v>
      </c>
      <c r="J52" s="2">
        <f t="shared" ca="1" si="17"/>
        <v>1.2670447612094127</v>
      </c>
      <c r="K52" s="2">
        <f t="shared" ca="1" si="18"/>
        <v>-5.8676654900686662</v>
      </c>
      <c r="L52" s="2">
        <f t="shared" ca="1" si="18"/>
        <v>-0.10926251276900945</v>
      </c>
      <c r="M52" s="2"/>
    </row>
    <row r="53" spans="1:13" x14ac:dyDescent="0.3">
      <c r="A53">
        <f t="shared" si="11"/>
        <v>7</v>
      </c>
      <c r="B53" t="str">
        <f>[1]poverty_by_groups!$B7</f>
        <v>two adults (or more) and 3+ children</v>
      </c>
      <c r="C53" s="3" cm="1">
        <f t="array" aca="1" ref="C53" ca="1">INDIRECT("[Example_FiscalSim_"&amp;C$2&amp;".xlsx]poverty_by_groups!$H"&amp;$A53)</f>
        <v>0.4049872658238205</v>
      </c>
      <c r="D53" s="3" cm="1">
        <f t="array" aca="1" ref="D53" ca="1">INDIRECT("[Example_FiscalSim_"&amp;D$2&amp;".xlsx]poverty_by_groups!$H"&amp;$A53)</f>
        <v>0.4085581711543525</v>
      </c>
      <c r="E53" s="3" cm="1">
        <f t="array" aca="1" ref="E53" ca="1">INDIRECT("[Example_FiscalSim_"&amp;E$2&amp;".xlsx]poverty_by_groups!$H"&amp;$A53)</f>
        <v>0.30535745540508819</v>
      </c>
      <c r="F53" s="3" cm="1">
        <f t="array" aca="1" ref="F53" ca="1">INDIRECT("[Example_FiscalSim_"&amp;F$2&amp;".xlsx]poverty_by_groups!$H"&amp;$A53)</f>
        <v>0.39527447148264039</v>
      </c>
      <c r="G53" s="3"/>
      <c r="H53" s="3"/>
      <c r="I53" t="str">
        <f t="shared" si="16"/>
        <v>two adults (or more) and 3+ children</v>
      </c>
      <c r="J53" s="2">
        <f t="shared" ca="1" si="17"/>
        <v>0.35709053305320038</v>
      </c>
      <c r="K53" s="2">
        <f t="shared" ca="1" si="18"/>
        <v>-9.9629810418732312</v>
      </c>
      <c r="L53" s="2">
        <f t="shared" ca="1" si="18"/>
        <v>-0.97127943411801088</v>
      </c>
      <c r="M53" s="2"/>
    </row>
    <row r="54" spans="1:13" x14ac:dyDescent="0.3">
      <c r="A54">
        <f t="shared" si="11"/>
        <v>8</v>
      </c>
      <c r="B54" t="str">
        <f>[1]poverty_by_groups!$B8</f>
        <v>one adult and child(ren)</v>
      </c>
      <c r="C54" s="3" cm="1">
        <f t="array" aca="1" ref="C54" ca="1">INDIRECT("[Example_FiscalSim_"&amp;C$2&amp;".xlsx]poverty_by_groups!$H"&amp;$A54)</f>
        <v>0.26662662423129413</v>
      </c>
      <c r="D54" s="3" cm="1">
        <f t="array" aca="1" ref="D54" ca="1">INDIRECT("[Example_FiscalSim_"&amp;D$2&amp;".xlsx]poverty_by_groups!$H"&amp;$A54)</f>
        <v>0.27046888815951603</v>
      </c>
      <c r="E54" s="3" cm="1">
        <f t="array" aca="1" ref="E54" ca="1">INDIRECT("[Example_FiscalSim_"&amp;E$2&amp;".xlsx]poverty_by_groups!$H"&amp;$A54)</f>
        <v>0.22666239203933625</v>
      </c>
      <c r="F54" s="3" cm="1">
        <f t="array" aca="1" ref="F54" ca="1">INDIRECT("[Example_FiscalSim_"&amp;F$2&amp;".xlsx]poverty_by_groups!$H"&amp;$A54)</f>
        <v>0.25828844043804788</v>
      </c>
      <c r="G54" s="3"/>
      <c r="H54" s="3"/>
      <c r="I54" t="str">
        <f t="shared" si="16"/>
        <v>one adult and child(ren)</v>
      </c>
      <c r="J54" s="2">
        <f t="shared" ca="1" si="17"/>
        <v>0.38422639282219007</v>
      </c>
      <c r="K54" s="2">
        <f t="shared" ca="1" si="18"/>
        <v>-3.9964232191957882</v>
      </c>
      <c r="L54" s="2">
        <f t="shared" ca="1" si="18"/>
        <v>-0.83381837932462455</v>
      </c>
      <c r="M54" s="2"/>
    </row>
    <row r="55" spans="1:13" x14ac:dyDescent="0.3">
      <c r="A55">
        <f t="shared" si="11"/>
        <v>9</v>
      </c>
      <c r="B55" t="str">
        <f>[1]poverty_by_groups!$B9</f>
        <v>only working age adults</v>
      </c>
      <c r="C55" s="3" cm="1">
        <f t="array" aca="1" ref="C55" ca="1">INDIRECT("[Example_FiscalSim_"&amp;C$2&amp;".xlsx]poverty_by_groups!$H"&amp;$A55)</f>
        <v>0.20710937770702512</v>
      </c>
      <c r="D55" s="3" cm="1">
        <f t="array" aca="1" ref="D55" ca="1">INDIRECT("[Example_FiscalSim_"&amp;D$2&amp;".xlsx]poverty_by_groups!$H"&amp;$A55)</f>
        <v>0.21629742858041212</v>
      </c>
      <c r="E55" s="3" cm="1">
        <f t="array" aca="1" ref="E55" ca="1">INDIRECT("[Example_FiscalSim_"&amp;E$2&amp;".xlsx]poverty_by_groups!$H"&amp;$A55)</f>
        <v>0.1582435341657755</v>
      </c>
      <c r="F55" s="3" cm="1">
        <f t="array" aca="1" ref="F55" ca="1">INDIRECT("[Example_FiscalSim_"&amp;F$2&amp;".xlsx]poverty_by_groups!$H"&amp;$A55)</f>
        <v>0.20574221796950135</v>
      </c>
      <c r="G55" s="3"/>
      <c r="H55" s="3"/>
      <c r="I55" t="str">
        <f t="shared" si="16"/>
        <v>only working age adults</v>
      </c>
      <c r="J55" s="2">
        <f t="shared" ca="1" si="17"/>
        <v>0.91880508733870048</v>
      </c>
      <c r="K55" s="2">
        <f t="shared" ca="1" si="18"/>
        <v>-4.8865843541249623</v>
      </c>
      <c r="L55" s="2">
        <f t="shared" ca="1" si="18"/>
        <v>-0.1367159737523771</v>
      </c>
      <c r="M55" s="2"/>
    </row>
    <row r="56" spans="1:13" x14ac:dyDescent="0.3">
      <c r="A56">
        <f t="shared" si="11"/>
        <v>10</v>
      </c>
      <c r="B56" t="str">
        <f>[1]poverty_by_groups!$B10</f>
        <v>only pensioners</v>
      </c>
      <c r="C56" s="3" cm="1">
        <f t="array" aca="1" ref="C56" ca="1">INDIRECT("[Example_FiscalSim_"&amp;C$2&amp;".xlsx]poverty_by_groups!$H"&amp;$A56)</f>
        <v>0.34251274671355297</v>
      </c>
      <c r="D56" s="3" cm="1">
        <f t="array" aca="1" ref="D56" ca="1">INDIRECT("[Example_FiscalSim_"&amp;D$2&amp;".xlsx]poverty_by_groups!$H"&amp;$A56)</f>
        <v>0.34331636787363745</v>
      </c>
      <c r="E56" s="3" cm="1">
        <f t="array" aca="1" ref="E56" ca="1">INDIRECT("[Example_FiscalSim_"&amp;E$2&amp;".xlsx]poverty_by_groups!$H"&amp;$A56)</f>
        <v>0.30490262818682573</v>
      </c>
      <c r="F56" s="3" cm="1">
        <f t="array" aca="1" ref="F56" ca="1">INDIRECT("[Example_FiscalSim_"&amp;F$2&amp;".xlsx]poverty_by_groups!$H"&amp;$A56)</f>
        <v>0.36360540612810338</v>
      </c>
      <c r="G56" s="3"/>
      <c r="H56" s="3"/>
      <c r="I56" t="str">
        <f t="shared" si="16"/>
        <v>only pensioners</v>
      </c>
      <c r="J56" s="2">
        <f t="shared" ca="1" si="17"/>
        <v>8.0362116008447781E-2</v>
      </c>
      <c r="K56" s="2">
        <f t="shared" ca="1" si="18"/>
        <v>-3.7610118526727243</v>
      </c>
      <c r="L56" s="2">
        <f t="shared" ca="1" si="18"/>
        <v>2.1092659414550408</v>
      </c>
      <c r="M56" s="2"/>
    </row>
    <row r="57" spans="1:13" x14ac:dyDescent="0.3">
      <c r="A57">
        <f t="shared" si="11"/>
        <v>11</v>
      </c>
      <c r="B57" t="str">
        <f>[1]poverty_by_groups!$B11</f>
        <v>mixed adults, no children</v>
      </c>
      <c r="C57" s="3" cm="1">
        <f t="array" aca="1" ref="C57" ca="1">INDIRECT("[Example_FiscalSim_"&amp;C$2&amp;".xlsx]poverty_by_groups!$H"&amp;$A57)</f>
        <v>0.28369019166301462</v>
      </c>
      <c r="D57" s="3" cm="1">
        <f t="array" aca="1" ref="D57" ca="1">INDIRECT("[Example_FiscalSim_"&amp;D$2&amp;".xlsx]poverty_by_groups!$H"&amp;$A57)</f>
        <v>0.28758171991968595</v>
      </c>
      <c r="E57" s="3" cm="1">
        <f t="array" aca="1" ref="E57" ca="1">INDIRECT("[Example_FiscalSim_"&amp;E$2&amp;".xlsx]poverty_by_groups!$H"&amp;$A57)</f>
        <v>0.19453963989445813</v>
      </c>
      <c r="F57" s="3" cm="1">
        <f t="array" aca="1" ref="F57" ca="1">INDIRECT("[Example_FiscalSim_"&amp;F$2&amp;".xlsx]poverty_by_groups!$H"&amp;$A57)</f>
        <v>0.277028878010181</v>
      </c>
      <c r="G57" s="3"/>
      <c r="H57" s="3"/>
      <c r="I57" t="str">
        <f t="shared" si="16"/>
        <v>mixed adults, no children</v>
      </c>
      <c r="J57" s="2">
        <f t="shared" ca="1" si="17"/>
        <v>0.38915282566713283</v>
      </c>
      <c r="K57" s="2">
        <f t="shared" ca="1" si="18"/>
        <v>-8.915055176855649</v>
      </c>
      <c r="L57" s="2">
        <f t="shared" ca="1" si="18"/>
        <v>-0.66613136528336225</v>
      </c>
      <c r="M57" s="2"/>
    </row>
    <row r="58" spans="1:13" x14ac:dyDescent="0.3">
      <c r="C58" s="3"/>
      <c r="D58" s="3"/>
      <c r="E58" s="3"/>
      <c r="F58" s="3"/>
      <c r="G58" s="3"/>
      <c r="H58" s="3"/>
      <c r="J58" s="2"/>
      <c r="K58" s="2"/>
      <c r="L58" s="2"/>
      <c r="M58" s="2"/>
    </row>
    <row r="59" spans="1:13" x14ac:dyDescent="0.3">
      <c r="A59">
        <v>25</v>
      </c>
      <c r="B59" t="str">
        <f>[1]poverty_by_groups!$B25</f>
        <v>north</v>
      </c>
      <c r="C59" s="3" cm="1">
        <f t="array" aca="1" ref="C59" ca="1">INDIRECT("[Example_FiscalSim_"&amp;C$2&amp;".xlsx]poverty_by_groups!$H"&amp;$A59)</f>
        <v>0.29769526073700137</v>
      </c>
      <c r="D59" s="3" cm="1">
        <f t="array" aca="1" ref="D59" ca="1">INDIRECT("[Example_FiscalSim_"&amp;D$2&amp;".xlsx]poverty_by_groups!$H"&amp;$A59)</f>
        <v>0.3074692245746955</v>
      </c>
      <c r="E59" s="3" cm="1">
        <f t="array" aca="1" ref="E59" ca="1">INDIRECT("[Example_FiscalSim_"&amp;E$2&amp;".xlsx]poverty_by_groups!$H"&amp;$A59)</f>
        <v>0.21982667808983916</v>
      </c>
      <c r="F59" s="3" cm="1">
        <f t="array" aca="1" ref="F59" ca="1">INDIRECT("[Example_FiscalSim_"&amp;F$2&amp;".xlsx]poverty_by_groups!$H"&amp;$A59)</f>
        <v>0.29751507445408953</v>
      </c>
      <c r="G59" s="3"/>
      <c r="H59" s="3"/>
      <c r="I59" t="str">
        <f>$B59</f>
        <v>north</v>
      </c>
      <c r="J59" s="2">
        <f t="shared" ca="1" si="17"/>
        <v>0.97739638376941329</v>
      </c>
      <c r="K59" s="2">
        <f t="shared" ca="1" si="18"/>
        <v>-7.7868582647162201</v>
      </c>
      <c r="L59" s="2">
        <f t="shared" ca="1" si="18"/>
        <v>-1.801862829118317E-2</v>
      </c>
      <c r="M59" s="2"/>
    </row>
    <row r="60" spans="1:13" x14ac:dyDescent="0.3">
      <c r="A60">
        <f t="shared" si="11"/>
        <v>26</v>
      </c>
      <c r="B60" t="str">
        <f>[1]poverty_by_groups!$B26</f>
        <v>center</v>
      </c>
      <c r="C60" s="3" cm="1">
        <f t="array" aca="1" ref="C60" ca="1">INDIRECT("[Example_FiscalSim_"&amp;C$2&amp;".xlsx]poverty_by_groups!$H"&amp;$A60)</f>
        <v>0.3000464263217516</v>
      </c>
      <c r="D60" s="3" cm="1">
        <f t="array" aca="1" ref="D60" ca="1">INDIRECT("[Example_FiscalSim_"&amp;D$2&amp;".xlsx]poverty_by_groups!$H"&amp;$A60)</f>
        <v>0.30665978433600433</v>
      </c>
      <c r="E60" s="3" cm="1">
        <f t="array" aca="1" ref="E60" ca="1">INDIRECT("[Example_FiscalSim_"&amp;E$2&amp;".xlsx]poverty_by_groups!$H"&amp;$A60)</f>
        <v>0.2490863394813731</v>
      </c>
      <c r="F60" s="3" cm="1">
        <f t="array" aca="1" ref="F60" ca="1">INDIRECT("[Example_FiscalSim_"&amp;F$2&amp;".xlsx]poverty_by_groups!$H"&amp;$A60)</f>
        <v>0.3011306892757773</v>
      </c>
      <c r="G60" s="3"/>
      <c r="H60" s="3"/>
      <c r="I60" t="str">
        <f>$B60</f>
        <v>center</v>
      </c>
      <c r="J60" s="2">
        <f t="shared" ca="1" si="17"/>
        <v>0.66133580142527237</v>
      </c>
      <c r="K60" s="2">
        <f t="shared" ca="1" si="18"/>
        <v>-5.0960086840378507</v>
      </c>
      <c r="L60" s="2">
        <f t="shared" ca="1" si="18"/>
        <v>0.10842629540256943</v>
      </c>
      <c r="M60" s="2"/>
    </row>
    <row r="61" spans="1:13" x14ac:dyDescent="0.3">
      <c r="A61">
        <f t="shared" si="11"/>
        <v>27</v>
      </c>
      <c r="B61" t="str">
        <f>[1]poverty_by_groups!$B27</f>
        <v>south</v>
      </c>
      <c r="C61" s="3" cm="1">
        <f t="array" aca="1" ref="C61" ca="1">INDIRECT("[Example_FiscalSim_"&amp;C$2&amp;".xlsx]poverty_by_groups!$H"&amp;$A61)</f>
        <v>0.33207805797106626</v>
      </c>
      <c r="D61" s="3" cm="1">
        <f t="array" aca="1" ref="D61" ca="1">INDIRECT("[Example_FiscalSim_"&amp;D$2&amp;".xlsx]poverty_by_groups!$H"&amp;$A61)</f>
        <v>0.34347492296501164</v>
      </c>
      <c r="E61" s="3" cm="1">
        <f t="array" aca="1" ref="E61" ca="1">INDIRECT("[Example_FiscalSim_"&amp;E$2&amp;".xlsx]poverty_by_groups!$H"&amp;$A61)</f>
        <v>0.23982605161795201</v>
      </c>
      <c r="F61" s="3" cm="1">
        <f t="array" aca="1" ref="F61" ca="1">INDIRECT("[Example_FiscalSim_"&amp;F$2&amp;".xlsx]poverty_by_groups!$H"&amp;$A61)</f>
        <v>0.32012651446068452</v>
      </c>
      <c r="G61" s="3"/>
      <c r="H61" s="3"/>
      <c r="I61" t="str">
        <f>$B61</f>
        <v>south</v>
      </c>
      <c r="J61" s="2">
        <f t="shared" ca="1" si="17"/>
        <v>1.1396864993945377</v>
      </c>
      <c r="K61" s="2">
        <f t="shared" ca="1" si="18"/>
        <v>-9.2252006353114258</v>
      </c>
      <c r="L61" s="2">
        <f t="shared" ca="1" si="18"/>
        <v>-1.1951543510381746</v>
      </c>
      <c r="M61" s="2"/>
    </row>
    <row r="62" spans="1:13" x14ac:dyDescent="0.3">
      <c r="A62">
        <f t="shared" si="11"/>
        <v>28</v>
      </c>
      <c r="B62" t="str">
        <f>[1]poverty_by_groups!$B28</f>
        <v>capital city</v>
      </c>
      <c r="C62" s="3" cm="1">
        <f t="array" aca="1" ref="C62" ca="1">INDIRECT("[Example_FiscalSim_"&amp;C$2&amp;".xlsx]poverty_by_groups!$H"&amp;$A62)</f>
        <v>7.2938381793182086E-2</v>
      </c>
      <c r="D62" s="3" cm="1">
        <f t="array" aca="1" ref="D62" ca="1">INDIRECT("[Example_FiscalSim_"&amp;D$2&amp;".xlsx]poverty_by_groups!$H"&amp;$A62)</f>
        <v>7.2938381793182086E-2</v>
      </c>
      <c r="E62" s="3" cm="1">
        <f t="array" aca="1" ref="E62" ca="1">INDIRECT("[Example_FiscalSim_"&amp;E$2&amp;".xlsx]poverty_by_groups!$H"&amp;$A62)</f>
        <v>8.6978558142611989E-2</v>
      </c>
      <c r="F62" s="3" cm="1">
        <f t="array" aca="1" ref="F62" ca="1">INDIRECT("[Example_FiscalSim_"&amp;F$2&amp;".xlsx]poverty_by_groups!$H"&amp;$A62)</f>
        <v>7.7251975261661998E-2</v>
      </c>
      <c r="G62" s="3"/>
      <c r="H62" s="3"/>
      <c r="I62" t="str">
        <f>$B62</f>
        <v>capital city</v>
      </c>
      <c r="J62" s="2">
        <f t="shared" ca="1" si="17"/>
        <v>0</v>
      </c>
      <c r="K62" s="2">
        <f t="shared" ca="1" si="18"/>
        <v>1.4040176349429903</v>
      </c>
      <c r="L62" s="2">
        <f t="shared" ca="1" si="18"/>
        <v>0.43135934684799121</v>
      </c>
      <c r="M62" s="2"/>
    </row>
    <row r="63" spans="1:13" x14ac:dyDescent="0.3">
      <c r="C63" s="3"/>
      <c r="D63" s="3"/>
      <c r="E63" s="3"/>
      <c r="F63" s="3"/>
      <c r="G63" s="3"/>
      <c r="H63" s="3"/>
      <c r="J63" s="2"/>
      <c r="K63" s="2"/>
      <c r="L63" s="2"/>
      <c r="M63" s="2"/>
    </row>
    <row r="64" spans="1:13" x14ac:dyDescent="0.3">
      <c r="A64">
        <v>30</v>
      </c>
      <c r="B64" t="str">
        <f>[1]poverty_by_groups!$B30</f>
        <v>big cities</v>
      </c>
      <c r="C64" s="3" cm="1">
        <f t="array" aca="1" ref="C64" ca="1">INDIRECT("[Example_FiscalSim_"&amp;C$2&amp;".xlsx]poverty_by_groups!$H"&amp;$A64)</f>
        <v>8.3919640451337943E-2</v>
      </c>
      <c r="D64" s="3" cm="1">
        <f t="array" aca="1" ref="D64" ca="1">INDIRECT("[Example_FiscalSim_"&amp;D$2&amp;".xlsx]poverty_by_groups!$H"&amp;$A64)</f>
        <v>8.3919640451337943E-2</v>
      </c>
      <c r="E64" s="3" cm="1">
        <f t="array" aca="1" ref="E64" ca="1">INDIRECT("[Example_FiscalSim_"&amp;E$2&amp;".xlsx]poverty_by_groups!$H"&amp;$A64)</f>
        <v>9.0862995550242784E-2</v>
      </c>
      <c r="F64" s="3" cm="1">
        <f t="array" aca="1" ref="F64" ca="1">INDIRECT("[Example_FiscalSim_"&amp;F$2&amp;".xlsx]poverty_by_groups!$H"&amp;$A64)</f>
        <v>8.9145046520798632E-2</v>
      </c>
      <c r="G64" s="3"/>
      <c r="H64" s="3"/>
      <c r="I64" t="str">
        <f>$B64</f>
        <v>big cities</v>
      </c>
      <c r="J64" s="2">
        <f t="shared" ca="1" si="17"/>
        <v>0</v>
      </c>
      <c r="K64" s="2">
        <f t="shared" ca="1" si="18"/>
        <v>0.69433550989048409</v>
      </c>
      <c r="L64" s="2">
        <f t="shared" ca="1" si="18"/>
        <v>0.52254060694606896</v>
      </c>
      <c r="M64" s="2"/>
    </row>
    <row r="65" spans="1:13" x14ac:dyDescent="0.3">
      <c r="A65">
        <f t="shared" si="11"/>
        <v>31</v>
      </c>
      <c r="B65" t="str">
        <f>[1]poverty_by_groups!$B31</f>
        <v>small towns</v>
      </c>
      <c r="C65" s="3" cm="1">
        <f t="array" aca="1" ref="C65" ca="1">INDIRECT("[Example_FiscalSim_"&amp;C$2&amp;".xlsx]poverty_by_groups!$H"&amp;$A65)</f>
        <v>0.24153333987561074</v>
      </c>
      <c r="D65" s="3" cm="1">
        <f t="array" aca="1" ref="D65" ca="1">INDIRECT("[Example_FiscalSim_"&amp;D$2&amp;".xlsx]poverty_by_groups!$H"&amp;$A65)</f>
        <v>0.24638701397887869</v>
      </c>
      <c r="E65" s="3" cm="1">
        <f t="array" aca="1" ref="E65" ca="1">INDIRECT("[Example_FiscalSim_"&amp;E$2&amp;".xlsx]poverty_by_groups!$H"&amp;$A65)</f>
        <v>0.22291049077680297</v>
      </c>
      <c r="F65" s="3" cm="1">
        <f t="array" aca="1" ref="F65" ca="1">INDIRECT("[Example_FiscalSim_"&amp;F$2&amp;".xlsx]poverty_by_groups!$H"&amp;$A65)</f>
        <v>0.22997396615633631</v>
      </c>
      <c r="G65" s="3"/>
      <c r="H65" s="3"/>
      <c r="I65" t="str">
        <f t="shared" ref="I65:I66" si="19">$B65</f>
        <v>small towns</v>
      </c>
      <c r="J65" s="2">
        <f t="shared" ca="1" si="17"/>
        <v>0.4853674103267952</v>
      </c>
      <c r="K65" s="2">
        <f t="shared" ca="1" si="18"/>
        <v>-1.8622849098807763</v>
      </c>
      <c r="L65" s="2">
        <f t="shared" ca="1" si="18"/>
        <v>-1.1559373719274428</v>
      </c>
      <c r="M65" s="2"/>
    </row>
    <row r="66" spans="1:13" x14ac:dyDescent="0.3">
      <c r="A66">
        <f t="shared" si="11"/>
        <v>32</v>
      </c>
      <c r="B66" t="str">
        <f>[1]poverty_by_groups!$B32</f>
        <v>rural</v>
      </c>
      <c r="C66" s="3" cm="1">
        <f t="array" aca="1" ref="C66" ca="1">INDIRECT("[Example_FiscalSim_"&amp;C$2&amp;".xlsx]poverty_by_groups!$H"&amp;$A66)</f>
        <v>0.31865049645500759</v>
      </c>
      <c r="D66" s="3" cm="1">
        <f t="array" aca="1" ref="D66" ca="1">INDIRECT("[Example_FiscalSim_"&amp;D$2&amp;".xlsx]poverty_by_groups!$H"&amp;$A66)</f>
        <v>0.32862387827439332</v>
      </c>
      <c r="E66" s="3" cm="1">
        <f t="array" aca="1" ref="E66" ca="1">INDIRECT("[Example_FiscalSim_"&amp;E$2&amp;".xlsx]poverty_by_groups!$H"&amp;$A66)</f>
        <v>0.23663518605076425</v>
      </c>
      <c r="F66" s="3" cm="1">
        <f t="array" aca="1" ref="F66" ca="1">INDIRECT("[Example_FiscalSim_"&amp;F$2&amp;".xlsx]poverty_by_groups!$H"&amp;$A66)</f>
        <v>0.31837394567818089</v>
      </c>
      <c r="G66" s="3"/>
      <c r="H66" s="3"/>
      <c r="I66" t="str">
        <f t="shared" si="19"/>
        <v>rural</v>
      </c>
      <c r="J66" s="2">
        <f t="shared" ca="1" si="17"/>
        <v>0.99733818193857293</v>
      </c>
      <c r="K66" s="2">
        <f t="shared" ca="1" si="18"/>
        <v>-8.2015310404243333</v>
      </c>
      <c r="L66" s="2">
        <f t="shared" ca="1" si="18"/>
        <v>-2.765507768267006E-2</v>
      </c>
      <c r="M66" s="2"/>
    </row>
    <row r="67" spans="1:13" x14ac:dyDescent="0.3">
      <c r="C67" s="3"/>
      <c r="D67" s="3"/>
      <c r="E67" s="3"/>
      <c r="F67" s="3"/>
      <c r="G67" s="3"/>
      <c r="M67" s="2"/>
    </row>
    <row r="68" spans="1:13" x14ac:dyDescent="0.3">
      <c r="B68" s="6" t="s">
        <v>20</v>
      </c>
      <c r="I68" t="s">
        <v>22</v>
      </c>
      <c r="J68" s="8"/>
      <c r="M68" s="2"/>
    </row>
    <row r="69" spans="1:13" x14ac:dyDescent="0.3">
      <c r="A69">
        <v>11</v>
      </c>
      <c r="B69" t="s">
        <v>6</v>
      </c>
      <c r="C69" s="10" cm="1">
        <f t="array" aca="1" ref="C69" ca="1">INDIRECT("[Example_FiscalSim_"&amp;C$2&amp;".xlsx]Validation!$J"&amp;$A69)</f>
        <v>-4061.5879684336987</v>
      </c>
      <c r="D69" s="10" cm="1">
        <f t="array" aca="1" ref="D69" ca="1">INDIRECT("[Example_FiscalSim_"&amp;D$2&amp;".xlsx]Validation!$J"&amp;$A69)</f>
        <v>-4061.5879684336987</v>
      </c>
      <c r="E69" s="10" cm="1">
        <f t="array" aca="1" ref="E69" ca="1">INDIRECT("[Example_FiscalSim_"&amp;E$2&amp;".xlsx]Validation!$J"&amp;$A69)</f>
        <v>-4061.5879684336987</v>
      </c>
      <c r="F69" s="10" cm="1">
        <f t="array" aca="1" ref="F69" ca="1">INDIRECT("[Example_FiscalSim_"&amp;F$2&amp;".xlsx]Validation!$J"&amp;$A69)</f>
        <v>-4061.5879684336987</v>
      </c>
      <c r="G69" s="10"/>
      <c r="I69" t="str">
        <f>B69</f>
        <v>SSC</v>
      </c>
      <c r="J69" s="2">
        <f ca="1">(D69-$C69)/$C$79*100</f>
        <v>0</v>
      </c>
      <c r="K69" s="2">
        <f t="shared" ref="K69:L69" ca="1" si="20">(E69-$C69)/$C$79*100</f>
        <v>0</v>
      </c>
      <c r="L69" s="2">
        <f t="shared" ca="1" si="20"/>
        <v>0</v>
      </c>
      <c r="M69" s="2"/>
    </row>
    <row r="70" spans="1:13" x14ac:dyDescent="0.3">
      <c r="A70">
        <v>13</v>
      </c>
      <c r="B70" t="s">
        <v>7</v>
      </c>
      <c r="C70" s="10" cm="1">
        <f t="array" aca="1" ref="C70" ca="1">INDIRECT("[Example_FiscalSim_"&amp;C$2&amp;".xlsx]Validation!$J"&amp;$A70)</f>
        <v>-2103.6260967737444</v>
      </c>
      <c r="D70" s="10" cm="1">
        <f t="array" aca="1" ref="D70" ca="1">INDIRECT("[Example_FiscalSim_"&amp;D$2&amp;".xlsx]Validation!$J"&amp;$A70)</f>
        <v>-2122.2370211607767</v>
      </c>
      <c r="E70" s="10" cm="1">
        <f t="array" aca="1" ref="E70" ca="1">INDIRECT("[Example_FiscalSim_"&amp;E$2&amp;".xlsx]Validation!$J"&amp;$A70)</f>
        <v>-2103.6260967737444</v>
      </c>
      <c r="F70" s="10" cm="1">
        <f t="array" aca="1" ref="F70" ca="1">INDIRECT("[Example_FiscalSim_"&amp;F$2&amp;".xlsx]Validation!$J"&amp;$A70)</f>
        <v>-2103.6260967737444</v>
      </c>
      <c r="G70" s="10"/>
      <c r="I70" t="str">
        <f t="shared" ref="I70:I76" si="21">B70</f>
        <v>Direct Taxes</v>
      </c>
      <c r="J70" s="2">
        <f t="shared" ref="J70:J77" ca="1" si="22">(D70-$C70)/$C$79*100</f>
        <v>-9.3054621935161785E-2</v>
      </c>
      <c r="K70" s="2">
        <f t="shared" ref="K70:K77" ca="1" si="23">(E70-$C70)/$C$79*100</f>
        <v>0</v>
      </c>
      <c r="L70" s="2">
        <f t="shared" ref="L70:L77" ca="1" si="24">(F70-$C70)/$C$79*100</f>
        <v>0</v>
      </c>
      <c r="M70" s="2"/>
    </row>
    <row r="71" spans="1:13" x14ac:dyDescent="0.3">
      <c r="A71">
        <v>15</v>
      </c>
      <c r="B71" t="s">
        <v>8</v>
      </c>
      <c r="C71" s="10" cm="1">
        <f t="array" aca="1" ref="C71" ca="1">INDIRECT("[Example_FiscalSim_"&amp;C$2&amp;".xlsx]Validation!$J"&amp;$A71)</f>
        <v>4177.2583818798421</v>
      </c>
      <c r="D71" s="10" cm="1">
        <f t="array" aca="1" ref="D71" ca="1">INDIRECT("[Example_FiscalSim_"&amp;D$2&amp;".xlsx]Validation!$J"&amp;$A71)</f>
        <v>4177.2583818798421</v>
      </c>
      <c r="E71" s="10" cm="1">
        <f t="array" aca="1" ref="E71" ca="1">INDIRECT("[Example_FiscalSim_"&amp;E$2&amp;".xlsx]Validation!$J"&amp;$A71)</f>
        <v>4177.2583818798421</v>
      </c>
      <c r="F71" s="10" cm="1">
        <f t="array" aca="1" ref="F71" ca="1">INDIRECT("[Example_FiscalSim_"&amp;F$2&amp;".xlsx]Validation!$J"&amp;$A71)</f>
        <v>4177.2583818798421</v>
      </c>
      <c r="G71" s="10"/>
      <c r="I71" t="str">
        <f t="shared" si="21"/>
        <v>Pensions</v>
      </c>
      <c r="J71" s="2">
        <f t="shared" ca="1" si="22"/>
        <v>0</v>
      </c>
      <c r="K71" s="2">
        <f t="shared" ca="1" si="23"/>
        <v>0</v>
      </c>
      <c r="L71" s="2">
        <f t="shared" ca="1" si="24"/>
        <v>0</v>
      </c>
    </row>
    <row r="72" spans="1:13" x14ac:dyDescent="0.3">
      <c r="A72">
        <v>17</v>
      </c>
      <c r="B72" t="s">
        <v>9</v>
      </c>
      <c r="C72" s="10" cm="1">
        <f t="array" aca="1" ref="C72" ca="1">INDIRECT("[Example_FiscalSim_"&amp;C$2&amp;".xlsx]Validation!$J"&amp;$A72)</f>
        <v>1921.4337019118711</v>
      </c>
      <c r="D72" s="10" cm="1">
        <f t="array" aca="1" ref="D72" ca="1">INDIRECT("[Example_FiscalSim_"&amp;D$2&amp;".xlsx]Validation!$J"&amp;$A72)</f>
        <v>1937.5223667061803</v>
      </c>
      <c r="E72" s="10" cm="1">
        <f t="array" aca="1" ref="E72" ca="1">INDIRECT("[Example_FiscalSim_"&amp;E$2&amp;".xlsx]Validation!$J"&amp;$A72)</f>
        <v>1947.5102014071915</v>
      </c>
      <c r="F72" s="10" cm="1">
        <f t="array" aca="1" ref="F72" ca="1">INDIRECT("[Example_FiscalSim_"&amp;F$2&amp;".xlsx]Validation!$J"&amp;$A72)</f>
        <v>1921.4337019118711</v>
      </c>
      <c r="G72" s="10"/>
      <c r="I72" t="str">
        <f t="shared" si="21"/>
        <v>Direct Transfers</v>
      </c>
      <c r="J72" s="2">
        <f t="shared" ca="1" si="22"/>
        <v>8.0443323971545633E-2</v>
      </c>
      <c r="K72" s="2">
        <f t="shared" ca="1" si="23"/>
        <v>0.13038249747660188</v>
      </c>
      <c r="L72" s="2">
        <f t="shared" ca="1" si="24"/>
        <v>0</v>
      </c>
    </row>
    <row r="73" spans="1:13" x14ac:dyDescent="0.3">
      <c r="A73">
        <v>23</v>
      </c>
      <c r="B73" t="s">
        <v>10</v>
      </c>
      <c r="C73" s="10" cm="1">
        <f t="array" aca="1" ref="C73" ca="1">INDIRECT("[Example_FiscalSim_"&amp;C$2&amp;".xlsx]Validation!$J"&amp;$A73)</f>
        <v>-3360.1577448095431</v>
      </c>
      <c r="D73" s="10" cm="1">
        <f t="array" aca="1" ref="D73" ca="1">INDIRECT("[Example_FiscalSim_"&amp;D$2&amp;".xlsx]Validation!$J"&amp;$A73)</f>
        <v>-3360.78740786657</v>
      </c>
      <c r="E73" s="10" cm="1">
        <f t="array" aca="1" ref="E73" ca="1">INDIRECT("[Example_FiscalSim_"&amp;E$2&amp;".xlsx]Validation!$J"&amp;$A73)</f>
        <v>-3382.2518127613357</v>
      </c>
      <c r="F73" s="10" cm="1">
        <f t="array" aca="1" ref="F73" ca="1">INDIRECT("[Example_FiscalSim_"&amp;F$2&amp;".xlsx]Validation!$J"&amp;$A73)</f>
        <v>-3363.169940356026</v>
      </c>
      <c r="G73" s="10"/>
      <c r="I73" t="str">
        <f t="shared" si="21"/>
        <v>Indirect Taxes</v>
      </c>
      <c r="J73" s="2">
        <f t="shared" ca="1" si="22"/>
        <v>-3.148315285134231E-3</v>
      </c>
      <c r="K73" s="2">
        <f t="shared" ca="1" si="23"/>
        <v>-0.11047033975896284</v>
      </c>
      <c r="L73" s="2">
        <f t="shared" ca="1" si="24"/>
        <v>-1.506097773241436E-2</v>
      </c>
    </row>
    <row r="74" spans="1:13" x14ac:dyDescent="0.3">
      <c r="A74">
        <v>26</v>
      </c>
      <c r="B74" t="s">
        <v>11</v>
      </c>
      <c r="C74" s="10" cm="1">
        <f t="array" aca="1" ref="C74" ca="1">INDIRECT("[Example_FiscalSim_"&amp;C$2&amp;".xlsx]Validation!$J"&amp;$A74)</f>
        <v>872.35519157940223</v>
      </c>
      <c r="D74" s="10" cm="1">
        <f t="array" aca="1" ref="D74" ca="1">INDIRECT("[Example_FiscalSim_"&amp;D$2&amp;".xlsx]Validation!$J"&amp;$A74)</f>
        <v>872.35519157940223</v>
      </c>
      <c r="E74" s="10" cm="1">
        <f t="array" aca="1" ref="E74" ca="1">INDIRECT("[Example_FiscalSim_"&amp;E$2&amp;".xlsx]Validation!$J"&amp;$A74)</f>
        <v>872.35519157940223</v>
      </c>
      <c r="F74" s="10" cm="1">
        <f t="array" aca="1" ref="F74" ca="1">INDIRECT("[Example_FiscalSim_"&amp;F$2&amp;".xlsx]Validation!$J"&amp;$A74)</f>
        <v>872.35519157940223</v>
      </c>
      <c r="G74" s="10"/>
      <c r="I74" t="str">
        <f t="shared" si="21"/>
        <v>Indirect Subsidies</v>
      </c>
      <c r="J74" s="2">
        <f t="shared" ca="1" si="22"/>
        <v>0</v>
      </c>
      <c r="K74" s="2">
        <f t="shared" ca="1" si="23"/>
        <v>0</v>
      </c>
      <c r="L74" s="2">
        <f t="shared" ca="1" si="24"/>
        <v>0</v>
      </c>
    </row>
    <row r="75" spans="1:13" x14ac:dyDescent="0.3">
      <c r="A75">
        <v>28</v>
      </c>
      <c r="B75" t="s">
        <v>12</v>
      </c>
      <c r="C75" s="10" cm="1">
        <f t="array" aca="1" ref="C75" ca="1">INDIRECT("[Example_FiscalSim_"&amp;C$2&amp;".xlsx]Validation!$J"&amp;$A75)</f>
        <v>1312.5</v>
      </c>
      <c r="D75" s="10" cm="1">
        <f t="array" aca="1" ref="D75" ca="1">INDIRECT("[Example_FiscalSim_"&amp;D$2&amp;".xlsx]Validation!$J"&amp;$A75)</f>
        <v>1312.5</v>
      </c>
      <c r="E75" s="10" cm="1">
        <f t="array" aca="1" ref="E75" ca="1">INDIRECT("[Example_FiscalSim_"&amp;E$2&amp;".xlsx]Validation!$J"&amp;$A75)</f>
        <v>1312.5</v>
      </c>
      <c r="F75" s="10" cm="1">
        <f t="array" aca="1" ref="F75" ca="1">INDIRECT("[Example_FiscalSim_"&amp;F$2&amp;".xlsx]Validation!$J"&amp;$A75)</f>
        <v>1312.5</v>
      </c>
      <c r="G75" s="10"/>
      <c r="I75" t="str">
        <f t="shared" si="21"/>
        <v>In-kind Health</v>
      </c>
      <c r="J75" s="2">
        <f t="shared" ca="1" si="22"/>
        <v>0</v>
      </c>
      <c r="K75" s="2">
        <f t="shared" ca="1" si="23"/>
        <v>0</v>
      </c>
      <c r="L75" s="2">
        <f t="shared" ca="1" si="24"/>
        <v>0</v>
      </c>
    </row>
    <row r="76" spans="1:13" x14ac:dyDescent="0.3">
      <c r="A76">
        <v>31</v>
      </c>
      <c r="B76" t="s">
        <v>13</v>
      </c>
      <c r="C76" s="10" cm="1">
        <f t="array" aca="1" ref="C76" ca="1">INDIRECT("[Example_FiscalSim_"&amp;C$2&amp;".xlsx]Validation!$J"&amp;$A76)</f>
        <v>1499.9999999999995</v>
      </c>
      <c r="D76" s="10" cm="1">
        <f t="array" aca="1" ref="D76" ca="1">INDIRECT("[Example_FiscalSim_"&amp;D$2&amp;".xlsx]Validation!$J"&amp;$A76)</f>
        <v>1499.9999999999995</v>
      </c>
      <c r="E76" s="10" cm="1">
        <f t="array" aca="1" ref="E76" ca="1">INDIRECT("[Example_FiscalSim_"&amp;E$2&amp;".xlsx]Validation!$J"&amp;$A76)</f>
        <v>1499.9999999999995</v>
      </c>
      <c r="F76" s="10" cm="1">
        <f t="array" aca="1" ref="F76" ca="1">INDIRECT("[Example_FiscalSim_"&amp;F$2&amp;".xlsx]Validation!$J"&amp;$A76)</f>
        <v>1499.9999999999995</v>
      </c>
      <c r="G76" s="10"/>
      <c r="I76" t="str">
        <f t="shared" si="21"/>
        <v>In-kind Education</v>
      </c>
      <c r="J76" s="2">
        <f t="shared" ca="1" si="22"/>
        <v>0</v>
      </c>
      <c r="K76" s="2">
        <f t="shared" ca="1" si="23"/>
        <v>0</v>
      </c>
      <c r="L76" s="2">
        <f t="shared" ca="1" si="24"/>
        <v>0</v>
      </c>
    </row>
    <row r="77" spans="1:13" x14ac:dyDescent="0.3">
      <c r="B77" s="6" t="s">
        <v>19</v>
      </c>
      <c r="C77" s="7">
        <f ca="1">SUM(C69:C76)</f>
        <v>258.17546535412885</v>
      </c>
      <c r="D77" s="7">
        <f t="shared" ref="D77:F77" ca="1" si="25">SUM(D69:D76)</f>
        <v>255.02354270437854</v>
      </c>
      <c r="E77" s="7">
        <f t="shared" ca="1" si="25"/>
        <v>262.15789689765688</v>
      </c>
      <c r="F77" s="7">
        <f t="shared" ca="1" si="25"/>
        <v>255.16326980764597</v>
      </c>
      <c r="G77" s="7"/>
      <c r="I77" t="str">
        <f>B77</f>
        <v>Total</v>
      </c>
      <c r="J77" s="2">
        <f t="shared" ca="1" si="22"/>
        <v>-1.5759613248751522E-2</v>
      </c>
      <c r="K77" s="2">
        <f t="shared" ca="1" si="23"/>
        <v>1.9912157717640187E-2</v>
      </c>
      <c r="L77" s="2">
        <f t="shared" ca="1" si="24"/>
        <v>-1.506097773241436E-2</v>
      </c>
    </row>
    <row r="78" spans="1:13" x14ac:dyDescent="0.3">
      <c r="B78" s="9"/>
      <c r="C78" s="1"/>
      <c r="D78" s="1"/>
      <c r="E78" s="1"/>
      <c r="F78" s="1"/>
      <c r="G78" s="1"/>
      <c r="J78" s="1"/>
      <c r="K78" s="1"/>
      <c r="L78" s="1"/>
    </row>
    <row r="79" spans="1:13" x14ac:dyDescent="0.3">
      <c r="B79" t="s">
        <v>21</v>
      </c>
      <c r="C79">
        <v>20000</v>
      </c>
      <c r="J79" s="1"/>
      <c r="K79" s="1"/>
      <c r="L79" s="1"/>
    </row>
    <row r="80" spans="1:13" x14ac:dyDescent="0.3">
      <c r="J80" s="1"/>
      <c r="K80" s="1"/>
      <c r="L80" s="1"/>
    </row>
    <row r="81" spans="10:12" x14ac:dyDescent="0.3">
      <c r="J81" s="1"/>
      <c r="K81" s="1"/>
      <c r="L81" s="1"/>
    </row>
    <row r="82" spans="10:12" x14ac:dyDescent="0.3">
      <c r="J82" s="1"/>
      <c r="K82" s="1"/>
      <c r="L82" s="1"/>
    </row>
    <row r="83" spans="10:12" x14ac:dyDescent="0.3">
      <c r="J83" s="1"/>
      <c r="K83" s="1"/>
      <c r="L83" s="1"/>
    </row>
    <row r="84" spans="10:12" x14ac:dyDescent="0.3">
      <c r="K84" s="1"/>
      <c r="L84" s="1"/>
    </row>
    <row r="85" spans="10:12" x14ac:dyDescent="0.3">
      <c r="L85" s="1"/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2021-04-05T20:08:55Z</dcterms:created>
  <dcterms:modified xsi:type="dcterms:W3CDTF">2023-01-19T21:14:33Z</dcterms:modified>
</cp:coreProperties>
</file>