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32" documentId="8_{A1488E1A-9B6F-4A5B-B166-6739D2600A55}" xr6:coauthVersionLast="47" xr6:coauthVersionMax="47" xr10:uidLastSave="{B45FB906-2268-47E8-ADFB-62F5B859A07F}"/>
  <bookViews>
    <workbookView xWindow="-120" yWindow="-120" windowWidth="29040" windowHeight="15990" firstSheet="7" activeTab="7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<sst xmlns="http://schemas.openxmlformats.org/spreadsheetml/2006/main" xmlns:r="http://schemas.openxmlformats.org/officeDocument/2006/relationships" xmlns:xdr="http://schemas.openxmlformats.org/drawingml/2006/spreadsheetDrawing" count="7536" uniqueCount="1626">
  <si>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</si>
  <si>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</si>
  <si>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</si>
  <si>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</si>
  <si>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</si>
  <si>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</si>
  <si>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</si>
  <si>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</si>
  <si>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</si>
  <si>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</si>
  <si>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</si>
  <si>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</si>
  <si>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</si>
  <si>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</si>
  <si>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</si>
  <si>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</si>
  <si>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</si>
  <si>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</si>
  <si>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</si>
  <si>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</si>
  <si>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</si>
  <si>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</si>
  <si>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</si>
  <si>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</si>
  <si>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</si>
  <si>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</si>
  <si>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</si>
  <si>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</si>
  <si>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</si>
  <si>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</si>
  <si>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</si>
  <si>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</si>
  <si>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</si>
  <si>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</si>
  <si>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</si>
  <si>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</si>
  <si>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</si>
  <si>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</si>
  <si>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</si>
  <si>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</si>
  <si>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</si>
  <si>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</si>
  <si>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</si>
  <si>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</si>
  <si>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</si>
  <si>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</si>
  <si>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</si>
  <si>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</si>
  <si>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</si>
  <si>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</si>
  <si>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</si>
  <si>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</si>
  <si>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</si>
  <si>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</si>
  <si>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</si>
  <si>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</si>
  <si>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</si>
  <si>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</si>
  <si>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</si>
  <si>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</si>
  <si>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</si>
  <si>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</si>
  <si>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</si>
  <si>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</si>
  <si>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</si>
  <si>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</si>
  <si>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</si>
  <si>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</si>
  <si>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</si>
  <si>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</si>
  <si>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</si>
  <si>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</si>
  <si>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</si>
  <si>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</si>
  <si>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</si>
  <si>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</si>
  <si>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</si>
  <si>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</si>
  <si>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</si>
  <si>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</si>
  <si>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</si>
  <si>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</si>
  <si>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</si>
  <si>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</si>
  <si>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</si>
  <si>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</si>
  <si>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</si>
  <si>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</si>
  <si>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</si>
  <si>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</si>
  <si>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</si>
  <si>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</si>
  <si>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</si>
  <si>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</si>
  <si>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</si>
  <si>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</si>
  <si>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</si>
  <si>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</si>
  <si>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</si>
  <si>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</si>
  <si>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</si>
  <si>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</si>
  <si>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</si>
  <si>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</si>
  <si>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</si>
  <si>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</si>
  <si>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</si>
  <si>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</si>
  <si>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</si>
  <si>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</si>
  <si>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</si>
  <si>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</si>
  <si>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</si>
  <si>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</si>
  <si>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</si>
  <si>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</si>
  <si>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</si>
  <si>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</si>
  <si>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</si>
  <si>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</si>
  <si>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</si>
  <si>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</si>
  <si>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</si>
  <si>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</si>
  <si>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</si>
  <si>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</si>
  <si>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</si>
  <si>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</si>
  <si>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</si>
  <si>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</si>
  <si>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</si>
  <si>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</si>
  <si>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</si>
  <si>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</si>
  <si>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</si>
  <si>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</si>
  <si>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</si>
  <si>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</si>
  <si>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</si>
  <si>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</si>
  <si>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</si>
  <si>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</si>
  <si>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</si>
  <si>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</si>
  <si>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</si>
  <si>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</si>
  <si>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</si>
  <si>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</si>
  <si>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</si>
  <si>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</si>
  <si>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</si>
  <si>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</si>
  <si>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</si>
  <si>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</si>
  <si>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</si>
  <si>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</si>
  <si>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</si>
  <si>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</si>
  <si>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</si>
  <si>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</si>
  <si>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</si>
  <si>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</si>
  <si>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</si>
  <si>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</si>
  <si>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</si>
  <si>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</si>
  <si>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</si>
  <si>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</si>
  <si>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</si>
  <si>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</si>
  <si>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</si>
  <si>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</si>
  <si>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</si>
  <si>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</si>
  <si>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</si>
  <si>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</si>
  <si>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</si>
  <si>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</si>
  <si>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</si>
  <si>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</si>
  <si>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</si>
  <si>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</si>
  <si>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</si>
  <si>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</si>
  <si>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</si>
  <si>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</si>
  <si>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</si>
  <si>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</si>
  <si>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</si>
  <si>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</si>
  <si>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</si>
  <si>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</si>
  <si>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</si>
  <si>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</si>
  <si>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</si>
  <si>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</si>
  <si>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</si>
  <si>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</si>
  <si>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</si>
  <si>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</si>
  <si>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</si>
  <si>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</si>
  <si>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</si>
  <si>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</si>
  <si>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</si>
  <si>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</si>
  <si>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</si>
  <si>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</si>
  <si>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</si>
  <si>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</si>
  <si>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</si>
  <si>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</si>
  <si>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</si>
  <si>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</si>
  <si>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</si>
  <si>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</si>
  <si>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</si>
  <si>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</si>
  <si>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</si>
  <si>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</si>
  <si>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</si>
  <si>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</si>
  <si>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</si>
  <si>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</si>
  <si>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</si>
  <si>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</si>
  <si>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</si>
  <si>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</si>
  <si>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</si>
  <si>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</si>
  <si>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</si>
  <si>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</si>
  <si>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</si>
  <si>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</si>
  <si>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</si>
  <si>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</si>
  <si>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</si>
  <si>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</si>
  <si>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</si>
  <si>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</si>
  <si>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</si>
  <si>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</si>
  <si>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</si>
  <si>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</si>
  <si>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</si>
  <si>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</si>
  <si>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</si>
  <si>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</si>
  <si>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</si>
  <si>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</si>
  <si>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</si>
  <si>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</si>
  <si>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</si>
  <si>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</si>
  <si>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</si>
  <si>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</si>
  <si>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</si>
  <si>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</si>
  <si>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</si>
  <si>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</si>
  <si>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</si>
  <si>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</si>
  <si>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</si>
  <si>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</si>
  <si>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</si>
  <si>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</si>
  <si>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</si>
  <si>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</si>
  <si>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</si>
  <si>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</si>
  <si>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</si>
  <si>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</si>
  <si>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</si>
  <si>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</si>
  <si>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</si>
  <si>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</si>
  <si>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</si>
  <si>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</si>
  <si>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</si>
  <si>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</si>
  <si>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</si>
  <si>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</si>
  <si>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</si>
  <si>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</si>
  <si>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</si>
  <si>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</si>
  <si>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</si>
  <si>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</si>
  <si>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</si>
  <si>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</si>
  <si>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</si>
  <si>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</si>
  <si>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</si>
  <si>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</si>
  <si>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</si>
  <si>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</si>
  <si>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</si>
  <si>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</si>
  <si>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</si>
  <si>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</si>
  <si>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</si>
  <si>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</si>
  <si>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</si>
  <si>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</si>
  <si>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</si>
  <si>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</si>
  <si>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</si>
  <si>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</si>
  <si>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</si>
  <si>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</si>
  <si>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</si>
  <si>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</si>
  <si>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</si>
  <si>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</si>
  <si>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</si>
  <si>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</si>
  <si>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</si>
  <si>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</si>
  <si>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</si>
  <si>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</si>
  <si>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</si>
  <si>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</si>
  <si>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</si>
  <si>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</si>
  <si>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</si>
  <si>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</si>
  <si>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</si>
  <si>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</si>
  <si>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</si>
  <si>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</si>
  <si>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</si>
  <si>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</si>
  <si>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</si>
  <si>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</si>
  <si>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</si>
  <si>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</si>
  <si>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</si>
  <si>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</si>
  <si>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</si>
  <si>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</si>
  <si>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</si>
  <si>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</si>
  <si>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</si>
  <si>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</si>
  <si>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</si>
  <si>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</si>
  <si>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</si>
  <si>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</si>
  <si>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</si>
  <si>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</si>
  <si>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</si>
  <si>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</si>
  <si>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</si>
  <si>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</si>
  <si>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</si>
  <si>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</si>
  <si>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</si>
  <si>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</si>
  <si>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</si>
  <si>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</si>
  <si>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</si>
  <si>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</si>
  <si>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</si>
  <si>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</si>
  <si>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</si>
  <si>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</si>
  <si>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</si>
  <si>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</si>
  <si>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</si>
  <si>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</si>
  <si>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</si>
  <si>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</si>
  <si>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</si>
  <si>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</si>
  <si>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</si>
  <si>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</si>
  <si>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</si>
  <si>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</si>
  <si>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</si>
  <si>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</si>
  <si>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</si>
  <si>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</si>
  <si>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</si>
  <si>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</si>
  <si>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</si>
  <si>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</si>
  <si>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</si>
  <si>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</si>
  <si>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</si>
  <si>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</si>
  <si>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</si>
  <si>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</si>
  <si>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</si>
  <si>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</si>
  <si>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</si>
  <si>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</si>
  <si>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</si>
  <si>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</si>
  <si>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</si>
  <si>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</si>
  <si>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</si>
  <si>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</si>
  <si>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</si>
  <si>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</si>
  <si>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</si>
  <si>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</si>
  <si>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</si>
  <si>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</si>
  <si>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</si>
  <si>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</si>
  <si>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</si>
  <si>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</si>
  <si>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</si>
  <si>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</si>
  <si>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</si>
  <si>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</si>
  <si>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</si>
  <si>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</si>
  <si>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</si>
  <si>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</si>
  <si>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</si>
  <si>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</si>
  <si>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</si>
  <si>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</si>
  <si>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</si>
  <si>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</si>
  <si>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</si>
  <si>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</si>
  <si>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</si>
  <si>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</si>
  <si>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</si>
  <si>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</si>
  <si>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</si>
  <si>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</si>
  <si>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</si>
  <si>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</si>
  <si>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</si>
  <si>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</si>
  <si>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</si>
  <si>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</si>
  <si>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</si>
  <si>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</si>
  <si>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</si>
  <si>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</si>
  <si>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</si>
  <si>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</si>
  <si>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</si>
  <si>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</si>
  <si>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</si>
  <si>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</si>
  <si>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</si>
  <si>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</si>
  <si>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</si>
  <si>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</si>
  <si>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</si>
  <si>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</si>
  <si>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</si>
  <si>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</si>
  <si>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</si>
  <si>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</si>
  <si>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</si>
  <si>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</si>
  <si>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</si>
  <si>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</si>
  <si>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</si>
  <si>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</si>
  <si>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</si>
  <si>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</si>
  <si>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</si>
  <si>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</si>
  <si>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</si>
  <si>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</si>
  <si>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</si>
  <si>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</si>
  <si>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</si>
  <si>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</si>
  <si>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</si>
  <si>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</si>
  <si>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</si>
  <si>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</si>
  <si>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</si>
  <si>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</si>
  <si>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</si>
  <si>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</si>
  <si>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</si>
  <si>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</si>
  <si>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</si>
  <si>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</si>
  <si>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</si>
  <si>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</si>
  <si>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</si>
  <si>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</si>
  <si>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</si>
  <si>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</si>
  <si>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</si>
  <si>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</si>
  <si>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</si>
  <si>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</si>
  <si>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</si>
  <si>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</si>
  <si>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</si>
  <si>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</si>
  <si>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</si>
  <si>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</si>
  <si>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</si>
  <si>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</si>
  <si>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</si>
  <si>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</si>
  <si>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</si>
  <si>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</si>
  <si>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</si>
  <si>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</si>
  <si>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</si>
  <si>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</si>
  <si>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</si>
  <si>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</si>
  <si>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</si>
  <si>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</si>
  <si>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</si>
  <si>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</si>
  <si>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</si>
  <si>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</si>
  <si>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</si>
  <si>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</si>
  <si>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</si>
  <si>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</si>
  <si>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</si>
  <si>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</si>
  <si>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</si>
  <si>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</si>
  <si>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</si>
  <si>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</si>
  <si>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</si>
  <si>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</si>
  <si>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</si>
  <si>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</si>
  <si>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</si>
  <si>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</si>
  <si>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</si>
  <si>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</si>
  <si>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</si>
  <si>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</si>
  <si>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</si>
  <si>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</si>
  <si>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</si>
  <si>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</si>
  <si>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</si>
  <si>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</si>
  <si>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</si>
  <si>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</si>
  <si>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</si>
  <si>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</si>
  <si>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</si>
  <si>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</si>
  <si>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</si>
  <si>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</si>
  <si>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</si>
  <si>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</si>
  <si>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</si>
  <si>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</si>
  <si>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</si>
  <si>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</si>
  <si>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</si>
  <si>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</si>
  <si>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</si>
  <si>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</si>
  <si>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</si>
  <si>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</si>
  <si>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</si>
  <si>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</si>
  <si>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</si>
  <si>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</si>
  <si>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</si>
  <si>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</si>
  <si>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</si>
  <si>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</si>
  <si>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</si>
  <si>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</si>
  <si>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</si>
  <si>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</si>
  <si>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</si>
  <si>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</si>
  <si>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</si>
  <si>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</si>
  <si>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</si>
  <si>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</si>
  <si>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</si>
  <si>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</si>
  <si>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</si>
  <si>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</si>
  <si>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</si>
  <si>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</si>
  <si>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</si>
  <si>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</si>
  <si>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</si>
  <si>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</si>
  <si>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</si>
  <si>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</si>
  <si>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</si>
  <si>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</si>
  <si>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</si>
  <si>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</si>
  <si>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</si>
  <si>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</si>
  <si>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</si>
  <si>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</si>
  <si>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</si>
  <si>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</si>
  <si>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</si>
  <si>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</si>
  <si>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</si>
  <si>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</si>
  <si>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</si>
  <si>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</si>
  <si>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</si>
  <si>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</si>
  <si>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</si>
  <si>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</si>
  <si>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</si>
  <si>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</si>
  <si>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</si>
  <si>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</si>
  <si>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</si>
  <si>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</si>
  <si>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</si>
  <si>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</si>
  <si>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</si>
  <si>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</si>
  <si>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</si>
  <si>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</si>
  <si>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</si>
  <si>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</si>
  <si>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</si>
  <si>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</si>
  <si>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</si>
  <si>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</si>
  <si>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</si>
  <si>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</si>
  <si>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</si>
  <si>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</si>
  <si>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</si>
  <si>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</si>
  <si>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</si>
  <si>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</si>
  <si>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</si>
  <si>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</si>
  <si>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</si>
  <si>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</si>
  <si>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</si>
  <si>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</si>
  <si>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</si>
  <si>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</si>
  <si>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</si>
  <si>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</si>
  <si>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</si>
  <si>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</si>
  <si>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</si>
  <si>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</si>
  <si>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</si>
  <si>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</si>
  <si>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</si>
  <si>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</si>
  <si>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</si>
  <si>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</si>
  <si>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</si>
  <si>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</si>
  <si>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</si>
  <si>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</si>
  <si>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</si>
  <si>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</si>
  <si>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</si>
  <si>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</si>
  <si>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</si>
  <si>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</si>
  <si>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</si>
  <si>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</si>
  <si>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</si>
  <si>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</si>
  <si>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</si>
  <si>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</si>
  <si>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</si>
  <si>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</si>
  <si>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</si>
  <si>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</si>
  <si>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</si>
  <si>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</si>
  <si>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</si>
  <si>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</si>
  <si>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</si>
  <si>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</si>
  <si>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</si>
  <si>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</si>
  <si>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</si>
  <si>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</si>
  <si>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</si>
  <si>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</si>
  <si>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</si>
  <si>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</si>
  <si>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</si>
  <si>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</si>
  <si>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</si>
  <si>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</si>
  <si>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</si>
  <si>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</si>
  <si>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</si>
  <si>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</si>
  <si>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</si>
  <si>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</si>
  <si>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</si>
  <si>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</si>
  <si>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</si>
  <si>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</si>
  <si>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</si>
  <si>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</si>
  <si>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</si>
  <si>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</si>
  <si>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</si>
  <si>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</si>
  <si>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</si>
  <si>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</si>
  <si>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</si>
  <si>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</si>
  <si>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</si>
  <si>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</si>
  <si>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</si>
  <si>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</si>
  <si>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</si>
  <si>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</si>
  <si>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</si>
  <si>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</si>
  <si>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</si>
  <si>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</si>
  <si>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</si>
  <si>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</si>
  <si>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</si>
  <si>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</si>
  <si>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</si>
  <si>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</si>
  <si>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</si>
  <si>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</si>
  <si>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</si>
  <si>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</si>
  <si>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</si>
  <si>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</si>
  <si>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</si>
  <si>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</si>
  <si>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</si>
  <si>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</si>
  <si>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</si>
  <si>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</si>
  <si>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</si>
  <si>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</si>
  <si>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</si>
  <si>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</si>
  <si>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</si>
  <si>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</si>
  <si>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</si>
  <si>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</si>
  <si>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</si>
  <si>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</si>
  <si>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</si>
  <si>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</si>
  <si>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</si>
  <si>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</si>
  <si>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</si>
  <si>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</si>
  <si>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</si>
  <si>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</si>
  <si>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</si>
  <si>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</si>
  <si>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</si>
  <si>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</si>
  <si>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</si>
  <si>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</si>
  <si>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</si>
  <si>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</si>
  <si>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</si>
  <si>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</si>
  <si>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</si>
  <si>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</si>
  <si>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</si>
  <si>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</si>
  <si>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</si>
  <si>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</si>
  <si>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</si>
  <si>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</si>
  <si>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</si>
  <si>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</si>
  <si>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</si>
  <si>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</si>
  <si>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</si>
  <si>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</si>
  <si>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</si>
  <si>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</si>
  <si>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</si>
  <si>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</si>
  <si>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</si>
  <si>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</si>
  <si>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</si>
  <si>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</si>
  <si>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</si>
  <si>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</si>
  <si>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</si>
  <si>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</si>
  <si>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</si>
  <si>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</si>
  <si>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</si>
  <si>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</si>
  <si>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</si>
  <si>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</si>
  <si>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</si>
  <si>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</si>
  <si>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</si>
  <si>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</si>
  <si>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</si>
  <si>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</si>
  <si>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</si>
  <si>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</si>
  <si>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</si>
  <si>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</si>
  <si>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</si>
  <si>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</si>
  <si>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</si>
  <si>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</si>
  <si>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</si>
  <si>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</si>
  <si>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</si>
  <si>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</si>
  <si>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</si>
  <si>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</si>
  <si>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</si>
  <si>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</si>
  <si>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</si>
  <si>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</si>
  <si>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</si>
  <si>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</si>
  <si>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</si>
  <si>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</si>
  <si>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</si>
  <si>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</si>
  <si>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</si>
  <si>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</si>
  <si>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</si>
  <si>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</si>
  <si>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</si>
  <si>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</si>
  <si>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</si>
  <si>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</si>
  <si>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</si>
  <si>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</si>
  <si>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</si>
  <si>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</si>
  <si>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</si>
  <si>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</si>
  <si>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</si>
  <si>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</si>
  <si>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</si>
  <si>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</si>
  <si>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</si>
  <si>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</si>
  <si>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</si>
  <si>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</si>
  <si>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</si>
  <si>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</si>
  <si>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</si>
  <si>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</si>
  <si>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</si>
  <si>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</si>
  <si>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</si>
  <si>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</si>
  <si>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</si>
  <si>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</si>
  <si>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</si>
  <si>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</si>
  <si>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</si>
  <si>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</si>
  <si>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</si>
  <si>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</si>
  <si>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</si>
  <si>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</si>
  <si>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</si>
  <si>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</si>
  <si>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</si>
  <si>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</si>
  <si>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</si>
  <si>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</si>
  <si>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</si>
  <si>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</si>
  <si>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</si>
  <si>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</si>
  <si>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</si>
  <si>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</si>
  <si>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</si>
  <si>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</si>
  <si>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</si>
  <si>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</si>
  <si>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</si>
  <si>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</si>
  <si>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</si>
  <si>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</si>
  <si>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</si>
  <si>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</si>
  <si>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</si>
  <si>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</si>
  <si>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</si>
  <si>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</si>
  <si>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</si>
  <si>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</si>
  <si>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</si>
  <si>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</si>
  <si>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</si>
  <si>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</si>
  <si>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</si>
  <si>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</si>
  <si>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</si>
  <si>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</si>
  <si>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</si>
  <si>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</si>
  <si>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</si>
  <si>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</si>
  <si>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</si>
  <si>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</si>
  <si>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</si>
  <si>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</si>
  <si>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</si>
  <si>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</si>
  <si>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</si>
  <si>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</si>
  <si>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</si>
  <si>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</si>
  <si>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</si>
  <si>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</si>
  <si>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</si>
  <si>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</si>
  <si>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</si>
  <si>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</si>
  <si>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</si>
  <si>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</si>
  <si>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</si>
  <si>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</si>
  <si>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</si>
  <si>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</si>
  <si>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</si>
  <si>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</si>
  <si>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</si>
  <si>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</si>
  <si>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</si>
  <si>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</si>
  <si>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</si>
  <si>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</si>
  <si>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</si>
  <si>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</si>
  <si>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</si>
  <si>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</si>
  <si>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</si>
  <si>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</si>
  <si>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</si>
  <si>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</si>
  <si>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</si>
  <si>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</si>
  <si>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</si>
  <si>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</si>
  <si>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</si>
  <si>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</si>
  <si>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</si>
  <si>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</si>
  <si>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</si>
  <si>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</si>
  <si>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</si>
  <si>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</si>
  <si>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</si>
  <si>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</si>
  <si>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</si>
  <si>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</si>
  <si>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</si>
  <si>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</si>
  <si>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</si>
  <si>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</si>
  <si>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</si>
  <si>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</si>
  <si>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</si>
  <si>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</si>
  <si>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</si>
  <si>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</si>
  <si>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</si>
  <si>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</si>
  <si>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</si>
  <si>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</si>
  <si>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</si>
  <si>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</si>
  <si>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</si>
  <si>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</si>
  <si>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</si>
  <si>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</si>
  <si>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</si>
  <si>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</si>
  <si>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</si>
  <si>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</si>
  <si>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</si>
  <si>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</si>
  <si>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</si>
  <si>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</si>
  <si>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</si>
  <si>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</si>
  <si>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</si>
  <si>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</si>
  <si>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</si>
  <si>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</si>
  <si>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</si>
  <si>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</si>
  <si>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</si>
  <si>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</si>
  <si>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</si>
  <si>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</si>
  <si>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</si>
  <si>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</si>
  <si>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</si>
  <si>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</si>
  <si>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</si>
  <si>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</si>
  <si>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</si>
  <si>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</si>
  <si>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</si>
  <si>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</si>
  <si>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</si>
  <si>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</si>
  <si>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</si>
  <si>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</si>
  <si>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</si>
  <si>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</si>
  <si>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</si>
  <si>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</si>
  <si>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</si>
  <si>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</si>
  <si>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</si>
  <si>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</si>
  <si>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</si>
  <si>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</si>
  <si>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</si>
  <si>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</si>
  <si>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</si>
  <si>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</si>
  <si>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</si>
  <si>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</si>
  <si>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</si>
  <si>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</si>
  <si>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</si>
  <si>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</si>
  <si>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</si>
  <si>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</si>
  <si>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</si>
  <si>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</si>
  <si>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</si>
  <si>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</si>
  <si>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</si>
  <si>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</si>
  <si>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</si>
  <si>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</si>
  <si>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</si>
  <si>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</si>
  <si>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</si>
  <si>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</si>
  <si>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</si>
  <si>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</si>
  <si>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</si>
  <si>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</si>
  <si>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</si>
  <si>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</si>
  <si>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</si>
  <si>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</si>
  <si>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</si>
  <si>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</si>
  <si>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</si>
  <si>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</si>
  <si>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</si>
  <si>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</si>
  <si>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</si>
  <si>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</si>
  <si>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</si>
  <si>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</si>
  <si>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</si>
  <si>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</si>
  <si>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</si>
  <si>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</si>
  <si>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</si>
  <si>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</si>
  <si>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</si>
  <si>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</si>
  <si>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</si>
  <si>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</si>
  <si>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</si>
  <si>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</si>
  <si>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</si>
  <si>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</si>
  <si>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</si>
  <si>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</si>
  <si>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</si>
  <si>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</si>
  <si>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</si>
  <si>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</si>
  <si>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</si>
  <si>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</si>
  <si>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</si>
  <si>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</si>
  <si>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</si>
  <si>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</si>
  <si>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</si>
  <si>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</si>
  <si>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</si>
  <si>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</si>
  <si>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</si>
  <si>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</si>
  <si>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</si>
  <si>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</si>
  <si>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</si>
  <si>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</si>
  <si>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</si>
  <si>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</si>
  <si>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</si>
  <si>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</si>
  <si>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</si>
  <si>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</si>
  <si>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</si>
  <si>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</si>
  <si>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</si>
  <si>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</si>
  <si>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</si>
  <si>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</si>
  <si>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</si>
  <si>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</si>
  <si>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</si>
  <si>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</si>
  <si>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</si>
  <si>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</si>
  <si>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</si>
  <si>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</si>
  <si>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</si>
  <si>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</si>
  <si>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</si>
  <si>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</si>
  <si>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</si>
  <si>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</si>
  <si>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</si>
  <si>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</si>
  <si>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</si>
  <si>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</si>
  <si>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</si>
  <si>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</si>
  <si>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</si>
  <si>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</si>
  <si>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</si>
  <si>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</si>
  <si>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</si>
  <si>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</si>
  <si>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</si>
  <si>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</si>
  <si>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</si>
  <si>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</si>
  <si>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</si>
  <si>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</si>
  <si>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</si>
  <si>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</si>
  <si>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</si>
  <si>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</si>
  <si>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</si>
  <si>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</si>
  <si>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</si>
  <si>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</si>
  <si>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</si>
  <si>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</si>
  <si>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</si>
  <si>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</si>
  <si>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</si>
  <si>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</si>
  <si>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</si>
  <si>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</si>
  <si>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</si>
  <si>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</si>
  <si>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</si>
  <si>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</si>
  <si>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</si>
  <si>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</si>
  <si>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</si>
  <si>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</si>
  <si>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</si>
  <si>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</si>
  <si>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</si>
  <si>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</si>
  <si>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</si>
  <si>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</si>
  <si>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</si>
  <si>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</si>
  <si>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</si>
  <si>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</si>
  <si>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</si>
  <si>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</si>
  <si>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</si>
  <si>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</si>
  <si>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</si>
  <si>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</si>
  <si>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</si>
  <si>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</si>
  <si>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</si>
  <si>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</si>
  <si>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</si>
  <si>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</si>
  <si>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</si>
  <si>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</si>
  <si>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</si>
  <si>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</si>
  <si>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</si>
  <si>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</si>
  <si>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</si>
  <si>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</si>
  <si>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</si>
  <si>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</si>
  <si>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</si>
  <si>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</si>
  <si>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</si>
  <si>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</si>
  <si>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</si>
  <si>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</si>
  <si>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</si>
  <si>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</si>
  <si>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</si>
  <si>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</si>
  <si>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</si>
  <si>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</si>
  <si>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</si>
  <si>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</si>
  <si>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</si>
  <si>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</si>
  <si>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</si>
  <si>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</si>
  <si>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</si>
  <si>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</si>
  <si>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</si>
  <si>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</si>
  <si>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</si>
  <si>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</si>
  <si>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</si>
  <si>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</si>
  <si>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</si>
  <si>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</si>
  <si>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</si>
  <si>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</si>
  <si>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</si>
  <si>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</si>
  <si>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</si>
  <si>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</si>
  <si>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</si>
  <si>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</si>
  <si>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</si>
  <si>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</si>
  <si>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</si>
  <si>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</si>
  <si>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</si>
  <si>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</si>
  <si>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</si>
  <si>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</si>
  <si>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</si>
  <si>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</si>
  <si>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</si>
  <si>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</si>
  <si>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</si>
  <si>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</si>
  <si>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</si>
  <si>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</si>
  <si>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</si>
  <si>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</si>
  <si>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</si>
  <si>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</si>
  <si>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</si>
  <si>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</si>
  <si>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</si>
  <si>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</si>
  <si>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</si>
  <si>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</si>
  <si>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</si>
  <si>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</si>
  <si>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</si>
  <si>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</si>
  <si>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</si>
  <si>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</si>
  <si>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</si>
  <si>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</si>
  <si>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</si>
  <si>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</si>
  <si>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</si>
  <si>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</si>
  <si>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</si>
  <si>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</si>
  <si>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</si>
  <si>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</si>
  <si>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</si>
  <si>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</si>
  <si>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</si>
  <si>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</si>
  <si>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</si>
  <si>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</si>
  <si>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</si>
  <si>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</si>
  <si>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</si>
  <si>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</si>
  <si>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</si>
  <si>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</si>
  <si>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</si>
  <si>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</si>
  <si>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</si>
  <si>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</si>
  <si>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</si>
  <si>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</si>
  <si>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</si>
  <si>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</si>
  <si>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</si>
  <si>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</si>
  <si>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</si>
  <si>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</si>
  <si>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</si>
  <si>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</si>
  <si>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</si>
  <si>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</si>
  <si>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</si>
  <si>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</si>
  <si>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</si>
  <si>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</si>
  <si>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</si>
  <si>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</si>
  <si>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</si>
  <si>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</si>
  <si>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</si>
  <si>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</si>
  <si>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</si>
  <si>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</si>
  <si>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</si>
  <si>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</si>
  <si>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</si>
  <si>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</si>
  <si>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</si>
  <si>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</si>
  <si>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</si>
  <si>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</si>
  <si>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</si>
  <si>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</si>
  <si>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</si>
  <si>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</si>
  <si>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</si>
  <si>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</si>
  <si>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</si>
  <si>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</si>
  <si>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</si>
  <si>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</si>
  <si>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</si>
  <si>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</si>
  <si>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</si>
  <si>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</si>
  <si>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</si>
  <si>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</si>
  <si>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</si>
  <si>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</si>
  <si>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</si>
  <si>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</si>
  <si>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</si>
  <si>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</si>
  <si>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</si>
  <si>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</si>
  <si>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</si>
  <si>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</si>
  <si>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</si>
  <si>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</si>
  <si>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</si>
  <si>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</si>
  <si>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</si>
  <si>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</si>
  <si>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</si>
  <si>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</si>
  <si>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</si>
  <si>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</si>
  <si>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</si>
  <si>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</si>
  <si>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</si>
  <si>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</si>
  <si>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</si>
  <si>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</si>
  <si>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</si>
  <si>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</si>
  <si>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</si>
  <si>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</si>
  <si>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</si>
  <si>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</si>
  <si>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</si>
  <si>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</si>
  <si>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</si>
  <si>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</si>
  <si>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</si>
  <si>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</si>
  <si>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</si>
  <si>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</si>
  <si>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</si>
  <si>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</si>
  <si>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</si>
  <si>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</si>
  <si>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</si>
  <si>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</si>
  <si>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</si>
  <si>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</si>
  <si>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</si>
  <si>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</si>
  <si>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</si>
  <si>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</si>
  <si>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</si>
  <si>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</si>
  <si>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</si>
  <si>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</si>
  <si>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</si>
  <si>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</si>
  <si>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</si>
  <si>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</si>
  <si>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</si>
  <si>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</si>
  <si>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</si>
  <si>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</si>
  <si>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</si>
  <si>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</si>
  <si>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</si>
  <si>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</si>
  <si>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</si>
  <si>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</si>
  <si>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</si>
  <si>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</si>
  <si>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</si>
  <si>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</si>
  <si>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</si>
  <si>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</si>
  <si>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</si>
  <si>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</si>
  <si>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</si>
  <si>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</si>
  <si>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</si>
  <si>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</si>
  <si>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</si>
  <si>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</si>
  <si>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</si>
  <si>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</si>
  <si>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</si>
  <si>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</si>
  <si>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</si>
  <si>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</si>
  <si>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</si>
  <si>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</si>
  <si>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</si>
  <si>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</si>
  <si>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</si>
  <si>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</si>
  <si>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</si>
  <si>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</si>
  <si>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</si>
  <si>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</si>
  <si>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</si>
  <si>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</si>
  <si>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</si>
  <si>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</si>
  <si>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</si>
  <si>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</si>
  <si>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</si>
  <si>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</si>
  <si>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</si>
  <si>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</si>
  <si>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</si>
  <si>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</si>
  <si>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</si>
  <si>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</si>
  <si>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</si>
  <si>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</si>
  <si>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</si>
  <si>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</si>
  <si>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</si>
  <si>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</si>
  <si>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</si>
  <si>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</si>
  <si>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</si>
  <si>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</si>
  <si>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</si>
  <si>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</si>
  <si>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</si>
  <si>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</si>
  <si>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</si>
  <si>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</si>
  <si>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</si>
  <si>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</si>
  <si>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</si>
  <si>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</si>
  <si>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</si>
  <si>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</si>
  <si>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</si>
  <si>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</si>
  <si>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</si>
  <si>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</si>
  <si>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</si>
  <si>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</si>
  <si>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</si>
  <si>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</si>
  <si>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</si>
  <si>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</si>
  <si>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</si>
  <si>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</si>
  <si>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</si>
  <si>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</si>
  <si>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</si>
  <si>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</si>
  <si>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</si>
  <si>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</si>
  <si>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</si>
  <si>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</si>
  <si>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</si>
  <si>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</si>
  <si>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</si>
  <si>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</si>
  <si>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</si>
  <si>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</si>
  <si>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</si>
  <si>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</si>
  <si>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</si>
  <si>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</si>
  <si>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</si>
  <si>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</si>
  <si>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</si>
  <si>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</si>
  <si>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</si>
  <si>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</si>
  <si>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</si>
  <si>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</si>
  <si>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</si>
  <si>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</si>
  <si>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</si>
  <si>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</si>
  <si>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</si>
  <si>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</si>
  <si>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</si>
  <si>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</si>
  <si>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</si>
  <si>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</si>
  <si>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</si>
  <si>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</si>
  <si>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</si>
  <si>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</si>
  <si>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</si>
  <si>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</si>
  <si>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</si>
  <si>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</si>
  <si>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</si>
  <si>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</si>
  <si>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</si>
  <si>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</si>
  <si>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</si>
  <si>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</si>
  <si>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</si>
  <si>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</si>
  <si>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</si>
  <si>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</si>
  <si>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</si>
  <si>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</si>
  <si>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</si>
  <si>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</si>
  <si>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</si>
  <si>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</si>
  <si>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</si>
  <si>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</si>
  <si>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</si>
  <si>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</si>
  <si>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</si>
  <si>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</si>
  <si>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</si>
  <si>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</si>
  <si>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</si>
  <si>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</si>
  <si>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</si>
  <si>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</si>
  <si>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</si>
  <si>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</si>
  <si>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</si>
  <si>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</si>
  <si>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</si>
  <si>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</si>
  <si>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</si>
  <si>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</si>
  <si>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</si>
  <si>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</si>
  <si>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</si>
  <si>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</si>
  <si>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</si>
  <si>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</si>
  <si>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</si>
  <si>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>Excises_mean_1</t>
  </si>
  <si>
    <t>Excises_mean_2</t>
  </si>
  <si>
    <t>Excises_mean_3</t>
  </si>
  <si>
    <t>Excises_mean_4</t>
  </si>
  <si>
    <t>Excises_mean_5</t>
  </si>
  <si>
    <t>Excises_mean_6</t>
  </si>
  <si>
    <t>Excises_mean_7</t>
  </si>
  <si>
    <t>Excises_mean_8</t>
  </si>
  <si>
    <t>Excises_mean_9</t>
  </si>
  <si>
    <t>Excises_mean_10</t>
  </si>
  <si>
    <t>consumable_Excises_fgt0</t>
  </si>
  <si>
    <t>consumable_Excises_gini</t>
  </si>
  <si>
    <t>disposable_Excises_fgt0</t>
  </si>
  <si>
    <t>disposable_Excises_gini</t>
  </si>
  <si>
    <t>final_Excises_fgt0</t>
  </si>
  <si>
    <t>final_Excises_gini</t>
  </si>
  <si>
    <t>gross_Excises_fgt0</t>
  </si>
  <si>
    <t>gross_Excises_gini</t>
  </si>
  <si>
    <t>market_Excises_fgt0</t>
  </si>
  <si>
    <t>market_Excises_gini</t>
  </si>
  <si>
    <t>market_pens_Excises_fgt0</t>
  </si>
  <si>
    <t>market_pens_Excises_gini</t>
  </si>
  <si>
    <t>net_market_Excises_fgt0</t>
  </si>
  <si>
    <t>net_market_Excises_gini</t>
  </si>
  <si>
    <t>consumable_Excises</t>
  </si>
  <si>
    <t>disposable_Excises</t>
  </si>
  <si>
    <t>final_Excises</t>
  </si>
  <si>
    <t>gross_Excises</t>
  </si>
  <si>
    <t>market_Excises</t>
  </si>
  <si>
    <t>market_pens_Excises</t>
  </si>
  <si>
    <t>net_market_Excises</t>
  </si>
  <si>
    <t xml:space="preserve">Excise rate SY (tax/price before VAT) </t>
  </si>
  <si>
    <t xml:space="preserve">Excise rate PY (tax/price before VAT)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</si>
</sst>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43" formatCode="_(* #,##0.00_);_(* \(#,##0.00\);_(* &quot;-&quot;??_);_(@_)"/>
    <numFmt numFmtId="164" formatCode="0.0%"/>
    <numFmt numFmtId="165" formatCode="0.000"/>
    <numFmt numFmtId="166" formatCode="0.000000"/>
    <numFmt numFmtId="167" formatCode="0.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6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0" fillId="13" borderId="0" xfId="0" applyFill="true"/>
    <xf numFmtId="0" fontId="0" fillId="0" borderId="0" xfId="0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4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9" fontId="0" fillId="14" borderId="0" xfId="0" applyNumberFormat="true" applyFill="true"/>
    <xf numFmtId="1" fontId="0" fillId="14" borderId="0" xfId="0" applyNumberFormat="true" applyFill="true"/>
    <xf numFmtId="9" fontId="3" fillId="14" borderId="0" xfId="0" applyNumberFormat="true" applyFont="true" applyFill="true" applyAlignment="true">
      <alignment horizontal="center" vertical="center" wrapText="true"/>
    </xf>
    <xf numFmtId="0" fontId="3" fillId="14" borderId="0" xfId="0" applyFont="true" applyFill="true" applyAlignment="true">
      <alignment horizontal="center" vertical="center" wrapText="true"/>
    </xf>
    <xf numFmtId="49" fontId="21" fillId="12" borderId="35" xfId="3" applyNumberFormat="true" applyFont="true" applyFill="true" applyBorder="true" applyAlignment="true">
      <alignment horizontal="right" wrapText="true"/>
    </xf>
    <xf numFmtId="49" fontId="21" fillId="12" borderId="27" xfId="3" applyNumberFormat="true" applyFont="true" applyFill="true" applyBorder="true" applyAlignment="true">
      <alignment horizontal="right" wrapText="true"/>
    </xf>
    <xf numFmtId="166" fontId="0" fillId="3" borderId="0" xfId="0" applyNumberFormat="true" applyFont="true" applyFill="true" applyBorder="true"/>
    <xf numFmtId="0" fontId="23" fillId="11" borderId="29" xfId="0" applyFont="true" applyFill="true" applyBorder="true" applyAlignment="true">
      <alignment horizontal="left" vertical="center" wrapText="true"/>
    </xf>
    <xf numFmtId="167" fontId="0" fillId="0" borderId="0" xfId="0" applyNumberFormat="true" applyAlignment="true">
      <alignment vertical="center"/>
    </xf>
    <xf numFmtId="0" fontId="21" fillId="12" borderId="34" xfId="3" applyNumberFormat="true" applyFont="true" applyFill="true" applyBorder="true" applyAlignment="true">
      <alignment horizontal="right" wrapText="true"/>
    </xf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0.32630409999999999</c:v>
                </c:pt>
                <c:pt idx="6">
                  <c:v>0.30446839999999997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0.22835449984151071</c:v>
                </c:pt>
                <c:pt idx="1">
                  <c:v>0.29501226031380923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0.22048845291153779</c:v>
                </c:pt>
                <c:pt idx="5">
                  <c:v>0.35888829992637528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0.32047004423700809</c:v>
                </c:pt>
                <c:pt idx="1">
                  <c:v>0.3190623844452759</c:v>
                </c:pt>
                <c:pt idx="2">
                  <c:v>0.35815323089199108</c:v>
                </c:pt>
                <c:pt idx="3">
                  <c:v>9.7358605775219362E-2</c:v>
                </c:pt>
                <c:pt idx="5">
                  <c:v>0.10762617436162</c:v>
                </c:pt>
                <c:pt idx="6">
                  <c:v>0.25784417348005018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-7.0770304545559352E-3</c:v>
                </c:pt>
                <c:pt idx="2">
                  <c:v>-3.1505038679062305E-2</c:v>
                </c:pt>
                <c:pt idx="3">
                  <c:v>-5.8055555774821445E-2</c:v>
                </c:pt>
                <c:pt idx="4">
                  <c:v>-7.4257798100956132E-2</c:v>
                </c:pt>
                <c:pt idx="5">
                  <c:v>-9.1292638010820285E-2</c:v>
                </c:pt>
                <c:pt idx="6">
                  <c:v>-0.13289715734424074</c:v>
                </c:pt>
                <c:pt idx="7">
                  <c:v>-0.13496410250051963</c:v>
                </c:pt>
                <c:pt idx="8">
                  <c:v>-0.16490898660130879</c:v>
                </c:pt>
                <c:pt idx="9">
                  <c:v>-0.19598907304757923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-1.2303074359064273E-5</c:v>
                </c:pt>
                <c:pt idx="1">
                  <c:v>-8.8953594607635766E-4</c:v>
                </c:pt>
                <c:pt idx="2">
                  <c:v>-7.2265375371936037E-3</c:v>
                </c:pt>
                <c:pt idx="3">
                  <c:v>-1.9492417086107779E-2</c:v>
                </c:pt>
                <c:pt idx="4">
                  <c:v>-2.9106509422205988E-2</c:v>
                </c:pt>
                <c:pt idx="5">
                  <c:v>-3.8578874532162855E-2</c:v>
                </c:pt>
                <c:pt idx="6">
                  <c:v>-5.7857991112071155E-2</c:v>
                </c:pt>
                <c:pt idx="7">
                  <c:v>-6.8269931127243291E-2</c:v>
                </c:pt>
                <c:pt idx="8">
                  <c:v>-8.5799317427655966E-2</c:v>
                </c:pt>
                <c:pt idx="9">
                  <c:v>-0.11844743228689199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0.70715485134433087</c:v>
                </c:pt>
                <c:pt idx="1">
                  <c:v>0.37679263982093997</c:v>
                </c:pt>
                <c:pt idx="2">
                  <c:v>0.19899511201539516</c:v>
                </c:pt>
                <c:pt idx="3">
                  <c:v>0.12723258855389238</c:v>
                </c:pt>
                <c:pt idx="4">
                  <c:v>0.10326987918923737</c:v>
                </c:pt>
                <c:pt idx="5">
                  <c:v>8.520948642066356E-2</c:v>
                </c:pt>
                <c:pt idx="6">
                  <c:v>5.0346643255017226E-2</c:v>
                </c:pt>
                <c:pt idx="7">
                  <c:v>6.0763840425591714E-2</c:v>
                </c:pt>
                <c:pt idx="8">
                  <c:v>4.4005172240551983E-2</c:v>
                </c:pt>
                <c:pt idx="9">
                  <c:v>2.5742290757881505E-2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0.15114445024832629</c:v>
                </c:pt>
                <c:pt idx="1">
                  <c:v>0.19136723529551908</c:v>
                </c:pt>
                <c:pt idx="2">
                  <c:v>0.13017791853432795</c:v>
                </c:pt>
                <c:pt idx="3">
                  <c:v>9.1071502134956073E-2</c:v>
                </c:pt>
                <c:pt idx="4">
                  <c:v>8.4623764594301681E-2</c:v>
                </c:pt>
                <c:pt idx="5">
                  <c:v>5.0053374502693058E-2</c:v>
                </c:pt>
                <c:pt idx="6">
                  <c:v>4.5449051288646396E-2</c:v>
                </c:pt>
                <c:pt idx="7">
                  <c:v>2.9682729078247278E-2</c:v>
                </c:pt>
                <c:pt idx="8">
                  <c:v>2.0218091281990751E-2</c:v>
                </c:pt>
                <c:pt idx="9">
                  <c:v>6.4852649996165641E-3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-0.13433863505088353</c:v>
                </c:pt>
                <c:pt idx="1">
                  <c:v>-0.11631970685813647</c:v>
                </c:pt>
                <c:pt idx="2">
                  <c:v>-0.11953160330724706</c:v>
                </c:pt>
                <c:pt idx="3">
                  <c:v>-0.10817111511157708</c:v>
                </c:pt>
                <c:pt idx="4">
                  <c:v>-0.11890271032263791</c:v>
                </c:pt>
                <c:pt idx="5">
                  <c:v>-0.11151837372567117</c:v>
                </c:pt>
                <c:pt idx="6">
                  <c:v>-0.11286285052442549</c:v>
                </c:pt>
                <c:pt idx="7">
                  <c:v>-0.11004186340313964</c:v>
                </c:pt>
                <c:pt idx="8">
                  <c:v>-0.11465765478113071</c:v>
                </c:pt>
                <c:pt idx="9">
                  <c:v>-0.10046003477156455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2.3798131949959053E-2</c:v>
                </c:pt>
                <c:pt idx="2">
                  <c:v>2.1336307395627609E-2</c:v>
                </c:pt>
                <c:pt idx="3">
                  <c:v>1.7946382608313261E-2</c:v>
                </c:pt>
                <c:pt idx="4">
                  <c:v>1.7241661149064162E-2</c:v>
                </c:pt>
                <c:pt idx="5">
                  <c:v>1.6781379569148311E-2</c:v>
                </c:pt>
                <c:pt idx="6">
                  <c:v>1.591258533596843E-2</c:v>
                </c:pt>
                <c:pt idx="7">
                  <c:v>1.457550462401291E-2</c:v>
                </c:pt>
                <c:pt idx="8">
                  <c:v>1.407839044093189E-2</c:v>
                </c:pt>
                <c:pt idx="9">
                  <c:v>1.0020530633634599E-2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0.12525557838480886</c:v>
                </c:pt>
                <c:pt idx="1">
                  <c:v>9.4666044536932115E-2</c:v>
                </c:pt>
                <c:pt idx="2">
                  <c:v>6.3304934504171975E-2</c:v>
                </c:pt>
                <c:pt idx="3">
                  <c:v>6.5984575278721799E-2</c:v>
                </c:pt>
                <c:pt idx="4">
                  <c:v>4.022767508654284E-2</c:v>
                </c:pt>
                <c:pt idx="5">
                  <c:v>3.5794014450773827E-2</c:v>
                </c:pt>
                <c:pt idx="6">
                  <c:v>2.7818801679801806E-2</c:v>
                </c:pt>
                <c:pt idx="7">
                  <c:v>2.5997844923091654E-2</c:v>
                </c:pt>
                <c:pt idx="8">
                  <c:v>2.0169137193865979E-2</c:v>
                </c:pt>
                <c:pt idx="9">
                  <c:v>1.2174321173414314E-2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5.8481004307735784E-2</c:v>
                </c:pt>
                <c:pt idx="2">
                  <c:v>6.7882176533237693E-2</c:v>
                </c:pt>
                <c:pt idx="3">
                  <c:v>7.6122799418780668E-2</c:v>
                </c:pt>
                <c:pt idx="4">
                  <c:v>6.5787420535956639E-2</c:v>
                </c:pt>
                <c:pt idx="5">
                  <c:v>5.731399471307267E-2</c:v>
                </c:pt>
                <c:pt idx="6">
                  <c:v>5.9339874643402034E-2</c:v>
                </c:pt>
                <c:pt idx="7">
                  <c:v>3.9766048700428519E-2</c:v>
                </c:pt>
                <c:pt idx="8">
                  <c:v>3.4694428760628192E-2</c:v>
                </c:pt>
                <c:pt idx="9">
                  <c:v>2.1228295279067336E-2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0.89943048099700884</c:v>
                </c:pt>
                <c:pt idx="1">
                  <c:v>0.62081878265231727</c:v>
                </c:pt>
                <c:pt idx="2">
                  <c:v>0.32343326945925749</c:v>
                </c:pt>
                <c:pt idx="3">
                  <c:v>0.19263876002215791</c:v>
                </c:pt>
                <c:pt idx="4">
                  <c:v>8.8883382709302669E-2</c:v>
                </c:pt>
                <c:pt idx="5">
                  <c:v>3.762363387697143E-3</c:v>
                </c:pt>
                <c:pt idx="6">
                  <c:v>-0.10475104277790148</c:v>
                </c:pt>
                <c:pt idx="7">
                  <c:v>-0.1424899292795305</c:v>
                </c:pt>
                <c:pt idx="8">
                  <c:v>-0.2322007388921267</c:v>
                </c:pt>
                <c:pt idx="9">
                  <c:v>-0.33924583726242147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0.75358478565671516</c:v>
                </c:pt>
                <c:pt idx="1">
                  <c:v>0.46767173380764937</c:v>
                </c:pt>
                <c:pt idx="2">
                  <c:v>0.19224615842184783</c:v>
                </c:pt>
                <c:pt idx="3">
                  <c:v>5.0531385324655453E-2</c:v>
                </c:pt>
                <c:pt idx="4">
                  <c:v>-1.7131712913196803E-2</c:v>
                </c:pt>
                <c:pt idx="5">
                  <c:v>-8.9345645776149354E-2</c:v>
                </c:pt>
                <c:pt idx="6">
                  <c:v>-0.19190971910110532</c:v>
                </c:pt>
                <c:pt idx="7">
                  <c:v>-0.20825382290305067</c:v>
                </c:pt>
                <c:pt idx="8">
                  <c:v>-0.28706430484662088</c:v>
                </c:pt>
                <c:pt idx="9">
                  <c:v>-0.37264845371490313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-0.14628795763866759</c:v>
                </c:pt>
                <c:pt idx="1">
                  <c:v>-0.12283794299313991</c:v>
                </c:pt>
                <c:pt idx="2">
                  <c:v>-9.2326487396215851E-2</c:v>
                </c:pt>
                <c:pt idx="3">
                  <c:v>-6.0997333052469738E-2</c:v>
                </c:pt>
                <c:pt idx="4">
                  <c:v>-0.14443100222209432</c:v>
                </c:pt>
                <c:pt idx="5">
                  <c:v>-2.0004216023216812E-2</c:v>
                </c:pt>
                <c:pt idx="6">
                  <c:v>-8.6453983880409827E-2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-7.7748150840841052E-2</c:v>
                </c:pt>
                <c:pt idx="1">
                  <c:v>-7.4580312506913687E-2</c:v>
                </c:pt>
                <c:pt idx="2">
                  <c:v>-5.1918281849985835E-2</c:v>
                </c:pt>
                <c:pt idx="3">
                  <c:v>-3.0489002884931372E-2</c:v>
                </c:pt>
                <c:pt idx="4">
                  <c:v>-7.0738236432320994E-2</c:v>
                </c:pt>
                <c:pt idx="5">
                  <c:v>-6.9964101653289318E-3</c:v>
                </c:pt>
                <c:pt idx="6">
                  <c:v>-3.767323467495505E-2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3.9269146427673762E-2</c:v>
                </c:pt>
                <c:pt idx="1">
                  <c:v>2.6223604148364606E-2</c:v>
                </c:pt>
                <c:pt idx="2">
                  <c:v>2.1788107040271024E-2</c:v>
                </c:pt>
                <c:pt idx="3">
                  <c:v>1.5934830824862939E-2</c:v>
                </c:pt>
                <c:pt idx="4">
                  <c:v>8.4178696118308749E-2</c:v>
                </c:pt>
                <c:pt idx="5">
                  <c:v>0.64170069251280026</c:v>
                </c:pt>
                <c:pt idx="6">
                  <c:v>0.36751329210961808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5.7896357921451216E-2</c:v>
                </c:pt>
                <c:pt idx="1">
                  <c:v>0.10283299483303207</c:v>
                </c:pt>
                <c:pt idx="2">
                  <c:v>0.18945338908422857</c:v>
                </c:pt>
                <c:pt idx="3">
                  <c:v>9.9326244702287583E-2</c:v>
                </c:pt>
                <c:pt idx="4">
                  <c:v>2.0815465769632856E-2</c:v>
                </c:pt>
                <c:pt idx="5">
                  <c:v>1.8649996938751912E-2</c:v>
                </c:pt>
                <c:pt idx="6">
                  <c:v>3.4764802105726772E-2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-0.11789310903466357</c:v>
                </c:pt>
                <c:pt idx="1">
                  <c:v>-0.11245464829149715</c:v>
                </c:pt>
                <c:pt idx="2">
                  <c:v>-9.9438304664659471E-2</c:v>
                </c:pt>
                <c:pt idx="3">
                  <c:v>-0.10495267971575145</c:v>
                </c:pt>
                <c:pt idx="4">
                  <c:v>-0.11007153723308148</c:v>
                </c:pt>
                <c:pt idx="5">
                  <c:v>-0.118445338562934</c:v>
                </c:pt>
                <c:pt idx="6">
                  <c:v>-0.1126877524184718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1.42981767473084E-2</c:v>
                </c:pt>
                <c:pt idx="1">
                  <c:v>1.2942355177493283E-2</c:v>
                </c:pt>
                <c:pt idx="2">
                  <c:v>1.1976047600154983E-2</c:v>
                </c:pt>
                <c:pt idx="3">
                  <c:v>1.6506653538537648E-2</c:v>
                </c:pt>
                <c:pt idx="4">
                  <c:v>1.6183427362389421E-2</c:v>
                </c:pt>
                <c:pt idx="5">
                  <c:v>2.5441961476284768E-2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3.2450364300666411E-2</c:v>
                </c:pt>
                <c:pt idx="1">
                  <c:v>2.8789361480522017E-2</c:v>
                </c:pt>
                <c:pt idx="2">
                  <c:v>4.8000243607481716E-2</c:v>
                </c:pt>
                <c:pt idx="3">
                  <c:v>3.1065382831148746E-2</c:v>
                </c:pt>
                <c:pt idx="4">
                  <c:v>3.01726718511252E-2</c:v>
                </c:pt>
                <c:pt idx="5">
                  <c:v>8.8569755614376217E-2</c:v>
                </c:pt>
                <c:pt idx="6">
                  <c:v>6.6326884282988191E-2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5.1126029110353272E-2</c:v>
                </c:pt>
                <c:pt idx="1">
                  <c:v>8.1238841371324269E-2</c:v>
                </c:pt>
                <c:pt idx="2">
                  <c:v>0.12041453380610243</c:v>
                </c:pt>
                <c:pt idx="3">
                  <c:v>0.10299043788164244</c:v>
                </c:pt>
                <c:pt idx="4">
                  <c:v>1.9938443278339716E-2</c:v>
                </c:pt>
                <c:pt idx="5">
                  <c:v>0</c:v>
                </c:pt>
                <c:pt idx="6">
                  <c:v>4.1835529826255349E-3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-0.14688914300671913</c:v>
                </c:pt>
                <c:pt idx="1">
                  <c:v>-5.7845746780814486E-2</c:v>
                </c:pt>
                <c:pt idx="2">
                  <c:v>0.14794924722737757</c:v>
                </c:pt>
                <c:pt idx="3">
                  <c:v>6.9384534125326816E-2</c:v>
                </c:pt>
                <c:pt idx="4">
                  <c:v>-0.15395207150770085</c:v>
                </c:pt>
                <c:pt idx="5">
                  <c:v>0.62891644179073336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-0.23046553641773881</c:v>
                </c:pt>
                <c:pt idx="1">
                  <c:v>-0.16787394963266078</c:v>
                </c:pt>
                <c:pt idx="2">
                  <c:v>-2.046553018620656E-2</c:v>
                </c:pt>
                <c:pt idx="3">
                  <c:v>-6.4671286587464363E-2</c:v>
                </c:pt>
                <c:pt idx="4">
                  <c:v>-0.20406318663716577</c:v>
                </c:pt>
                <c:pt idx="5">
                  <c:v>0.54034668617635717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-8.6306018823220962E-2</c:v>
                </c:pt>
                <c:pt idx="1">
                  <c:v>-0.10478330594048726</c:v>
                </c:pt>
                <c:pt idx="2">
                  <c:v>-9.1626404639802622E-2</c:v>
                </c:pt>
                <c:pt idx="3">
                  <c:v>-0.17380942208253911</c:v>
                </c:pt>
                <c:pt idx="5">
                  <c:v>-0.17081440634290165</c:v>
                </c:pt>
                <c:pt idx="6">
                  <c:v>-0.12886310536847786</c:v>
                </c:pt>
                <c:pt idx="7">
                  <c:v>-8.8011474006247453E-2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-4.0686568525968442E-2</c:v>
                </c:pt>
                <c:pt idx="1">
                  <c:v>-4.9850733287258073E-2</c:v>
                </c:pt>
                <c:pt idx="2">
                  <c:v>-3.970435529184884E-2</c:v>
                </c:pt>
                <c:pt idx="3">
                  <c:v>-0.10142464451871665</c:v>
                </c:pt>
                <c:pt idx="5">
                  <c:v>-0.10079072096035707</c:v>
                </c:pt>
                <c:pt idx="6">
                  <c:v>-6.226149165546721E-2</c:v>
                </c:pt>
                <c:pt idx="7">
                  <c:v>-4.0205541065085906E-2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0.12829183283677195</c:v>
                </c:pt>
                <c:pt idx="1">
                  <c:v>0.12512404438425617</c:v>
                </c:pt>
                <c:pt idx="2">
                  <c:v>0.14887348700917916</c:v>
                </c:pt>
                <c:pt idx="3">
                  <c:v>0.101435783980571</c:v>
                </c:pt>
                <c:pt idx="5">
                  <c:v>0.10514776889235423</c:v>
                </c:pt>
                <c:pt idx="6">
                  <c:v>0.14393097666344248</c:v>
                </c:pt>
                <c:pt idx="7">
                  <c:v>0.12553369397623088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6.2530132585896306E-2</c:v>
                </c:pt>
                <c:pt idx="1">
                  <c:v>6.5016956351742733E-2</c:v>
                </c:pt>
                <c:pt idx="2">
                  <c:v>7.3563918197275924E-2</c:v>
                </c:pt>
                <c:pt idx="3">
                  <c:v>3.4303979342071307E-2</c:v>
                </c:pt>
                <c:pt idx="5">
                  <c:v>3.4407395353184003E-2</c:v>
                </c:pt>
                <c:pt idx="6">
                  <c:v>5.1855300141965738E-2</c:v>
                </c:pt>
                <c:pt idx="7">
                  <c:v>6.9594860786728385E-2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-0.10312849233316679</c:v>
                </c:pt>
                <c:pt idx="1">
                  <c:v>-0.1135293314425688</c:v>
                </c:pt>
                <c:pt idx="2">
                  <c:v>-0.10087818933068393</c:v>
                </c:pt>
                <c:pt idx="3">
                  <c:v>-0.12274775966349184</c:v>
                </c:pt>
                <c:pt idx="5">
                  <c:v>-0.12473623926951163</c:v>
                </c:pt>
                <c:pt idx="6">
                  <c:v>-0.11851455362514512</c:v>
                </c:pt>
                <c:pt idx="7">
                  <c:v>-0.10251271003333939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1.7668507965800422E-2</c:v>
                </c:pt>
                <c:pt idx="1">
                  <c:v>1.6132075095049266E-2</c:v>
                </c:pt>
                <c:pt idx="2">
                  <c:v>1.7463051901535267E-2</c:v>
                </c:pt>
                <c:pt idx="3">
                  <c:v>1.3649197034477275E-2</c:v>
                </c:pt>
                <c:pt idx="5">
                  <c:v>1.3633673857359469E-2</c:v>
                </c:pt>
                <c:pt idx="6">
                  <c:v>2.0890879424029677E-2</c:v>
                </c:pt>
                <c:pt idx="7">
                  <c:v>1.5799153417800298E-2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4.6896294458641664E-2</c:v>
                </c:pt>
                <c:pt idx="1">
                  <c:v>3.8940908450041917E-2</c:v>
                </c:pt>
                <c:pt idx="2">
                  <c:v>4.7953836943965801E-2</c:v>
                </c:pt>
                <c:pt idx="3">
                  <c:v>2.6065758613626453E-2</c:v>
                </c:pt>
                <c:pt idx="5">
                  <c:v>2.5718030359362869E-2</c:v>
                </c:pt>
                <c:pt idx="6">
                  <c:v>4.2634448588994629E-2</c:v>
                </c:pt>
                <c:pt idx="7">
                  <c:v>4.4194910169001587E-2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4.507794387157428E-2</c:v>
                </c:pt>
                <c:pt idx="1">
                  <c:v>4.7591489062477628E-2</c:v>
                </c:pt>
                <c:pt idx="2">
                  <c:v>4.5444477385452001E-2</c:v>
                </c:pt>
                <c:pt idx="3">
                  <c:v>3.9017784379926888E-2</c:v>
                </c:pt>
                <c:pt idx="5">
                  <c:v>4.0771944860935751E-2</c:v>
                </c:pt>
                <c:pt idx="6">
                  <c:v>5.4003110874322788E-2</c:v>
                </c:pt>
                <c:pt idx="7">
                  <c:v>4.2748785911595047E-2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7.0343632036328443E-2</c:v>
                </c:pt>
                <c:pt idx="1">
                  <c:v>2.4642102673253598E-2</c:v>
                </c:pt>
                <c:pt idx="2">
                  <c:v>0.10108982217507274</c:v>
                </c:pt>
                <c:pt idx="3">
                  <c:v>-0.18350932291407465</c:v>
                </c:pt>
                <c:pt idx="5">
                  <c:v>-0.17666255324957406</c:v>
                </c:pt>
                <c:pt idx="6">
                  <c:v>3.6755650436651119E-3</c:v>
                </c:pt>
                <c:pt idx="7">
                  <c:v>6.7141679156683426E-2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-2.1630606293887508E-2</c:v>
                </c:pt>
                <c:pt idx="1">
                  <c:v>-6.189029483926594E-2</c:v>
                </c:pt>
                <c:pt idx="2">
                  <c:v>7.6915078456549352E-3</c:v>
                </c:pt>
                <c:pt idx="3">
                  <c:v>-0.248592865907628</c:v>
                </c:pt>
                <c:pt idx="5">
                  <c:v>-0.24315252846987268</c:v>
                </c:pt>
                <c:pt idx="6">
                  <c:v>-9.2961994419652305E-2</c:v>
                </c:pt>
                <c:pt idx="7">
                  <c:v>-1.9802016923913202E-2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3.0312286310163966E-3</c:v>
                </c:pt>
                <c:pt idx="2">
                  <c:v>4.9686320381459046E-3</c:v>
                </c:pt>
                <c:pt idx="3">
                  <c:v>3.964468652746164E-3</c:v>
                </c:pt>
                <c:pt idx="4">
                  <c:v>5.1975355409249495E-3</c:v>
                </c:pt>
                <c:pt idx="5">
                  <c:v>5.5900632834327887E-3</c:v>
                </c:pt>
                <c:pt idx="6">
                  <c:v>4.8101491879056213E-3</c:v>
                </c:pt>
                <c:pt idx="7">
                  <c:v>4.2788932250335766E-3</c:v>
                </c:pt>
                <c:pt idx="8">
                  <c:v>4.4019708752081237E-3</c:v>
                </c:pt>
                <c:pt idx="9">
                  <c:v>3.3295050308666213E-3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3.1414408113143423E-2</c:v>
                </c:pt>
                <c:pt idx="1">
                  <c:v>2.53340188494212E-2</c:v>
                </c:pt>
                <c:pt idx="2">
                  <c:v>2.2070024308443167E-2</c:v>
                </c:pt>
                <c:pt idx="3">
                  <c:v>1.8928272423527227E-2</c:v>
                </c:pt>
                <c:pt idx="4">
                  <c:v>1.7318797017069391E-2</c:v>
                </c:pt>
                <c:pt idx="5">
                  <c:v>1.675261826054163E-2</c:v>
                </c:pt>
                <c:pt idx="6">
                  <c:v>1.5756077097356574E-2</c:v>
                </c:pt>
                <c:pt idx="7">
                  <c:v>1.4157177154054941E-2</c:v>
                </c:pt>
                <c:pt idx="8">
                  <c:v>1.3461274320277718E-2</c:v>
                </c:pt>
                <c:pt idx="9">
                  <c:v>9.4798306004023718E-3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_rels/sheet22.xml.rels><?xml version="1.0" encoding="UTF-8"?><Relationships xmlns="http://schemas.openxmlformats.org/package/2006/relationships"><Relationship Target="../printerSettings/printerSettings2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H69"/>
  <sheetViews>
    <sheetView zoomScale="70" zoomScaleNormal="70" workbookViewId="0">
      <pane ySplit="2" topLeftCell="A15" activePane="bottomLeft" state="frozen"/>
      <selection pane="bottomLeft" activeCell="E48" sqref="E48"/>
    </sheetView>
  </sheetViews>
  <sheetFormatPr defaultColWidth="9.28515625" defaultRowHeight="15.6" customHeight="true" x14ac:dyDescent="0.25"/>
  <cols>
    <col min="1" max="1" width="9.28515625" style="6"/>
    <col min="2" max="2" width="38.7109375" style="6" customWidth="true"/>
    <col min="3" max="3" width="18.42578125" style="6" customWidth="true"/>
    <col min="4" max="4" width="19.7109375" style="6" bestFit="true" customWidth="true"/>
    <col min="5" max="5" width="30.28515625" style="6" bestFit="true" customWidth="true"/>
    <col min="6" max="6" width="22.140625" style="72" customWidth="true"/>
    <col min="7" max="7" width="18.5703125" style="72" customWidth="true"/>
    <col min="8" max="8" width="10.5703125" style="72" customWidth="true"/>
    <col min="9" max="16384" width="9.28515625" style="72"/>
  </cols>
  <sheetData>
    <row r="2" ht="22.5" x14ac:dyDescent="0.3">
      <c r="B2" s="48" t="s">
        <v>37</v>
      </c>
      <c r="C2" s="49"/>
    </row>
    <row r="3" ht="15.6" customHeight="true" thickBot="true" x14ac:dyDescent="0.35">
      <c r="B3" s="47"/>
    </row>
    <row r="4" ht="15.6" customHeight="true" x14ac:dyDescent="0.25">
      <c r="B4" s="85" t="s">
        <v>73</v>
      </c>
      <c r="C4" s="80">
        <v>1</v>
      </c>
      <c r="D4" s="72"/>
      <c r="E4" s="72"/>
    </row>
    <row r="5" ht="15.6" customHeight="true" x14ac:dyDescent="0.25">
      <c r="B5" s="86" t="s">
        <v>72</v>
      </c>
      <c r="C5" s="82">
        <v>1</v>
      </c>
      <c r="D5" s="72"/>
      <c r="E5" s="72"/>
    </row>
    <row r="6" ht="15.6" customHeight="true" x14ac:dyDescent="0.25">
      <c r="B6" s="86" t="s">
        <v>74</v>
      </c>
      <c r="C6" s="82"/>
      <c r="D6" s="72"/>
      <c r="E6" s="72"/>
    </row>
    <row r="7" ht="15.6" customHeight="true" x14ac:dyDescent="0.25">
      <c r="B7" s="81" t="s">
        <v>38</v>
      </c>
      <c r="C7" s="82">
        <v>1</v>
      </c>
      <c r="D7" s="72"/>
      <c r="E7" s="72"/>
    </row>
    <row r="8" ht="15.6" customHeight="true" x14ac:dyDescent="0.25">
      <c r="B8" s="81" t="s">
        <v>48</v>
      </c>
      <c r="C8" s="82">
        <v>1</v>
      </c>
      <c r="D8" s="72"/>
      <c r="E8" s="72"/>
    </row>
    <row r="9" ht="15.6" customHeight="true" thickBot="true" x14ac:dyDescent="0.3">
      <c r="B9" s="83" t="s">
        <v>75</v>
      </c>
      <c r="C9" s="84">
        <v>1</v>
      </c>
      <c r="D9" s="72"/>
      <c r="E9" s="72"/>
    </row>
    <row r="10" ht="15.6" customHeight="true" thickBot="true" x14ac:dyDescent="0.3">
      <c r="B10" s="9"/>
      <c r="C10" s="9"/>
      <c r="D10" s="72"/>
      <c r="E10" s="72"/>
    </row>
    <row r="11" ht="15.6" customHeight="true" thickBot="true" x14ac:dyDescent="0.3">
      <c r="B11" s="236" t="s">
        <v>306</v>
      </c>
      <c r="C11" s="237" t="s">
        <v>315</v>
      </c>
      <c r="D11" s="72"/>
      <c r="E11" s="72"/>
    </row>
    <row r="12" ht="15" x14ac:dyDescent="0.25">
      <c r="B12" s="72"/>
      <c r="C12" s="72"/>
      <c r="D12" s="72"/>
      <c r="E12" s="72"/>
    </row>
    <row r="13" ht="22.5" x14ac:dyDescent="0.3">
      <c r="B13" s="128" t="s">
        <v>41</v>
      </c>
      <c r="C13" s="95"/>
      <c r="D13" s="95"/>
      <c r="E13" s="72"/>
    </row>
    <row r="14" ht="15.6" customHeight="true" thickBot="true" x14ac:dyDescent="0.3">
      <c r="D14" s="72"/>
      <c r="E14" s="72"/>
    </row>
    <row r="15" ht="15.6" customHeight="true" x14ac:dyDescent="0.25">
      <c r="B15" s="88" t="s">
        <v>42</v>
      </c>
      <c r="C15" s="206"/>
      <c r="D15" s="11"/>
      <c r="E15" s="72"/>
    </row>
    <row r="16" ht="15.6" customHeight="true" x14ac:dyDescent="0.25">
      <c r="B16" s="89" t="s">
        <v>142</v>
      </c>
      <c r="C16" s="207">
        <v>2000</v>
      </c>
      <c r="D16" s="77"/>
      <c r="E16" s="72"/>
    </row>
    <row r="17" ht="15.6" customHeight="true" thickBot="true" x14ac:dyDescent="0.3">
      <c r="B17" s="50" t="s">
        <v>0</v>
      </c>
      <c r="C17" s="208" t="s">
        <v>65</v>
      </c>
      <c r="D17" s="96" t="s">
        <v>90</v>
      </c>
      <c r="E17" s="72"/>
    </row>
    <row r="18" ht="15.6" customHeight="true" x14ac:dyDescent="0.25">
      <c r="B18" s="73">
        <v>1</v>
      </c>
      <c r="C18" s="209">
        <v>0</v>
      </c>
      <c r="D18" s="90">
        <v>10000</v>
      </c>
      <c r="E18" s="72"/>
    </row>
    <row r="19" ht="15.6" customHeight="true" x14ac:dyDescent="0.25">
      <c r="B19" s="62">
        <v>2</v>
      </c>
      <c r="C19" s="210">
        <v>0.05</v>
      </c>
      <c r="D19" s="91">
        <v>20000</v>
      </c>
      <c r="E19" s="72"/>
    </row>
    <row r="20" ht="15.6" customHeight="true" x14ac:dyDescent="0.25">
      <c r="B20" s="62">
        <v>3</v>
      </c>
      <c r="C20" s="210">
        <v>0.1</v>
      </c>
      <c r="D20" s="91">
        <v>30000</v>
      </c>
      <c r="E20" s="72"/>
    </row>
    <row r="21" ht="15.6" customHeight="true" x14ac:dyDescent="0.25">
      <c r="B21" s="62">
        <v>4</v>
      </c>
      <c r="C21" s="211">
        <v>0.15</v>
      </c>
      <c r="D21" s="91">
        <v>50000</v>
      </c>
      <c r="E21" s="72"/>
    </row>
    <row r="22" ht="15.6" customHeight="true" x14ac:dyDescent="0.25">
      <c r="B22" s="62">
        <v>5</v>
      </c>
      <c r="C22" s="211">
        <v>0.2</v>
      </c>
      <c r="D22" s="91">
        <v>10000000</v>
      </c>
      <c r="E22" s="72"/>
    </row>
    <row r="23" ht="15.6" customHeight="true" thickBot="true" x14ac:dyDescent="0.3">
      <c r="B23" s="63"/>
      <c r="C23" s="212"/>
      <c r="D23" s="92"/>
      <c r="E23" s="72"/>
    </row>
    <row r="24" ht="15.6" customHeight="true" thickBot="true" x14ac:dyDescent="0.3">
      <c r="B24" s="93"/>
      <c r="C24" s="93"/>
      <c r="D24" s="93"/>
      <c r="E24" s="72"/>
    </row>
    <row r="25" ht="15.6" customHeight="true" thickBot="true" x14ac:dyDescent="0.3">
      <c r="B25" s="94" t="s">
        <v>88</v>
      </c>
      <c r="C25" s="213">
        <v>0.2</v>
      </c>
      <c r="D25" s="95"/>
      <c r="E25" s="72"/>
    </row>
    <row r="26" ht="15.6" customHeight="true" x14ac:dyDescent="0.25">
      <c r="B26" s="93"/>
      <c r="C26" s="93"/>
      <c r="D26" s="93"/>
      <c r="E26" s="72"/>
    </row>
    <row r="27" ht="22.5" x14ac:dyDescent="0.3">
      <c r="B27" s="128" t="s">
        <v>35</v>
      </c>
      <c r="E27" s="72"/>
    </row>
    <row r="28" ht="15.6" customHeight="true" thickBot="true" x14ac:dyDescent="0.3">
      <c r="B28" s="2"/>
      <c r="E28" s="72"/>
    </row>
    <row r="29" ht="15.6" customHeight="true" thickBot="true" x14ac:dyDescent="0.3">
      <c r="B29" s="7" t="s">
        <v>89</v>
      </c>
      <c r="C29" s="11"/>
      <c r="E29" s="72"/>
    </row>
    <row r="30" ht="15.6" customHeight="true" x14ac:dyDescent="0.25">
      <c r="B30" s="76" t="s">
        <v>98</v>
      </c>
      <c r="C30" s="214">
        <v>100</v>
      </c>
      <c r="E30" s="10"/>
    </row>
    <row r="31" ht="15.6" customHeight="true" thickBot="true" x14ac:dyDescent="0.3">
      <c r="B31" s="12" t="s">
        <v>309</v>
      </c>
      <c r="C31" s="215">
        <v>3</v>
      </c>
      <c r="E31" s="10"/>
    </row>
    <row r="32" ht="15.6" customHeight="true" thickBot="true" x14ac:dyDescent="0.3">
      <c r="B32" s="72"/>
      <c r="C32" s="72"/>
      <c r="E32" s="10"/>
    </row>
    <row r="33" ht="15.6" customHeight="true" x14ac:dyDescent="0.25">
      <c r="B33" s="76" t="s">
        <v>99</v>
      </c>
      <c r="C33" s="11"/>
      <c r="E33" s="10"/>
    </row>
    <row r="34" ht="15.6" customHeight="true" thickBot="true" x14ac:dyDescent="0.3">
      <c r="B34" s="216" t="s">
        <v>100</v>
      </c>
      <c r="C34" s="217">
        <v>1</v>
      </c>
      <c r="E34" s="10"/>
    </row>
    <row r="35" ht="15.6" customHeight="true" thickBot="true" x14ac:dyDescent="0.3">
      <c r="E35" s="10"/>
    </row>
    <row r="36" ht="15.6" customHeight="true" x14ac:dyDescent="0.25">
      <c r="B36" s="76" t="s">
        <v>95</v>
      </c>
      <c r="C36" s="11"/>
    </row>
    <row r="37" ht="15.6" customHeight="true" thickBot="true" x14ac:dyDescent="0.3">
      <c r="B37" s="216" t="s">
        <v>102</v>
      </c>
      <c r="C37" s="217">
        <v>1200</v>
      </c>
    </row>
    <row r="39" ht="34.5" customHeight="true" x14ac:dyDescent="0.3">
      <c r="B39" s="187" t="s">
        <v>78</v>
      </c>
      <c r="C39" s="188"/>
    </row>
    <row r="40" ht="15.6" customHeight="true" thickBot="true" x14ac:dyDescent="0.3">
      <c r="B40" s="188"/>
      <c r="C40" s="188"/>
    </row>
    <row r="41" ht="47.25" customHeight="true" x14ac:dyDescent="0.25">
      <c r="B41" s="189"/>
      <c r="C41" s="219" t="s">
        <v>186</v>
      </c>
      <c r="E41" s="189"/>
      <c r="F41" s="246" t="s">
        <v>1624</v>
      </c>
      <c r="G41" s="246" t="s">
        <v>1625</v>
      </c>
      <c r="H41" s="219" t="s">
        <v>1589</v>
      </c>
    </row>
    <row r="42" ht="15.6" customHeight="true" x14ac:dyDescent="0.25">
      <c r="B42" s="218" t="s">
        <v>187</v>
      </c>
      <c r="C42" s="220">
        <v>0.25</v>
      </c>
      <c r="E42" s="218" t="s">
        <v>227</v>
      </c>
      <c r="F42" s="220">
        <v>0.7</v>
      </c>
      <c r="G42" s="220">
        <v>0.7</v>
      </c>
      <c r="H42" s="248">
        <v>38</v>
      </c>
    </row>
    <row r="43" ht="15.6" customHeight="true" x14ac:dyDescent="0.25">
      <c r="B43" s="190" t="s">
        <v>188</v>
      </c>
      <c r="C43" s="221">
        <v>0.18</v>
      </c>
      <c r="E43" s="190" t="s">
        <v>1588</v>
      </c>
      <c r="F43" s="221">
        <v>0.6</v>
      </c>
      <c r="G43" s="221">
        <v>0.6</v>
      </c>
      <c r="H43" s="243">
        <v>40</v>
      </c>
    </row>
    <row r="44" ht="15.6" customHeight="true" thickBot="true" x14ac:dyDescent="0.3">
      <c r="B44" s="191" t="s">
        <v>189</v>
      </c>
      <c r="C44" s="222">
        <v>0</v>
      </c>
      <c r="E44" s="191" t="s">
        <v>228</v>
      </c>
      <c r="F44" s="222">
        <v>0.3</v>
      </c>
      <c r="G44" s="222">
        <v>0.3</v>
      </c>
      <c r="H44" s="244">
        <v>39</v>
      </c>
    </row>
    <row r="45" ht="15.6" customHeight="true" x14ac:dyDescent="0.25">
      <c r="B45" s="199"/>
      <c r="C45" s="200"/>
    </row>
    <row r="46" ht="30.75" customHeight="true" x14ac:dyDescent="0.3">
      <c r="B46" s="128" t="s">
        <v>32</v>
      </c>
    </row>
    <row r="47" ht="15.6" customHeight="true" thickBot="true" x14ac:dyDescent="0.35">
      <c r="B47" s="128"/>
      <c r="E47" s="196"/>
    </row>
    <row r="48" ht="15.6" customHeight="true" thickBot="true" x14ac:dyDescent="0.3">
      <c r="B48" s="94" t="s">
        <v>314</v>
      </c>
      <c r="C48" s="213">
        <v>0.1</v>
      </c>
      <c r="E48" s="72"/>
    </row>
    <row r="49" ht="15.6" customHeight="true" thickBot="true" x14ac:dyDescent="0.3">
      <c r="C49" s="196"/>
      <c r="D49" s="196"/>
      <c r="E49" s="72"/>
    </row>
    <row r="50" ht="15.6" customHeight="true" x14ac:dyDescent="0.25">
      <c r="B50" s="204" t="s">
        <v>274</v>
      </c>
      <c r="C50" s="8"/>
      <c r="D50" s="202"/>
      <c r="E50" s="72"/>
    </row>
    <row r="51" ht="15.6" customHeight="true" x14ac:dyDescent="0.25">
      <c r="B51" s="205" t="s">
        <v>300</v>
      </c>
      <c r="C51" s="201">
        <v>10</v>
      </c>
      <c r="D51" s="77"/>
      <c r="E51" s="72"/>
    </row>
    <row r="52" ht="15.6" customHeight="true" x14ac:dyDescent="0.25">
      <c r="B52" s="203" t="s">
        <v>0</v>
      </c>
      <c r="C52" s="234" t="s">
        <v>301</v>
      </c>
      <c r="D52" s="235" t="s">
        <v>302</v>
      </c>
      <c r="E52" s="72"/>
    </row>
    <row r="53" ht="15.6" customHeight="true" x14ac:dyDescent="0.25">
      <c r="B53" s="230">
        <v>1</v>
      </c>
      <c r="C53" s="231">
        <v>2</v>
      </c>
      <c r="D53" s="232">
        <v>100</v>
      </c>
      <c r="E53" s="188"/>
    </row>
    <row r="54" ht="15.6" customHeight="true" x14ac:dyDescent="0.25">
      <c r="B54" s="197">
        <v>2</v>
      </c>
      <c r="C54" s="229">
        <v>4</v>
      </c>
      <c r="D54" s="91">
        <v>200</v>
      </c>
      <c r="E54" s="188"/>
    </row>
    <row r="55" ht="15.6" customHeight="true" x14ac:dyDescent="0.25">
      <c r="B55" s="197">
        <v>3</v>
      </c>
      <c r="C55" s="229">
        <v>6</v>
      </c>
      <c r="D55" s="91">
        <v>300</v>
      </c>
    </row>
    <row r="56" ht="15.6" customHeight="true" x14ac:dyDescent="0.25">
      <c r="B56" s="197">
        <v>4</v>
      </c>
      <c r="C56" s="229">
        <v>8</v>
      </c>
      <c r="D56" s="91">
        <v>10000000</v>
      </c>
    </row>
    <row r="57" ht="15.6" customHeight="true" thickBot="true" x14ac:dyDescent="0.3">
      <c r="B57" s="198"/>
      <c r="C57" s="233"/>
      <c r="D57" s="92"/>
    </row>
    <row r="59" ht="15.6" customHeight="true" x14ac:dyDescent="0.3">
      <c r="B59" s="187" t="s">
        <v>170</v>
      </c>
      <c r="C59" s="188"/>
    </row>
    <row r="60" ht="15.6" customHeight="true" thickBot="true" x14ac:dyDescent="0.3">
      <c r="B60" s="188"/>
      <c r="C60" s="188"/>
    </row>
    <row r="61" ht="15.6" customHeight="true" x14ac:dyDescent="0.25">
      <c r="B61" s="189" t="s">
        <v>171</v>
      </c>
      <c r="C61" s="223" t="s">
        <v>141</v>
      </c>
    </row>
    <row r="62" ht="15.6" customHeight="true" x14ac:dyDescent="0.25">
      <c r="B62" s="218" t="s">
        <v>173</v>
      </c>
      <c r="C62" s="228">
        <v>500</v>
      </c>
    </row>
    <row r="63" ht="15.6" customHeight="true" x14ac:dyDescent="0.25">
      <c r="B63" s="190" t="s">
        <v>174</v>
      </c>
      <c r="C63" s="224">
        <v>1000</v>
      </c>
    </row>
    <row r="64" ht="15.6" customHeight="true" x14ac:dyDescent="0.25">
      <c r="B64" s="190" t="s">
        <v>175</v>
      </c>
      <c r="C64" s="224">
        <v>300</v>
      </c>
    </row>
    <row r="65" ht="15.6" customHeight="true" x14ac:dyDescent="0.25">
      <c r="B65" s="190" t="s">
        <v>176</v>
      </c>
      <c r="C65" s="224">
        <v>500</v>
      </c>
    </row>
    <row r="66" ht="15.6" customHeight="true" x14ac:dyDescent="0.25">
      <c r="B66" s="190" t="s">
        <v>177</v>
      </c>
      <c r="C66" s="225">
        <v>650</v>
      </c>
    </row>
    <row r="67" ht="15.6" customHeight="true" thickBot="true" x14ac:dyDescent="0.3">
      <c r="B67" s="191" t="s">
        <v>178</v>
      </c>
      <c r="C67" s="226">
        <v>1100</v>
      </c>
    </row>
    <row r="68" ht="15.6" customHeight="true" thickBot="true" x14ac:dyDescent="0.3">
      <c r="B68" s="188"/>
      <c r="C68" s="188"/>
    </row>
    <row r="69" ht="15.6" customHeight="true" thickBot="true" x14ac:dyDescent="0.3">
      <c r="B69" s="192" t="s">
        <v>172</v>
      </c>
      <c r="C69" s="227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opLeftCell="A19" zoomScale="85" zoomScaleNormal="85" workbookViewId="0">
      <selection activeCell="D98" sqref="D98"/>
    </sheetView>
  </sheetViews>
  <sheetFormatPr defaultRowHeight="15" x14ac:dyDescent="0.25"/>
  <cols>
    <col min="1" max="1" width="8.85546875" customWidth="true"/>
    <col min="2" max="2" width="44.42578125" bestFit="true" customWidth="true"/>
    <col min="3" max="3" width="8.7109375" style="194"/>
    <col min="4" max="4" width="11.42578125" bestFit="true" customWidth="true"/>
  </cols>
  <sheetData>
    <row r="1" x14ac:dyDescent="0.25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x14ac:dyDescent="0.25">
      <c r="A2">
        <v>2</v>
      </c>
      <c r="B2" t="s">
        <v>191</v>
      </c>
      <c r="C2" s="193">
        <v>1</v>
      </c>
      <c r="D2" s="239">
        <v>0.25</v>
      </c>
      <c r="E2" s="239">
        <v>0.25</v>
      </c>
      <c r="F2" s="240">
        <v>0</v>
      </c>
      <c r="G2" s="240">
        <v>0</v>
      </c>
    </row>
    <row r="3" x14ac:dyDescent="0.25">
      <c r="A3">
        <v>3</v>
      </c>
      <c r="B3" t="s">
        <v>192</v>
      </c>
      <c r="C3" s="193">
        <v>1</v>
      </c>
      <c r="D3" s="239">
        <v>0.25</v>
      </c>
      <c r="E3" s="239">
        <v>0.25</v>
      </c>
      <c r="F3" s="240">
        <v>0</v>
      </c>
      <c r="G3" s="240">
        <v>0</v>
      </c>
    </row>
    <row r="4" x14ac:dyDescent="0.25">
      <c r="A4">
        <v>4</v>
      </c>
      <c r="B4" t="s">
        <v>193</v>
      </c>
      <c r="C4" s="193">
        <v>1</v>
      </c>
      <c r="D4" s="239">
        <v>0.25</v>
      </c>
      <c r="E4" s="239">
        <v>0.25</v>
      </c>
      <c r="F4" s="240">
        <v>0</v>
      </c>
      <c r="G4" s="240">
        <v>0</v>
      </c>
    </row>
    <row r="5" x14ac:dyDescent="0.25">
      <c r="A5">
        <v>6</v>
      </c>
      <c r="B5" t="s">
        <v>195</v>
      </c>
      <c r="C5" s="193">
        <v>1</v>
      </c>
      <c r="D5" s="239">
        <v>0.25</v>
      </c>
      <c r="E5" s="239">
        <v>0.25</v>
      </c>
      <c r="F5" s="240">
        <v>0</v>
      </c>
      <c r="G5" s="240">
        <v>0</v>
      </c>
    </row>
    <row r="6" x14ac:dyDescent="0.25">
      <c r="A6">
        <v>7</v>
      </c>
      <c r="B6" t="s">
        <v>196</v>
      </c>
      <c r="C6" s="193">
        <v>1</v>
      </c>
      <c r="D6" s="239">
        <v>0.25</v>
      </c>
      <c r="E6" s="239">
        <v>0.25</v>
      </c>
      <c r="F6" s="240">
        <v>0</v>
      </c>
      <c r="G6" s="240">
        <v>0</v>
      </c>
    </row>
    <row r="7" x14ac:dyDescent="0.25">
      <c r="A7">
        <v>9</v>
      </c>
      <c r="B7" t="s">
        <v>198</v>
      </c>
      <c r="C7" s="193">
        <v>1</v>
      </c>
      <c r="D7" s="239">
        <v>0.25</v>
      </c>
      <c r="E7" s="239">
        <v>0.25</v>
      </c>
      <c r="F7" s="240">
        <v>0</v>
      </c>
      <c r="G7" s="240">
        <v>0</v>
      </c>
    </row>
    <row r="8" x14ac:dyDescent="0.25">
      <c r="A8">
        <v>10</v>
      </c>
      <c r="B8" t="s">
        <v>199</v>
      </c>
      <c r="C8" s="193">
        <v>1</v>
      </c>
      <c r="D8" s="239">
        <v>0.25</v>
      </c>
      <c r="E8" s="239">
        <v>0.25</v>
      </c>
      <c r="F8" s="240">
        <v>0</v>
      </c>
      <c r="G8" s="240">
        <v>0</v>
      </c>
    </row>
    <row r="9" x14ac:dyDescent="0.25">
      <c r="A9">
        <v>12</v>
      </c>
      <c r="B9" t="s">
        <v>201</v>
      </c>
      <c r="C9" s="193">
        <v>1</v>
      </c>
      <c r="D9" s="239">
        <v>0.18</v>
      </c>
      <c r="E9" s="239">
        <v>0.18</v>
      </c>
      <c r="F9" s="240">
        <v>0</v>
      </c>
      <c r="G9" s="240">
        <v>0</v>
      </c>
    </row>
    <row r="10" x14ac:dyDescent="0.25">
      <c r="A10">
        <v>18</v>
      </c>
      <c r="B10" t="s">
        <v>207</v>
      </c>
      <c r="C10" s="193">
        <v>1</v>
      </c>
      <c r="D10" s="239">
        <v>0.25</v>
      </c>
      <c r="E10" s="239">
        <v>0.25</v>
      </c>
      <c r="F10" s="240">
        <v>0</v>
      </c>
      <c r="G10" s="240">
        <v>0</v>
      </c>
    </row>
    <row r="11" x14ac:dyDescent="0.25">
      <c r="A11">
        <v>19</v>
      </c>
      <c r="B11" t="s">
        <v>208</v>
      </c>
      <c r="C11" s="193">
        <v>1</v>
      </c>
      <c r="D11" s="239">
        <v>0.25</v>
      </c>
      <c r="E11" s="239">
        <v>0.25</v>
      </c>
      <c r="F11" s="240">
        <v>0</v>
      </c>
      <c r="G11" s="240">
        <v>0</v>
      </c>
    </row>
    <row r="12" x14ac:dyDescent="0.25">
      <c r="A12">
        <v>20</v>
      </c>
      <c r="B12" t="s">
        <v>209</v>
      </c>
      <c r="C12" s="193">
        <v>1</v>
      </c>
      <c r="D12" s="239">
        <v>0.18</v>
      </c>
      <c r="E12" s="239">
        <v>0.18</v>
      </c>
      <c r="F12" s="240">
        <v>0</v>
      </c>
      <c r="G12" s="240">
        <v>0</v>
      </c>
    </row>
    <row r="13" x14ac:dyDescent="0.25">
      <c r="A13">
        <v>21</v>
      </c>
      <c r="B13" t="s">
        <v>210</v>
      </c>
      <c r="C13" s="193">
        <v>1</v>
      </c>
      <c r="D13" s="239">
        <v>0.18</v>
      </c>
      <c r="E13" s="239">
        <v>0.18</v>
      </c>
      <c r="F13" s="240">
        <v>0</v>
      </c>
      <c r="G13" s="240">
        <v>0</v>
      </c>
    </row>
    <row r="14" x14ac:dyDescent="0.25">
      <c r="A14">
        <v>22</v>
      </c>
      <c r="B14" t="s">
        <v>211</v>
      </c>
      <c r="C14" s="193">
        <v>1</v>
      </c>
      <c r="D14" s="239">
        <v>0.18</v>
      </c>
      <c r="E14" s="239">
        <v>0.18</v>
      </c>
      <c r="F14" s="240">
        <v>0</v>
      </c>
      <c r="G14" s="240">
        <v>0</v>
      </c>
    </row>
    <row r="15" x14ac:dyDescent="0.25">
      <c r="A15">
        <v>24</v>
      </c>
      <c r="B15" t="s">
        <v>213</v>
      </c>
      <c r="C15" s="193">
        <v>1</v>
      </c>
      <c r="D15" s="239">
        <v>0.18</v>
      </c>
      <c r="E15" s="239">
        <v>0.18</v>
      </c>
      <c r="F15" s="240">
        <v>0</v>
      </c>
      <c r="G15" s="240">
        <v>0</v>
      </c>
    </row>
    <row r="16" x14ac:dyDescent="0.25">
      <c r="A16">
        <v>5</v>
      </c>
      <c r="B16" t="s">
        <v>194</v>
      </c>
      <c r="C16" s="193">
        <v>3</v>
      </c>
      <c r="D16" s="239">
        <v>0.18</v>
      </c>
      <c r="E16" s="239">
        <v>0.18</v>
      </c>
      <c r="F16" s="240">
        <v>0</v>
      </c>
      <c r="G16" s="240">
        <v>0</v>
      </c>
    </row>
    <row r="17" x14ac:dyDescent="0.25">
      <c r="A17">
        <v>8</v>
      </c>
      <c r="B17" t="s">
        <v>197</v>
      </c>
      <c r="C17" s="193">
        <v>3</v>
      </c>
      <c r="D17" s="239">
        <v>0.25</v>
      </c>
      <c r="E17" s="239">
        <v>0.25</v>
      </c>
      <c r="F17" s="240">
        <v>0</v>
      </c>
      <c r="G17" s="240">
        <v>0</v>
      </c>
    </row>
    <row r="18" x14ac:dyDescent="0.25">
      <c r="A18">
        <v>11</v>
      </c>
      <c r="B18" t="s">
        <v>200</v>
      </c>
      <c r="C18" s="193">
        <v>3</v>
      </c>
      <c r="D18" s="239">
        <v>0.25</v>
      </c>
      <c r="E18" s="239">
        <v>0.25</v>
      </c>
      <c r="F18" s="240">
        <v>0</v>
      </c>
      <c r="G18" s="240">
        <v>0</v>
      </c>
    </row>
    <row r="19" x14ac:dyDescent="0.25">
      <c r="A19">
        <v>13</v>
      </c>
      <c r="B19" t="s">
        <v>202</v>
      </c>
      <c r="C19" s="193">
        <v>3</v>
      </c>
      <c r="D19" s="239">
        <v>0.18</v>
      </c>
      <c r="E19" s="239">
        <v>0.18</v>
      </c>
      <c r="F19" s="240">
        <v>0</v>
      </c>
      <c r="G19" s="240">
        <v>0</v>
      </c>
    </row>
    <row r="20" x14ac:dyDescent="0.25">
      <c r="A20">
        <v>14</v>
      </c>
      <c r="B20" t="s">
        <v>203</v>
      </c>
      <c r="C20" s="193">
        <v>3</v>
      </c>
      <c r="D20" s="239">
        <v>0.18</v>
      </c>
      <c r="E20" s="239">
        <v>0.18</v>
      </c>
      <c r="F20" s="240">
        <v>0</v>
      </c>
      <c r="G20" s="240">
        <v>0</v>
      </c>
    </row>
    <row r="21" x14ac:dyDescent="0.25">
      <c r="A21">
        <v>15</v>
      </c>
      <c r="B21" t="s">
        <v>204</v>
      </c>
      <c r="C21" s="193">
        <v>3</v>
      </c>
      <c r="D21" s="239">
        <v>0.18</v>
      </c>
      <c r="E21" s="239">
        <v>0.18</v>
      </c>
      <c r="F21" s="240">
        <v>0</v>
      </c>
      <c r="G21" s="240">
        <v>0</v>
      </c>
    </row>
    <row r="22" x14ac:dyDescent="0.25">
      <c r="A22">
        <v>16</v>
      </c>
      <c r="B22" t="s">
        <v>205</v>
      </c>
      <c r="C22" s="193">
        <v>3</v>
      </c>
      <c r="D22" s="239">
        <v>0.18</v>
      </c>
      <c r="E22" s="239">
        <v>0.18</v>
      </c>
      <c r="F22" s="240">
        <v>0</v>
      </c>
      <c r="G22" s="240">
        <v>0</v>
      </c>
    </row>
    <row r="23" x14ac:dyDescent="0.25">
      <c r="A23">
        <v>17</v>
      </c>
      <c r="B23" t="s">
        <v>206</v>
      </c>
      <c r="C23" s="193">
        <v>3</v>
      </c>
      <c r="D23" s="239">
        <v>0.25</v>
      </c>
      <c r="E23" s="239">
        <v>0.25</v>
      </c>
      <c r="F23" s="240">
        <v>0</v>
      </c>
      <c r="G23" s="240">
        <v>0</v>
      </c>
    </row>
    <row r="24" x14ac:dyDescent="0.25">
      <c r="A24">
        <v>23</v>
      </c>
      <c r="B24" t="s">
        <v>212</v>
      </c>
      <c r="C24" s="193">
        <v>3</v>
      </c>
      <c r="D24" s="239">
        <v>0.25</v>
      </c>
      <c r="E24" s="239">
        <v>0.25</v>
      </c>
      <c r="F24" s="240">
        <v>0</v>
      </c>
      <c r="G24" s="240">
        <v>0</v>
      </c>
    </row>
    <row r="25" x14ac:dyDescent="0.25">
      <c r="A25">
        <v>25</v>
      </c>
      <c r="B25" t="s">
        <v>214</v>
      </c>
      <c r="C25" s="193">
        <v>3</v>
      </c>
      <c r="D25" s="239">
        <v>0.25</v>
      </c>
      <c r="E25" s="239">
        <v>0.25</v>
      </c>
      <c r="F25" s="240">
        <v>0</v>
      </c>
      <c r="G25" s="240">
        <v>0</v>
      </c>
    </row>
    <row r="26" x14ac:dyDescent="0.25">
      <c r="A26">
        <v>26</v>
      </c>
      <c r="B26" t="s">
        <v>215</v>
      </c>
      <c r="C26" s="193">
        <v>3</v>
      </c>
      <c r="D26" s="239">
        <v>0.25</v>
      </c>
      <c r="E26" s="239">
        <v>0.25</v>
      </c>
      <c r="F26" s="240">
        <v>0</v>
      </c>
      <c r="G26" s="240">
        <v>0</v>
      </c>
    </row>
    <row r="27" x14ac:dyDescent="0.25">
      <c r="A27">
        <v>27</v>
      </c>
      <c r="B27" t="s">
        <v>216</v>
      </c>
      <c r="C27" s="193">
        <v>3</v>
      </c>
      <c r="D27" s="239">
        <v>0.18</v>
      </c>
      <c r="E27" s="239">
        <v>0.18</v>
      </c>
      <c r="F27" s="240">
        <v>0</v>
      </c>
      <c r="G27" s="240">
        <v>0</v>
      </c>
    </row>
    <row r="28" x14ac:dyDescent="0.25">
      <c r="A28">
        <v>28</v>
      </c>
      <c r="B28" t="s">
        <v>217</v>
      </c>
      <c r="C28" s="193">
        <v>3</v>
      </c>
      <c r="D28" s="239">
        <v>0.25</v>
      </c>
      <c r="E28" s="239">
        <v>0.25</v>
      </c>
      <c r="F28" s="240">
        <v>0</v>
      </c>
      <c r="G28" s="240">
        <v>0</v>
      </c>
    </row>
    <row r="29" x14ac:dyDescent="0.25">
      <c r="A29">
        <v>29</v>
      </c>
      <c r="B29" t="s">
        <v>218</v>
      </c>
      <c r="C29" s="193">
        <v>3</v>
      </c>
      <c r="D29" s="239">
        <v>0.25</v>
      </c>
      <c r="E29" s="239">
        <v>0.25</v>
      </c>
      <c r="F29" s="240">
        <v>0</v>
      </c>
      <c r="G29" s="240">
        <v>0</v>
      </c>
    </row>
    <row r="30" x14ac:dyDescent="0.25">
      <c r="A30">
        <v>30</v>
      </c>
      <c r="B30" t="s">
        <v>219</v>
      </c>
      <c r="C30" s="193">
        <v>3</v>
      </c>
      <c r="D30" s="239">
        <v>0.25</v>
      </c>
      <c r="E30" s="239">
        <v>0.25</v>
      </c>
      <c r="F30" s="240">
        <v>0</v>
      </c>
      <c r="G30" s="240">
        <v>0</v>
      </c>
    </row>
    <row r="31" x14ac:dyDescent="0.25">
      <c r="A31">
        <v>31</v>
      </c>
      <c r="B31" t="s">
        <v>220</v>
      </c>
      <c r="C31" s="193">
        <v>3</v>
      </c>
      <c r="D31" s="239">
        <v>0.25</v>
      </c>
      <c r="E31" s="239">
        <v>0.25</v>
      </c>
      <c r="F31" s="240">
        <v>0</v>
      </c>
      <c r="G31" s="240">
        <v>0</v>
      </c>
    </row>
    <row r="32" x14ac:dyDescent="0.25">
      <c r="A32">
        <v>32</v>
      </c>
      <c r="B32" t="s">
        <v>221</v>
      </c>
      <c r="C32" s="193">
        <v>3</v>
      </c>
      <c r="D32" s="239">
        <v>0</v>
      </c>
      <c r="E32" s="239">
        <v>0</v>
      </c>
      <c r="F32" s="240">
        <v>0</v>
      </c>
      <c r="G32" s="240">
        <v>0</v>
      </c>
    </row>
    <row r="33" x14ac:dyDescent="0.25">
      <c r="A33">
        <v>33</v>
      </c>
      <c r="B33" t="s">
        <v>222</v>
      </c>
      <c r="C33" s="193">
        <v>3</v>
      </c>
      <c r="D33" s="239">
        <v>0.25</v>
      </c>
      <c r="E33" s="239">
        <v>0.25</v>
      </c>
      <c r="F33" s="240">
        <v>0</v>
      </c>
      <c r="G33" s="240">
        <v>0</v>
      </c>
    </row>
    <row r="34" x14ac:dyDescent="0.25">
      <c r="A34">
        <v>34</v>
      </c>
      <c r="B34" t="s">
        <v>223</v>
      </c>
      <c r="C34" s="193">
        <v>3</v>
      </c>
      <c r="D34" s="239">
        <v>0.25</v>
      </c>
      <c r="E34" s="239">
        <v>0.25</v>
      </c>
      <c r="F34" s="240">
        <v>0</v>
      </c>
      <c r="G34" s="240">
        <v>0</v>
      </c>
    </row>
    <row r="35" x14ac:dyDescent="0.25">
      <c r="A35">
        <v>35</v>
      </c>
      <c r="B35" t="s">
        <v>224</v>
      </c>
      <c r="C35" s="193">
        <v>3</v>
      </c>
      <c r="D35" s="239">
        <v>0.25</v>
      </c>
      <c r="E35" s="239">
        <v>0.25</v>
      </c>
      <c r="F35" s="240">
        <v>0</v>
      </c>
      <c r="G35" s="240">
        <v>0</v>
      </c>
    </row>
    <row r="36" x14ac:dyDescent="0.25">
      <c r="A36">
        <v>36</v>
      </c>
      <c r="B36" t="s">
        <v>225</v>
      </c>
      <c r="C36" s="193">
        <v>3</v>
      </c>
      <c r="D36" s="239">
        <v>0.25</v>
      </c>
      <c r="E36" s="239">
        <v>0.25</v>
      </c>
      <c r="F36" s="240">
        <v>0</v>
      </c>
      <c r="G36" s="240">
        <v>0</v>
      </c>
    </row>
    <row r="37" x14ac:dyDescent="0.25">
      <c r="A37">
        <v>37</v>
      </c>
      <c r="B37" t="s">
        <v>226</v>
      </c>
      <c r="C37" s="193">
        <v>3</v>
      </c>
      <c r="D37" s="239">
        <v>0.25</v>
      </c>
      <c r="E37" s="239">
        <v>0.25</v>
      </c>
      <c r="F37" s="240">
        <v>0</v>
      </c>
      <c r="G37" s="240">
        <v>0</v>
      </c>
    </row>
    <row r="38" x14ac:dyDescent="0.25">
      <c r="A38">
        <v>38</v>
      </c>
      <c r="B38" t="s">
        <v>227</v>
      </c>
      <c r="C38" s="193">
        <v>3</v>
      </c>
      <c r="D38" s="239">
        <v>0.25</v>
      </c>
      <c r="E38" s="239">
        <v>0.25</v>
      </c>
      <c r="F38" s="240">
        <v>0</v>
      </c>
      <c r="G38" s="240">
        <v>0</v>
      </c>
    </row>
    <row r="39" x14ac:dyDescent="0.25">
      <c r="A39">
        <v>39</v>
      </c>
      <c r="B39" t="s">
        <v>228</v>
      </c>
      <c r="C39" s="193">
        <v>3</v>
      </c>
      <c r="D39" s="239">
        <v>0.25</v>
      </c>
      <c r="E39" s="239">
        <v>0.25</v>
      </c>
      <c r="F39" s="240">
        <v>0</v>
      </c>
      <c r="G39" s="240">
        <v>0</v>
      </c>
    </row>
    <row r="40" x14ac:dyDescent="0.25">
      <c r="A40">
        <v>40</v>
      </c>
      <c r="B40" t="s">
        <v>229</v>
      </c>
      <c r="C40" s="193">
        <v>3</v>
      </c>
      <c r="D40" s="239">
        <v>0.25</v>
      </c>
      <c r="E40" s="239">
        <v>0.25</v>
      </c>
      <c r="F40" s="240">
        <v>0</v>
      </c>
      <c r="G40" s="240">
        <v>0</v>
      </c>
    </row>
    <row r="41" x14ac:dyDescent="0.25">
      <c r="A41">
        <v>41</v>
      </c>
      <c r="B41" t="s">
        <v>230</v>
      </c>
      <c r="C41" s="193">
        <v>3</v>
      </c>
      <c r="D41" s="239">
        <v>0.25</v>
      </c>
      <c r="E41" s="239">
        <v>0.25</v>
      </c>
      <c r="F41" s="240">
        <v>0</v>
      </c>
      <c r="G41" s="240">
        <v>0</v>
      </c>
    </row>
    <row r="42" x14ac:dyDescent="0.25">
      <c r="A42">
        <v>42</v>
      </c>
      <c r="B42" t="s">
        <v>231</v>
      </c>
      <c r="C42" s="193">
        <v>3</v>
      </c>
      <c r="D42" s="239">
        <v>0.25</v>
      </c>
      <c r="E42" s="239">
        <v>0.25</v>
      </c>
      <c r="F42" s="240">
        <v>0</v>
      </c>
      <c r="G42" s="240">
        <v>0</v>
      </c>
    </row>
    <row r="43" x14ac:dyDescent="0.25">
      <c r="A43">
        <v>43</v>
      </c>
      <c r="B43" t="s">
        <v>232</v>
      </c>
      <c r="C43" s="193">
        <v>3</v>
      </c>
      <c r="D43" s="239">
        <v>0.25</v>
      </c>
      <c r="E43" s="239">
        <v>0.25</v>
      </c>
      <c r="F43" s="240">
        <v>0</v>
      </c>
      <c r="G43" s="240">
        <v>0</v>
      </c>
    </row>
    <row r="44" x14ac:dyDescent="0.25">
      <c r="A44">
        <v>44</v>
      </c>
      <c r="B44" t="s">
        <v>233</v>
      </c>
      <c r="C44" s="193">
        <v>3</v>
      </c>
      <c r="D44" s="239">
        <v>0.25</v>
      </c>
      <c r="E44" s="239">
        <v>0.25</v>
      </c>
      <c r="F44" s="240">
        <v>0</v>
      </c>
      <c r="G44" s="240">
        <v>0</v>
      </c>
    </row>
    <row r="45" x14ac:dyDescent="0.25">
      <c r="A45">
        <v>45</v>
      </c>
      <c r="B45" t="s">
        <v>234</v>
      </c>
      <c r="C45" s="193">
        <v>3</v>
      </c>
      <c r="D45" s="239">
        <v>0.25</v>
      </c>
      <c r="E45" s="239">
        <v>0.25</v>
      </c>
      <c r="F45" s="240">
        <v>0</v>
      </c>
      <c r="G45" s="240">
        <v>0</v>
      </c>
    </row>
    <row r="46" x14ac:dyDescent="0.25">
      <c r="A46">
        <v>46</v>
      </c>
      <c r="B46" t="s">
        <v>235</v>
      </c>
      <c r="C46" s="193">
        <v>3</v>
      </c>
      <c r="D46" s="239">
        <v>0.25</v>
      </c>
      <c r="E46" s="239">
        <v>0.25</v>
      </c>
      <c r="F46" s="240">
        <v>0</v>
      </c>
      <c r="G46" s="240">
        <v>0</v>
      </c>
    </row>
    <row r="47" x14ac:dyDescent="0.25">
      <c r="A47">
        <v>47</v>
      </c>
      <c r="B47" t="s">
        <v>236</v>
      </c>
      <c r="C47" s="193">
        <v>3</v>
      </c>
      <c r="D47" s="239">
        <v>0.25</v>
      </c>
      <c r="E47" s="239">
        <v>0.25</v>
      </c>
      <c r="F47" s="240">
        <v>0</v>
      </c>
      <c r="G47" s="240">
        <v>0</v>
      </c>
    </row>
    <row r="48" x14ac:dyDescent="0.25">
      <c r="A48">
        <v>48</v>
      </c>
      <c r="B48" t="s">
        <v>237</v>
      </c>
      <c r="C48" s="193">
        <v>3</v>
      </c>
      <c r="D48" s="239">
        <v>0.25</v>
      </c>
      <c r="E48" s="239">
        <v>0.25</v>
      </c>
      <c r="F48" s="240">
        <v>0</v>
      </c>
      <c r="G48" s="240">
        <v>0</v>
      </c>
    </row>
    <row r="49" x14ac:dyDescent="0.25">
      <c r="A49">
        <v>49</v>
      </c>
      <c r="B49" t="s">
        <v>238</v>
      </c>
      <c r="C49" s="193">
        <v>3</v>
      </c>
      <c r="D49" s="239">
        <v>0.25</v>
      </c>
      <c r="E49" s="239">
        <v>0.25</v>
      </c>
      <c r="F49" s="240">
        <v>0</v>
      </c>
      <c r="G49" s="240">
        <v>0</v>
      </c>
    </row>
    <row r="50" x14ac:dyDescent="0.25">
      <c r="A50">
        <v>50</v>
      </c>
      <c r="B50" t="s">
        <v>239</v>
      </c>
      <c r="C50" s="193">
        <v>3</v>
      </c>
      <c r="D50" s="239">
        <v>0.25</v>
      </c>
      <c r="E50" s="239">
        <v>0.25</v>
      </c>
      <c r="F50" s="240">
        <v>0</v>
      </c>
      <c r="G50" s="240">
        <v>0</v>
      </c>
    </row>
    <row r="51" x14ac:dyDescent="0.25">
      <c r="A51">
        <v>51</v>
      </c>
      <c r="B51" t="s">
        <v>240</v>
      </c>
      <c r="C51" s="193">
        <v>3</v>
      </c>
      <c r="D51" s="239">
        <v>0.25</v>
      </c>
      <c r="E51" s="239">
        <v>0.25</v>
      </c>
      <c r="F51" s="240">
        <v>0</v>
      </c>
      <c r="G51" s="240">
        <v>0</v>
      </c>
    </row>
    <row r="52" x14ac:dyDescent="0.25">
      <c r="A52">
        <v>52</v>
      </c>
      <c r="B52" t="s">
        <v>241</v>
      </c>
      <c r="C52" s="193">
        <v>3</v>
      </c>
      <c r="D52" s="239">
        <v>0.25</v>
      </c>
      <c r="E52" s="239">
        <v>0.25</v>
      </c>
      <c r="F52" s="240">
        <v>0</v>
      </c>
      <c r="G52" s="240">
        <v>0</v>
      </c>
    </row>
    <row r="53" x14ac:dyDescent="0.25">
      <c r="A53">
        <v>55</v>
      </c>
      <c r="B53" t="s">
        <v>244</v>
      </c>
      <c r="C53" s="193">
        <v>3</v>
      </c>
      <c r="D53" s="239">
        <v>0.25</v>
      </c>
      <c r="E53" s="239">
        <v>0.25</v>
      </c>
      <c r="F53" s="240">
        <v>0</v>
      </c>
      <c r="G53" s="240">
        <v>0</v>
      </c>
    </row>
    <row r="54" x14ac:dyDescent="0.25">
      <c r="A54">
        <v>57</v>
      </c>
      <c r="B54" t="s">
        <v>246</v>
      </c>
      <c r="C54" s="193">
        <v>3</v>
      </c>
      <c r="D54" s="239">
        <v>0.25</v>
      </c>
      <c r="E54" s="239">
        <v>0.25</v>
      </c>
      <c r="F54" s="240">
        <v>0</v>
      </c>
      <c r="G54" s="240">
        <v>0</v>
      </c>
    </row>
    <row r="55" x14ac:dyDescent="0.25">
      <c r="A55">
        <v>58</v>
      </c>
      <c r="B55" t="s">
        <v>247</v>
      </c>
      <c r="C55" s="193">
        <v>3</v>
      </c>
      <c r="D55" s="239">
        <v>0.25</v>
      </c>
      <c r="E55" s="239">
        <v>0.25</v>
      </c>
      <c r="F55" s="240">
        <v>0</v>
      </c>
      <c r="G55" s="240">
        <v>0</v>
      </c>
    </row>
    <row r="56" x14ac:dyDescent="0.25">
      <c r="A56">
        <v>59</v>
      </c>
      <c r="B56" t="s">
        <v>248</v>
      </c>
      <c r="C56" s="193">
        <v>3</v>
      </c>
      <c r="D56" s="239">
        <v>0.25</v>
      </c>
      <c r="E56" s="239">
        <v>0.25</v>
      </c>
      <c r="F56" s="240">
        <v>0</v>
      </c>
      <c r="G56" s="240">
        <v>0</v>
      </c>
    </row>
    <row r="57" x14ac:dyDescent="0.25">
      <c r="A57">
        <v>60</v>
      </c>
      <c r="B57" t="s">
        <v>249</v>
      </c>
      <c r="C57" s="193">
        <v>3</v>
      </c>
      <c r="D57" s="239">
        <v>0.25</v>
      </c>
      <c r="E57" s="239">
        <v>0.25</v>
      </c>
      <c r="F57" s="240">
        <v>0</v>
      </c>
      <c r="G57" s="240">
        <v>0</v>
      </c>
    </row>
    <row r="58" x14ac:dyDescent="0.25">
      <c r="A58">
        <v>61</v>
      </c>
      <c r="B58" t="s">
        <v>250</v>
      </c>
      <c r="C58" s="193">
        <v>3</v>
      </c>
      <c r="D58" s="239">
        <v>0.25</v>
      </c>
      <c r="E58" s="239">
        <v>0.25</v>
      </c>
      <c r="F58" s="240">
        <v>0</v>
      </c>
      <c r="G58" s="240">
        <v>0</v>
      </c>
    </row>
    <row r="59" x14ac:dyDescent="0.25">
      <c r="A59">
        <v>63</v>
      </c>
      <c r="B59" t="s">
        <v>252</v>
      </c>
      <c r="C59" s="193">
        <v>3</v>
      </c>
      <c r="D59" s="239">
        <v>0.25</v>
      </c>
      <c r="E59" s="239">
        <v>0.25</v>
      </c>
      <c r="F59" s="240">
        <v>0</v>
      </c>
      <c r="G59" s="240">
        <v>0</v>
      </c>
    </row>
    <row r="60" x14ac:dyDescent="0.25">
      <c r="A60">
        <v>64</v>
      </c>
      <c r="B60" t="s">
        <v>253</v>
      </c>
      <c r="C60" s="193">
        <v>3</v>
      </c>
      <c r="D60" s="239">
        <v>0.25</v>
      </c>
      <c r="E60" s="239">
        <v>0.25</v>
      </c>
      <c r="F60" s="240">
        <v>0</v>
      </c>
      <c r="G60" s="240">
        <v>0</v>
      </c>
    </row>
    <row r="61" x14ac:dyDescent="0.25">
      <c r="A61">
        <v>65</v>
      </c>
      <c r="B61" t="s">
        <v>254</v>
      </c>
      <c r="C61" s="193">
        <v>3</v>
      </c>
      <c r="D61" s="239">
        <v>0.25</v>
      </c>
      <c r="E61" s="239">
        <v>0.25</v>
      </c>
      <c r="F61" s="240">
        <v>0</v>
      </c>
      <c r="G61" s="240">
        <v>0</v>
      </c>
    </row>
    <row r="62" x14ac:dyDescent="0.25">
      <c r="A62">
        <v>67</v>
      </c>
      <c r="B62" t="s">
        <v>256</v>
      </c>
      <c r="C62" s="193">
        <v>3</v>
      </c>
      <c r="D62" s="239">
        <v>0.18</v>
      </c>
      <c r="E62" s="239">
        <v>0.18</v>
      </c>
      <c r="F62" s="240">
        <v>0</v>
      </c>
      <c r="G62" s="240">
        <v>0</v>
      </c>
    </row>
    <row r="63" x14ac:dyDescent="0.25">
      <c r="A63">
        <v>69</v>
      </c>
      <c r="B63" t="s">
        <v>258</v>
      </c>
      <c r="C63" s="193">
        <v>3</v>
      </c>
      <c r="D63" s="239">
        <v>0.25</v>
      </c>
      <c r="E63" s="239">
        <v>0.25</v>
      </c>
      <c r="F63" s="240">
        <v>0</v>
      </c>
      <c r="G63" s="240">
        <v>0</v>
      </c>
    </row>
    <row r="64" x14ac:dyDescent="0.25">
      <c r="A64">
        <v>73</v>
      </c>
      <c r="B64" t="s">
        <v>281</v>
      </c>
      <c r="C64" s="193">
        <v>3</v>
      </c>
      <c r="D64" s="239">
        <v>0.25</v>
      </c>
      <c r="E64" s="239">
        <v>0.25</v>
      </c>
      <c r="F64" s="240">
        <v>0</v>
      </c>
      <c r="G64" s="240">
        <v>0</v>
      </c>
    </row>
    <row r="65" x14ac:dyDescent="0.25">
      <c r="A65">
        <v>75</v>
      </c>
      <c r="B65" t="s">
        <v>261</v>
      </c>
      <c r="C65" s="193">
        <v>3</v>
      </c>
      <c r="D65" s="239">
        <v>0.25</v>
      </c>
      <c r="E65" s="239">
        <v>0.25</v>
      </c>
      <c r="F65" s="240">
        <v>0</v>
      </c>
      <c r="G65" s="240">
        <v>0</v>
      </c>
    </row>
    <row r="66" x14ac:dyDescent="0.25">
      <c r="A66">
        <v>76</v>
      </c>
      <c r="B66" t="s">
        <v>262</v>
      </c>
      <c r="C66" s="193">
        <v>3</v>
      </c>
      <c r="D66" s="239">
        <v>0.25</v>
      </c>
      <c r="E66" s="239">
        <v>0.25</v>
      </c>
      <c r="F66" s="240">
        <v>0</v>
      </c>
      <c r="G66" s="240">
        <v>0</v>
      </c>
    </row>
    <row r="67" x14ac:dyDescent="0.25">
      <c r="A67">
        <v>78</v>
      </c>
      <c r="B67" t="s">
        <v>264</v>
      </c>
      <c r="C67" s="193">
        <v>3</v>
      </c>
      <c r="D67" s="239">
        <v>0</v>
      </c>
      <c r="E67" s="239">
        <v>0</v>
      </c>
      <c r="F67" s="240">
        <v>0</v>
      </c>
      <c r="G67" s="240">
        <v>0</v>
      </c>
    </row>
    <row r="68" x14ac:dyDescent="0.25">
      <c r="A68">
        <v>84</v>
      </c>
      <c r="B68" t="s">
        <v>270</v>
      </c>
      <c r="C68" s="193">
        <v>3</v>
      </c>
      <c r="D68" s="239">
        <v>0.25</v>
      </c>
      <c r="E68" s="239">
        <v>0.25</v>
      </c>
      <c r="F68" s="240">
        <v>0</v>
      </c>
      <c r="G68" s="240">
        <v>0</v>
      </c>
    </row>
    <row r="69" x14ac:dyDescent="0.25">
      <c r="A69">
        <v>87</v>
      </c>
      <c r="B69" t="s">
        <v>273</v>
      </c>
      <c r="C69" s="193">
        <v>3</v>
      </c>
      <c r="D69" s="239">
        <v>0.25</v>
      </c>
      <c r="E69" s="239">
        <v>0.25</v>
      </c>
      <c r="F69" s="240">
        <v>0</v>
      </c>
      <c r="G69" s="240">
        <v>0</v>
      </c>
    </row>
    <row r="70" x14ac:dyDescent="0.25">
      <c r="A70">
        <v>88</v>
      </c>
      <c r="B70" t="s">
        <v>274</v>
      </c>
      <c r="C70" s="193">
        <v>4</v>
      </c>
      <c r="D70" s="239">
        <v>0</v>
      </c>
      <c r="E70" s="239">
        <v>0</v>
      </c>
      <c r="F70" s="240">
        <v>0</v>
      </c>
      <c r="G70" s="240">
        <v>0</v>
      </c>
    </row>
    <row r="71" x14ac:dyDescent="0.25">
      <c r="A71">
        <v>89</v>
      </c>
      <c r="B71" t="s">
        <v>275</v>
      </c>
      <c r="C71" s="193">
        <v>4</v>
      </c>
      <c r="D71" s="239">
        <v>0</v>
      </c>
      <c r="E71" s="239">
        <v>0</v>
      </c>
      <c r="F71" s="240">
        <v>0</v>
      </c>
      <c r="G71" s="240">
        <v>0</v>
      </c>
    </row>
    <row r="72" x14ac:dyDescent="0.25">
      <c r="A72">
        <v>90</v>
      </c>
      <c r="B72" t="s">
        <v>276</v>
      </c>
      <c r="C72" s="193">
        <v>4</v>
      </c>
      <c r="D72" s="239">
        <v>0.18</v>
      </c>
      <c r="E72" s="239">
        <v>0.18</v>
      </c>
      <c r="F72" s="240">
        <v>0</v>
      </c>
      <c r="G72" s="240">
        <v>0</v>
      </c>
    </row>
    <row r="73" x14ac:dyDescent="0.25">
      <c r="A73">
        <v>91</v>
      </c>
      <c r="B73" t="s">
        <v>277</v>
      </c>
      <c r="C73" s="193">
        <v>4</v>
      </c>
      <c r="D73" s="239">
        <v>0</v>
      </c>
      <c r="E73" s="239">
        <v>0</v>
      </c>
      <c r="F73" s="240">
        <v>0</v>
      </c>
      <c r="G73" s="240">
        <v>0</v>
      </c>
    </row>
    <row r="74" x14ac:dyDescent="0.25">
      <c r="A74">
        <v>56</v>
      </c>
      <c r="B74" t="s">
        <v>245</v>
      </c>
      <c r="C74" s="193">
        <v>5</v>
      </c>
      <c r="D74" s="239">
        <v>0.25</v>
      </c>
      <c r="E74" s="239">
        <v>0.25</v>
      </c>
      <c r="F74" s="240">
        <v>0</v>
      </c>
      <c r="G74" s="240">
        <v>0</v>
      </c>
    </row>
    <row r="75" x14ac:dyDescent="0.25">
      <c r="A75">
        <v>70</v>
      </c>
      <c r="B75" t="s">
        <v>279</v>
      </c>
      <c r="C75" s="193">
        <v>6</v>
      </c>
      <c r="D75" s="239">
        <v>0.25</v>
      </c>
      <c r="E75" s="239">
        <v>0.25</v>
      </c>
      <c r="F75" s="240">
        <v>0</v>
      </c>
      <c r="G75" s="240">
        <v>0</v>
      </c>
    </row>
    <row r="76" x14ac:dyDescent="0.25">
      <c r="A76">
        <v>72</v>
      </c>
      <c r="B76" t="s">
        <v>259</v>
      </c>
      <c r="C76" s="193">
        <v>7</v>
      </c>
      <c r="D76" s="239">
        <v>0</v>
      </c>
      <c r="E76" s="239">
        <v>0</v>
      </c>
      <c r="F76" s="240">
        <v>1</v>
      </c>
      <c r="G76" s="240">
        <v>1</v>
      </c>
    </row>
    <row r="77" x14ac:dyDescent="0.25">
      <c r="A77">
        <v>1</v>
      </c>
      <c r="B77" t="s">
        <v>190</v>
      </c>
      <c r="C77" s="193">
        <v>8</v>
      </c>
      <c r="D77" s="239">
        <v>0.25</v>
      </c>
      <c r="E77" s="239">
        <v>0.25</v>
      </c>
      <c r="F77" s="240">
        <v>0</v>
      </c>
      <c r="G77" s="240">
        <v>0</v>
      </c>
    </row>
    <row r="78" x14ac:dyDescent="0.25">
      <c r="A78">
        <v>74</v>
      </c>
      <c r="B78" t="s">
        <v>260</v>
      </c>
      <c r="C78" s="193">
        <v>9</v>
      </c>
      <c r="D78" s="239">
        <v>0.25</v>
      </c>
      <c r="E78" s="239">
        <v>0.25</v>
      </c>
      <c r="F78" s="240">
        <v>0</v>
      </c>
      <c r="G78" s="240">
        <v>0</v>
      </c>
    </row>
    <row r="79" x14ac:dyDescent="0.25">
      <c r="A79">
        <v>93</v>
      </c>
      <c r="B79" t="s">
        <v>282</v>
      </c>
      <c r="C79" s="193">
        <v>9</v>
      </c>
      <c r="D79" s="239">
        <v>0.25</v>
      </c>
      <c r="E79" s="239">
        <v>0.25</v>
      </c>
      <c r="F79" s="240">
        <v>0</v>
      </c>
      <c r="G79" s="240">
        <v>0</v>
      </c>
    </row>
    <row r="80" x14ac:dyDescent="0.25">
      <c r="A80">
        <v>54</v>
      </c>
      <c r="B80" t="s">
        <v>243</v>
      </c>
      <c r="C80" s="193">
        <v>11</v>
      </c>
      <c r="D80" s="239">
        <v>0</v>
      </c>
      <c r="E80" s="239">
        <v>0</v>
      </c>
      <c r="F80" s="240">
        <v>1</v>
      </c>
      <c r="G80" s="240">
        <v>1</v>
      </c>
    </row>
    <row r="81" x14ac:dyDescent="0.25">
      <c r="A81">
        <v>71</v>
      </c>
      <c r="B81" t="s">
        <v>280</v>
      </c>
      <c r="C81" s="193">
        <v>11</v>
      </c>
      <c r="D81" s="239">
        <v>0.25</v>
      </c>
      <c r="E81" s="239">
        <v>0.25</v>
      </c>
      <c r="F81" s="240">
        <v>0</v>
      </c>
      <c r="G81" s="240">
        <v>0</v>
      </c>
    </row>
    <row r="82" x14ac:dyDescent="0.25">
      <c r="A82">
        <v>79</v>
      </c>
      <c r="B82" t="s">
        <v>265</v>
      </c>
      <c r="C82" s="193">
        <v>12</v>
      </c>
      <c r="D82" s="239">
        <v>0</v>
      </c>
      <c r="E82" s="239">
        <v>0</v>
      </c>
      <c r="F82" s="240">
        <v>1</v>
      </c>
      <c r="G82" s="240">
        <v>1</v>
      </c>
    </row>
    <row r="83" x14ac:dyDescent="0.25">
      <c r="A83">
        <v>92</v>
      </c>
      <c r="B83" t="s">
        <v>278</v>
      </c>
      <c r="C83" s="193">
        <v>12</v>
      </c>
      <c r="D83" s="239">
        <v>0.25</v>
      </c>
      <c r="E83" s="239">
        <v>0.25</v>
      </c>
      <c r="F83" s="240">
        <v>0</v>
      </c>
      <c r="G83" s="240">
        <v>0</v>
      </c>
    </row>
    <row r="84" x14ac:dyDescent="0.25">
      <c r="A84">
        <v>85</v>
      </c>
      <c r="B84" t="s">
        <v>271</v>
      </c>
      <c r="C84" s="193">
        <v>13</v>
      </c>
      <c r="D84" s="239">
        <v>0</v>
      </c>
      <c r="E84" s="239">
        <v>0</v>
      </c>
      <c r="F84" s="240">
        <v>1</v>
      </c>
      <c r="G84" s="240">
        <v>1</v>
      </c>
    </row>
    <row r="85" x14ac:dyDescent="0.25">
      <c r="A85">
        <v>80</v>
      </c>
      <c r="B85" t="s">
        <v>266</v>
      </c>
      <c r="C85" s="193">
        <v>14</v>
      </c>
      <c r="D85" s="239">
        <v>0</v>
      </c>
      <c r="E85" s="239">
        <v>0</v>
      </c>
      <c r="F85" s="240">
        <v>1</v>
      </c>
      <c r="G85" s="240">
        <v>1</v>
      </c>
    </row>
    <row r="86" x14ac:dyDescent="0.25">
      <c r="A86">
        <v>81</v>
      </c>
      <c r="B86" t="s">
        <v>267</v>
      </c>
      <c r="C86" s="193">
        <v>14</v>
      </c>
      <c r="D86" s="239">
        <v>0</v>
      </c>
      <c r="E86" s="239">
        <v>0</v>
      </c>
      <c r="F86" s="240">
        <v>1</v>
      </c>
      <c r="G86" s="240">
        <v>1</v>
      </c>
    </row>
    <row r="87" x14ac:dyDescent="0.25">
      <c r="A87">
        <v>82</v>
      </c>
      <c r="B87" t="s">
        <v>268</v>
      </c>
      <c r="C87" s="193">
        <v>14</v>
      </c>
      <c r="D87" s="239">
        <v>0.25</v>
      </c>
      <c r="E87" s="239">
        <v>0.25</v>
      </c>
      <c r="F87" s="240">
        <v>0</v>
      </c>
      <c r="G87" s="240">
        <v>0</v>
      </c>
    </row>
    <row r="88" x14ac:dyDescent="0.25">
      <c r="A88">
        <v>68</v>
      </c>
      <c r="B88" t="s">
        <v>257</v>
      </c>
      <c r="C88" s="193">
        <v>15</v>
      </c>
      <c r="D88" s="239">
        <v>0.25</v>
      </c>
      <c r="E88" s="239">
        <v>0.25</v>
      </c>
      <c r="F88" s="240">
        <v>0</v>
      </c>
      <c r="G88" s="240">
        <v>0</v>
      </c>
    </row>
    <row r="89" x14ac:dyDescent="0.25">
      <c r="A89">
        <v>53</v>
      </c>
      <c r="B89" t="s">
        <v>242</v>
      </c>
      <c r="C89" s="193">
        <v>16</v>
      </c>
      <c r="D89" s="239">
        <v>0.25</v>
      </c>
      <c r="E89" s="239">
        <v>0.25</v>
      </c>
      <c r="F89" s="240">
        <v>0</v>
      </c>
      <c r="G89" s="240">
        <v>0</v>
      </c>
    </row>
    <row r="90" x14ac:dyDescent="0.25">
      <c r="A90">
        <v>62</v>
      </c>
      <c r="B90" t="s">
        <v>251</v>
      </c>
      <c r="C90" s="193">
        <v>16</v>
      </c>
      <c r="D90" s="239">
        <v>0.25</v>
      </c>
      <c r="E90" s="239">
        <v>0.25</v>
      </c>
      <c r="F90" s="240">
        <v>0</v>
      </c>
      <c r="G90" s="240">
        <v>0</v>
      </c>
    </row>
    <row r="91" x14ac:dyDescent="0.25">
      <c r="A91">
        <v>66</v>
      </c>
      <c r="B91" t="s">
        <v>255</v>
      </c>
      <c r="C91" s="193">
        <v>16</v>
      </c>
      <c r="D91" s="239">
        <v>0.25</v>
      </c>
      <c r="E91" s="239">
        <v>0.25</v>
      </c>
      <c r="F91" s="240">
        <v>0</v>
      </c>
      <c r="G91" s="240">
        <v>0</v>
      </c>
    </row>
    <row r="92" x14ac:dyDescent="0.25">
      <c r="A92">
        <v>77</v>
      </c>
      <c r="B92" t="s">
        <v>263</v>
      </c>
      <c r="C92" s="193">
        <v>16</v>
      </c>
      <c r="D92" s="239">
        <v>0.25</v>
      </c>
      <c r="E92" s="239">
        <v>0.25</v>
      </c>
      <c r="F92" s="240">
        <v>0</v>
      </c>
      <c r="G92" s="240">
        <v>0</v>
      </c>
    </row>
    <row r="93" x14ac:dyDescent="0.25">
      <c r="A93">
        <v>83</v>
      </c>
      <c r="B93" t="s">
        <v>269</v>
      </c>
      <c r="C93" s="193">
        <v>16</v>
      </c>
      <c r="D93" s="239">
        <v>0</v>
      </c>
      <c r="E93" s="239">
        <v>0</v>
      </c>
      <c r="F93" s="240">
        <v>1</v>
      </c>
      <c r="G93" s="240">
        <v>1</v>
      </c>
    </row>
    <row r="94" x14ac:dyDescent="0.25">
      <c r="A94">
        <v>86</v>
      </c>
      <c r="B94" t="s">
        <v>272</v>
      </c>
      <c r="C94" s="193">
        <v>16</v>
      </c>
      <c r="D94" s="239">
        <v>0</v>
      </c>
      <c r="E94" s="239">
        <v>0</v>
      </c>
      <c r="F94" s="240">
        <v>1</v>
      </c>
      <c r="G94" s="24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5" x14ac:dyDescent="0.25"/>
  <cols>
    <col min="2" max="2" width="44.42578125" bestFit="true" customWidth="true"/>
    <col min="3" max="3" width="12.7109375" customWidth="true"/>
    <col min="19" max="19" width="11.42578125" bestFit="true" customWidth="true"/>
    <col min="20" max="20" width="14.42578125" bestFit="true" customWidth="true"/>
    <col min="21" max="21" width="11.5703125" bestFit="true" customWidth="true"/>
    <col min="22" max="22" width="14.5703125" bestFit="true" customWidth="true"/>
  </cols>
  <sheetData>
    <row r="1" x14ac:dyDescent="0.25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1586</v>
      </c>
      <c r="V1" t="s">
        <v>148</v>
      </c>
      <c r="W1" t="s">
        <v>167</v>
      </c>
      <c r="X1" t="s">
        <v>1587</v>
      </c>
    </row>
    <row r="2" x14ac:dyDescent="0.25">
      <c r="A2">
        <v>1</v>
      </c>
      <c r="B2" t="s">
        <v>283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41">
        <v>0.18</v>
      </c>
      <c r="T2" s="242">
        <v>0</v>
      </c>
      <c r="U2" s="241">
        <v>0</v>
      </c>
      <c r="V2" s="242">
        <v>0.18</v>
      </c>
      <c r="W2" s="242">
        <v>0</v>
      </c>
      <c r="X2" s="242">
        <v>0</v>
      </c>
    </row>
    <row r="3" x14ac:dyDescent="0.25">
      <c r="A3">
        <v>2</v>
      </c>
      <c r="B3" t="s">
        <v>284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41">
        <v>0.25</v>
      </c>
      <c r="T3" s="242">
        <v>0</v>
      </c>
      <c r="U3" s="241">
        <v>0</v>
      </c>
      <c r="V3" s="242">
        <v>0.25</v>
      </c>
      <c r="W3" s="242">
        <v>0</v>
      </c>
      <c r="X3" s="242">
        <v>0</v>
      </c>
    </row>
    <row r="4" x14ac:dyDescent="0.25">
      <c r="A4">
        <v>3</v>
      </c>
      <c r="B4" t="s">
        <v>285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41">
        <v>0.25</v>
      </c>
      <c r="T4" s="242">
        <v>0</v>
      </c>
      <c r="U4" s="241">
        <v>0</v>
      </c>
      <c r="V4" s="242">
        <v>0.25</v>
      </c>
      <c r="W4" s="242">
        <v>0</v>
      </c>
      <c r="X4" s="242">
        <v>0</v>
      </c>
    </row>
    <row r="5" x14ac:dyDescent="0.25">
      <c r="A5">
        <v>4</v>
      </c>
      <c r="B5" t="s">
        <v>286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41">
        <v>0</v>
      </c>
      <c r="T5" s="242">
        <v>0</v>
      </c>
      <c r="U5" s="241">
        <v>0</v>
      </c>
      <c r="V5" s="242">
        <v>0</v>
      </c>
      <c r="W5" s="242">
        <v>0</v>
      </c>
      <c r="X5" s="242">
        <v>0</v>
      </c>
    </row>
    <row r="6" x14ac:dyDescent="0.25">
      <c r="A6">
        <v>5</v>
      </c>
      <c r="B6" t="s">
        <v>287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41">
        <v>0.25</v>
      </c>
      <c r="T6" s="242">
        <v>0</v>
      </c>
      <c r="U6" s="241">
        <v>0</v>
      </c>
      <c r="V6" s="242">
        <v>0.25</v>
      </c>
      <c r="W6" s="242">
        <v>0</v>
      </c>
      <c r="X6" s="242">
        <v>0</v>
      </c>
    </row>
    <row r="7" x14ac:dyDescent="0.25">
      <c r="A7">
        <v>6</v>
      </c>
      <c r="B7" t="s">
        <v>288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41">
        <v>0.25</v>
      </c>
      <c r="T7" s="242">
        <v>0</v>
      </c>
      <c r="U7" s="241">
        <v>0</v>
      </c>
      <c r="V7" s="242">
        <v>0.25</v>
      </c>
      <c r="W7" s="242">
        <v>0</v>
      </c>
      <c r="X7" s="242">
        <v>0</v>
      </c>
    </row>
    <row r="8" x14ac:dyDescent="0.25">
      <c r="A8">
        <v>7</v>
      </c>
      <c r="B8" t="s">
        <v>289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41">
        <v>0</v>
      </c>
      <c r="T8" s="242">
        <v>1</v>
      </c>
      <c r="U8" s="241">
        <v>1</v>
      </c>
      <c r="V8" s="242">
        <v>0</v>
      </c>
      <c r="W8" s="242">
        <v>1</v>
      </c>
      <c r="X8" s="242">
        <v>1</v>
      </c>
    </row>
    <row r="9" x14ac:dyDescent="0.25">
      <c r="A9">
        <v>8</v>
      </c>
      <c r="B9" t="s">
        <v>290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41">
        <v>0.5</v>
      </c>
      <c r="T9" s="242">
        <v>0</v>
      </c>
      <c r="U9" s="241">
        <v>0</v>
      </c>
      <c r="V9" s="242">
        <v>0.5</v>
      </c>
      <c r="W9" s="242">
        <v>0</v>
      </c>
      <c r="X9" s="242">
        <v>0</v>
      </c>
    </row>
    <row r="10" x14ac:dyDescent="0.25">
      <c r="A10">
        <v>9</v>
      </c>
      <c r="B10" t="s">
        <v>291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41">
        <v>0.1</v>
      </c>
      <c r="T10" s="242">
        <v>1</v>
      </c>
      <c r="U10" s="241">
        <v>0.2</v>
      </c>
      <c r="V10" s="242">
        <v>0.1</v>
      </c>
      <c r="W10" s="242">
        <v>1</v>
      </c>
      <c r="X10" s="242">
        <v>0.2</v>
      </c>
    </row>
    <row r="11" x14ac:dyDescent="0.25">
      <c r="A11">
        <v>10</v>
      </c>
      <c r="B11" t="s">
        <v>292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41">
        <v>0</v>
      </c>
      <c r="T11" s="242">
        <v>1</v>
      </c>
      <c r="U11" s="241">
        <v>0.2</v>
      </c>
      <c r="V11" s="242">
        <v>0</v>
      </c>
      <c r="W11" s="242">
        <v>1</v>
      </c>
      <c r="X11" s="242">
        <v>0.2</v>
      </c>
    </row>
    <row r="12" x14ac:dyDescent="0.25">
      <c r="A12">
        <v>11</v>
      </c>
      <c r="B12" t="s">
        <v>293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41">
        <v>0</v>
      </c>
      <c r="T12" s="242">
        <v>1</v>
      </c>
      <c r="U12" s="241">
        <v>0.25</v>
      </c>
      <c r="V12" s="242">
        <v>0</v>
      </c>
      <c r="W12" s="242">
        <v>1</v>
      </c>
      <c r="X12" s="242">
        <v>0.25</v>
      </c>
    </row>
    <row r="13" x14ac:dyDescent="0.25">
      <c r="A13">
        <v>12</v>
      </c>
      <c r="B13" t="s">
        <v>294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41">
        <v>0</v>
      </c>
      <c r="T13" s="242">
        <v>1</v>
      </c>
      <c r="U13" s="241">
        <v>0.3</v>
      </c>
      <c r="V13" s="242">
        <v>0</v>
      </c>
      <c r="W13" s="242">
        <v>1</v>
      </c>
      <c r="X13" s="242">
        <v>0.3</v>
      </c>
    </row>
    <row r="14" x14ac:dyDescent="0.25">
      <c r="A14">
        <v>13</v>
      </c>
      <c r="B14" t="s">
        <v>295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41">
        <v>0</v>
      </c>
      <c r="T14" s="242">
        <v>1</v>
      </c>
      <c r="U14" s="241">
        <v>0.8</v>
      </c>
      <c r="V14" s="242">
        <v>0</v>
      </c>
      <c r="W14" s="242">
        <v>1</v>
      </c>
      <c r="X14" s="242">
        <v>0.8</v>
      </c>
    </row>
    <row r="15" x14ac:dyDescent="0.25">
      <c r="A15">
        <v>14</v>
      </c>
      <c r="B15" t="s">
        <v>296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41">
        <v>0</v>
      </c>
      <c r="T15" s="242">
        <v>1</v>
      </c>
      <c r="U15" s="241">
        <v>0.8</v>
      </c>
      <c r="V15" s="242">
        <v>0</v>
      </c>
      <c r="W15" s="242">
        <v>1</v>
      </c>
      <c r="X15" s="242">
        <v>0.8</v>
      </c>
    </row>
    <row r="16" x14ac:dyDescent="0.25">
      <c r="A16">
        <v>15</v>
      </c>
      <c r="B16" t="s">
        <v>297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41">
        <v>0</v>
      </c>
      <c r="T16" s="242">
        <v>1</v>
      </c>
      <c r="U16" s="241">
        <v>0.8</v>
      </c>
      <c r="V16" s="242">
        <v>0</v>
      </c>
      <c r="W16" s="242">
        <v>1</v>
      </c>
      <c r="X16" s="242">
        <v>0.8</v>
      </c>
    </row>
    <row r="17" x14ac:dyDescent="0.25">
      <c r="A17">
        <v>16</v>
      </c>
      <c r="B17" t="s">
        <v>298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41">
        <v>0</v>
      </c>
      <c r="T17" s="242">
        <v>1</v>
      </c>
      <c r="U17" s="241">
        <v>0.8</v>
      </c>
      <c r="V17" s="242">
        <v>0</v>
      </c>
      <c r="W17" s="242">
        <v>1</v>
      </c>
      <c r="X17" s="242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true"/>
    <col min="2" max="2" width="25.42578125" style="25" customWidth="true"/>
    <col min="3" max="3" width="14.7109375" style="15" customWidth="true"/>
    <col min="4" max="4" width="11.42578125" style="15" customWidth="true"/>
    <col min="5" max="5" width="10.28515625" style="15" customWidth="true"/>
    <col min="6" max="6" width="11.42578125" style="15" customWidth="true"/>
    <col min="7" max="15" width="8.7109375" style="15" customWidth="true"/>
    <col min="16" max="18" width="8.7109375" style="4" customWidth="true"/>
    <col min="19" max="19" width="18.28515625" style="21" customWidth="true"/>
    <col min="20" max="37" width="9.28515625" style="21" customWidth="true"/>
  </cols>
  <sheetData>
    <row r="1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.75" thickBot="true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9"/>
      <c r="R3" s="249"/>
      <c r="S3" s="249"/>
      <c r="T3" s="249"/>
      <c r="U3" s="249"/>
      <c r="V3" s="249"/>
      <c r="AK3"/>
    </row>
    <row r="4" ht="15.75" thickBot="true" x14ac:dyDescent="0.3">
      <c r="A4" s="65"/>
      <c r="B4" s="250" t="s">
        <v>34</v>
      </c>
      <c r="C4" s="251"/>
      <c r="D4" s="251"/>
      <c r="E4" s="251"/>
      <c r="F4" s="251"/>
      <c r="G4" s="252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0.27770418081201381</v>
      </c>
      <c r="D11" s="34">
        <f>INDEX(gini_poverty!$1:$1048576,MATCH(_xlfn.CONCAT($A11,"_",D$13,"_"),gini_poverty!$A:$A,0), MATCH("value", gini_poverty!$1:$1, 0))</f>
        <v>5.5245641235655008E-2</v>
      </c>
      <c r="E11" s="34">
        <f>INDEX(gini_poverty!$1:$1048576,MATCH(_xlfn.CONCAT($A11,"_",E$13,"_"),gini_poverty!$A:$A,0), MATCH("value", gini_poverty!$1:$1, 0))</f>
        <v>1.402069351873159E-2</v>
      </c>
      <c r="F11" s="34">
        <f>INDEX(gini_poverty!$1:$1048576,MATCH(_xlfn.CONCAT($A11,"_",F$13,"_"),gini_poverty!$A:$A,0), MATCH("value", gini_poverty!$1:$1, 0))</f>
        <v>0.32630409999999999</v>
      </c>
      <c r="G11" s="35">
        <f>INDEX(gini_poverty!$1:$1048576,MATCH(_xlfn.CONCAT($A11,"_",G$13,"_"),gini_poverty!$A:$A,0), MATCH("value", gini_poverty!$1:$1, 0))</f>
        <v>0.2279033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.75" thickBot="true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0.30446839999999997</v>
      </c>
      <c r="G12" s="37">
        <f>INDEX(gini_poverty!$1:$1048576,MATCH(_xlfn.CONCAT($A12,"_",G$13,"_"),gini_poverty!$A:$A,0), MATCH("value", gini_poverty!$1:$1, 0))</f>
        <v>0.1995364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28515625" style="4" customWidth="true"/>
    <col min="2" max="2" width="30.42578125" style="25" customWidth="true"/>
    <col min="3" max="3" width="13.7109375" style="15" bestFit="true" customWidth="true"/>
    <col min="4" max="4" width="24.42578125" style="15" customWidth="true"/>
    <col min="5" max="5" width="17.7109375" style="15" bestFit="true" customWidth="true"/>
    <col min="6" max="6" width="12.28515625" style="15" bestFit="true" customWidth="true"/>
    <col min="7" max="7" width="17" style="15" bestFit="true" customWidth="true"/>
    <col min="8" max="8" width="18.28515625" style="15" bestFit="true" customWidth="true"/>
    <col min="9" max="16" width="8.7109375" style="15" customWidth="true"/>
    <col min="17" max="19" width="8.7109375" style="4" customWidth="true"/>
    <col min="20" max="20" width="18.28515625" style="21" customWidth="true"/>
    <col min="21" max="38" width="9.28515625" style="21" customWidth="true"/>
  </cols>
  <sheetData>
    <row r="1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.75" thickBot="true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9"/>
      <c r="S3" s="249"/>
      <c r="T3" s="249"/>
      <c r="U3" s="249"/>
      <c r="V3" s="249"/>
      <c r="W3" s="249"/>
      <c r="AL3"/>
    </row>
    <row r="4" ht="14.65" customHeight="true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0.22835449984151071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0.29501226031380923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0.22048845291153779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0.35888829992637528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.75" thickBot="true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" customHeight="true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" customHeight="true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" customHeight="true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" customHeight="true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" customHeight="true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" customHeight="true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" customHeight="true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" customHeight="true" thickBot="true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" customHeight="true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" customHeight="true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0.32047004423700809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" customHeight="true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0.3190623844452759</v>
      </c>
    </row>
    <row r="27" ht="14.1" customHeight="true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0.35815323089199108</v>
      </c>
    </row>
    <row r="28" ht="14.1" customHeight="true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9.7358605775219362E-2</v>
      </c>
    </row>
    <row r="29" ht="14.1" customHeight="true" x14ac:dyDescent="0.25">
      <c r="B29" s="38"/>
      <c r="C29" s="34"/>
      <c r="D29" s="34"/>
      <c r="E29" s="34"/>
      <c r="F29" s="34"/>
      <c r="G29" s="34"/>
      <c r="H29" s="35"/>
    </row>
    <row r="30" ht="14.1" customHeight="true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0.10762617436162</v>
      </c>
    </row>
    <row r="31" ht="14.1" customHeight="true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0.25784417348005018</v>
      </c>
    </row>
    <row r="32" ht="14.1" customHeight="true" thickBot="true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H9" sqref="H9"/>
    </sheetView>
  </sheetViews>
  <sheetFormatPr defaultRowHeight="15" x14ac:dyDescent="0.25"/>
  <cols>
    <col min="1" max="1" width="9.28515625" style="21" customWidth="true"/>
    <col min="2" max="2" width="36" style="15" customWidth="true"/>
    <col min="3" max="3" width="9.28515625" style="15" customWidth="true"/>
    <col min="4" max="4" width="16.7109375" style="15" bestFit="true" customWidth="true"/>
    <col min="5" max="5" width="12.7109375" style="15" customWidth="true"/>
    <col min="6" max="6" width="28.42578125" style="15" bestFit="true" customWidth="true"/>
    <col min="7" max="7" width="18.28515625" style="15" bestFit="true" customWidth="true"/>
    <col min="8" max="8" width="22.7109375" style="15" bestFit="true" customWidth="true"/>
    <col min="9" max="9" width="18.140625" style="15" bestFit="true" customWidth="true"/>
    <col min="10" max="10" width="29.85546875" style="15" bestFit="true" customWidth="true"/>
    <col min="11" max="12" width="10.42578125" style="15" customWidth="true"/>
    <col min="13" max="15" width="8.7109375" style="15" customWidth="true"/>
    <col min="16" max="16" width="9.7109375" style="15" customWidth="true"/>
    <col min="17" max="17" width="8.7109375" style="15" customWidth="true"/>
    <col min="18" max="18" width="11.42578125" style="15" customWidth="true"/>
    <col min="19" max="19" width="10.42578125" style="15" customWidth="true"/>
    <col min="20" max="22" width="8.7109375" style="4" customWidth="true"/>
    <col min="23" max="25" width="0.0" style="21" hidden="true" customWidth="true"/>
    <col min="26" max="26" width="11.7109375" style="21" hidden="true" customWidth="true"/>
    <col min="27" max="30" width="0.0" style="21" hidden="true" customWidth="true"/>
    <col min="31" max="31" width="11" style="21" hidden="true" customWidth="true"/>
    <col min="32" max="32" width="10.28515625" style="21" hidden="true" customWidth="true"/>
    <col min="33" max="36" width="0.0" style="21" hidden="true" customWidth="true"/>
    <col min="37" max="61" width="9.28515625" style="21" customWidth="true"/>
  </cols>
  <sheetData>
    <row r="2" ht="23.25" x14ac:dyDescent="0.35">
      <c r="B2" s="46" t="s">
        <v>55</v>
      </c>
    </row>
    <row r="3" ht="15.75" thickBot="true" x14ac:dyDescent="0.3"/>
    <row r="4" ht="15.75" thickBot="true" x14ac:dyDescent="0.3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53" t="s">
        <v>36</v>
      </c>
      <c r="Y4" s="254"/>
      <c r="Z4" s="254"/>
      <c r="AA4" s="254"/>
      <c r="AB4" s="254"/>
      <c r="AC4" s="254"/>
      <c r="AD4" s="254"/>
      <c r="AE4" s="254"/>
      <c r="AF4" s="254"/>
      <c r="AG4" s="255"/>
    </row>
    <row r="5" ht="16.5" customHeight="true" thickBot="true" x14ac:dyDescent="0.3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116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.75" thickBot="true" x14ac:dyDescent="0.3">
      <c r="B6" s="42" t="s">
        <v>57</v>
      </c>
      <c r="C6" s="36">
        <f>totals!I$2/totals!$H$2</f>
        <v>-0.11907702288356363</v>
      </c>
      <c r="D6" s="36">
        <f>totals!J$2/totals!$H$2</f>
        <v>-6.1673792322313889E-2</v>
      </c>
      <c r="E6" s="36">
        <f>totals!K$2/totals!$H$2</f>
        <v>0.12246823060229962</v>
      </c>
      <c r="F6" s="36">
        <f>totals!L$2/totals!$H$2</f>
        <v>5.6332303195206566E-2</v>
      </c>
      <c r="G6" s="36">
        <f>totals!M$2/totals!$H$2</f>
        <v>-0.11166175295609483</v>
      </c>
      <c r="H6" s="36">
        <f>totals!N$2/totals!$H$2</f>
        <v>1.597883681655891E-2</v>
      </c>
      <c r="I6" s="36">
        <f>totals!O$2/totals!$H$2</f>
        <v>3.8479676852831532E-2</v>
      </c>
      <c r="J6" s="36">
        <f>totals!P$2/totals!$H$2</f>
        <v>4.3976773546093181E-2</v>
      </c>
      <c r="K6" s="71">
        <f>SUM($C6:J6)</f>
        <v>-1.5176747148982525E-2</v>
      </c>
      <c r="L6" s="71">
        <f>K6-SUM(I6:J6)</f>
        <v>-9.7633197547907238E-2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-4.7070098133373899E-4</v>
      </c>
      <c r="Z6" s="52">
        <f t="shared" ref="Z6:Z15" si="1">D10+E10</f>
        <v>0.7071425482699718</v>
      </c>
      <c r="AA6" s="52">
        <f t="shared" ref="AA6:AA15" si="2">F10</f>
        <v>0.15114445024832629</v>
      </c>
      <c r="AB6" s="52">
        <f t="shared" ref="AB6:AB15" si="3">G10</f>
        <v>-0.13433863505088353</v>
      </c>
      <c r="AC6" s="52">
        <f t="shared" ref="AC6:AC15" si="4">H10+I10+J10+K10</f>
        <v>1.0753832995079369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4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-7.0770304545559352E-3</v>
      </c>
      <c r="Z7" s="52">
        <f t="shared" si="1"/>
        <v>0.37590310387486359</v>
      </c>
      <c r="AA7" s="52">
        <f t="shared" si="2"/>
        <v>0.19136723529551908</v>
      </c>
      <c r="AB7" s="52">
        <f t="shared" si="3"/>
        <v>-0.11631970685813647</v>
      </c>
      <c r="AC7" s="52">
        <f t="shared" si="4"/>
        <v>0.79776396344694422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.75" thickBot="true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-3.1505038679062305E-2</v>
      </c>
      <c r="Z8" s="52">
        <f t="shared" si="1"/>
        <v>0.19176857447820156</v>
      </c>
      <c r="AA8" s="52">
        <f t="shared" si="2"/>
        <v>0.13017791853432795</v>
      </c>
      <c r="AB8" s="52">
        <f t="shared" si="3"/>
        <v>-0.11953160330724706</v>
      </c>
      <c r="AC8" s="52">
        <f t="shared" si="4"/>
        <v>0.47595668789229478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">
      <c r="A9" s="23"/>
      <c r="B9" s="43" t="s">
        <v>117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-5.8055555774821445E-2</v>
      </c>
      <c r="Z9" s="52">
        <f t="shared" si="1"/>
        <v>0.10774017146778461</v>
      </c>
      <c r="AA9" s="52">
        <f t="shared" si="2"/>
        <v>9.1071502134956073E-2</v>
      </c>
      <c r="AB9" s="52">
        <f t="shared" si="3"/>
        <v>-0.10817111511157708</v>
      </c>
      <c r="AC9" s="52">
        <f t="shared" si="4"/>
        <v>0.35269251732797363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25">
      <c r="B10" s="41">
        <f>totals!A5</f>
        <v>1</v>
      </c>
      <c r="C10" s="34">
        <f>totals!I5/totals!$H5</f>
        <v>-4.7070098133373899E-4</v>
      </c>
      <c r="D10" s="34">
        <f>totals!J5/totals!$H5</f>
        <v>-1.2303074359064273E-5</v>
      </c>
      <c r="E10" s="34">
        <f>totals!K5/totals!$H5</f>
        <v>0.70715485134433087</v>
      </c>
      <c r="F10" s="34">
        <f>totals!L5/totals!$H5</f>
        <v>0.15114445024832629</v>
      </c>
      <c r="G10" s="34">
        <f>totals!M5/totals!$H5</f>
        <v>-0.13433863505088353</v>
      </c>
      <c r="H10" s="34">
        <f>totals!N5/totals!$H5</f>
        <v>3.0107123170634357E-2</v>
      </c>
      <c r="I10" s="34">
        <f>totals!O5/totals!$H5</f>
        <v>0.12525557838480886</v>
      </c>
      <c r="J10" s="34">
        <f>totals!P5/totals!$H5</f>
        <v>2.059011695548486E-2</v>
      </c>
      <c r="K10" s="97">
        <f>SUM($C10:J10)</f>
        <v>0.89943048099700884</v>
      </c>
      <c r="L10" s="97">
        <f>K10-SUM(I10:J10)</f>
        <v>0.75358478565671516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-7.4257798100956132E-2</v>
      </c>
      <c r="Z10" s="52">
        <f t="shared" si="1"/>
        <v>7.416336976703139E-2</v>
      </c>
      <c r="AA10" s="52">
        <f t="shared" si="2"/>
        <v>8.4623764594301681E-2</v>
      </c>
      <c r="AB10" s="52">
        <f t="shared" si="3"/>
        <v>-0.11890271032263791</v>
      </c>
      <c r="AC10" s="52">
        <f t="shared" si="4"/>
        <v>0.2121401394808663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25">
      <c r="B11" s="41">
        <f>totals!A6</f>
        <v>2</v>
      </c>
      <c r="C11" s="34">
        <f>totals!I6/totals!$H6</f>
        <v>-7.0770304545559352E-3</v>
      </c>
      <c r="D11" s="34">
        <f>totals!J6/totals!$H6</f>
        <v>-8.8953594607635766E-4</v>
      </c>
      <c r="E11" s="34">
        <f>totals!K6/totals!$H6</f>
        <v>0.37679263982093997</v>
      </c>
      <c r="F11" s="34">
        <f>totals!L6/totals!$H6</f>
        <v>0.19136723529551908</v>
      </c>
      <c r="G11" s="34">
        <f>totals!M6/totals!$H6</f>
        <v>-0.11631970685813647</v>
      </c>
      <c r="H11" s="34">
        <f>totals!N6/totals!$H6</f>
        <v>2.3798131949959053E-2</v>
      </c>
      <c r="I11" s="34">
        <f>totals!O6/totals!$H6</f>
        <v>9.4666044536932115E-2</v>
      </c>
      <c r="J11" s="34">
        <f>totals!P6/totals!$H6</f>
        <v>5.8481004307735784E-2</v>
      </c>
      <c r="K11" s="98">
        <f>SUM($C11:J11)</f>
        <v>0.62081878265231727</v>
      </c>
      <c r="L11" s="98">
        <f t="shared" ref="L11:L19" si="10">K11-SUM(I11:J11)</f>
        <v>0.46767173380764937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-9.1292638010820285E-2</v>
      </c>
      <c r="Z11" s="52">
        <f t="shared" si="1"/>
        <v>4.6630611888500706E-2</v>
      </c>
      <c r="AA11" s="52">
        <f t="shared" si="2"/>
        <v>5.0053374502693058E-2</v>
      </c>
      <c r="AB11" s="52">
        <f t="shared" si="3"/>
        <v>-0.11151837372567117</v>
      </c>
      <c r="AC11" s="52">
        <f t="shared" si="4"/>
        <v>0.11365175212069195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25">
      <c r="B12" s="41">
        <f>totals!A7</f>
        <v>3</v>
      </c>
      <c r="C12" s="34">
        <f>totals!I7/totals!$H7</f>
        <v>-3.1505038679062305E-2</v>
      </c>
      <c r="D12" s="34">
        <f>totals!J7/totals!$H7</f>
        <v>-7.2265375371936037E-3</v>
      </c>
      <c r="E12" s="34">
        <f>totals!K7/totals!$H7</f>
        <v>0.19899511201539516</v>
      </c>
      <c r="F12" s="34">
        <f>totals!L7/totals!$H7</f>
        <v>0.13017791853432795</v>
      </c>
      <c r="G12" s="34">
        <f>totals!M7/totals!$H7</f>
        <v>-0.11953160330724706</v>
      </c>
      <c r="H12" s="34">
        <f>totals!N7/totals!$H7</f>
        <v>2.1336307395627609E-2</v>
      </c>
      <c r="I12" s="34">
        <f>totals!O7/totals!$H7</f>
        <v>6.3304934504171975E-2</v>
      </c>
      <c r="J12" s="34">
        <f>totals!P7/totals!$H7</f>
        <v>6.7882176533237693E-2</v>
      </c>
      <c r="K12" s="98">
        <f>SUM($C12:J12)</f>
        <v>0.32343326945925749</v>
      </c>
      <c r="L12" s="98">
        <f t="shared" si="10"/>
        <v>0.19224615842184783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-0.13289715734424074</v>
      </c>
      <c r="Z12" s="52">
        <f t="shared" si="1"/>
        <v>-7.5113478570539294E-3</v>
      </c>
      <c r="AA12" s="52">
        <f t="shared" si="2"/>
        <v>4.5449051288646396E-2</v>
      </c>
      <c r="AB12" s="52">
        <f t="shared" si="3"/>
        <v>-0.11286285052442549</v>
      </c>
      <c r="AC12" s="52">
        <f t="shared" si="4"/>
        <v>-1.6797811187292122E-3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25">
      <c r="B13" s="41">
        <f>totals!A8</f>
        <v>4</v>
      </c>
      <c r="C13" s="34">
        <f>totals!I8/totals!$H8</f>
        <v>-5.8055555774821445E-2</v>
      </c>
      <c r="D13" s="34">
        <f>totals!J8/totals!$H8</f>
        <v>-1.9492417086107779E-2</v>
      </c>
      <c r="E13" s="34">
        <f>totals!K8/totals!$H8</f>
        <v>0.12723258855389238</v>
      </c>
      <c r="F13" s="34">
        <f>totals!L8/totals!$H8</f>
        <v>9.1071502134956073E-2</v>
      </c>
      <c r="G13" s="34">
        <f>totals!M8/totals!$H8</f>
        <v>-0.10817111511157708</v>
      </c>
      <c r="H13" s="34">
        <f>totals!N8/totals!$H8</f>
        <v>1.7946382608313261E-2</v>
      </c>
      <c r="I13" s="34">
        <f>totals!O8/totals!$H8</f>
        <v>6.5984575278721799E-2</v>
      </c>
      <c r="J13" s="34">
        <f>totals!P8/totals!$H8</f>
        <v>7.6122799418780668E-2</v>
      </c>
      <c r="K13" s="98">
        <f>SUM($C13:J13)</f>
        <v>0.19263876002215791</v>
      </c>
      <c r="L13" s="98">
        <f t="shared" si="10"/>
        <v>5.0531385324655453E-2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-0.13496410250051963</v>
      </c>
      <c r="Z13" s="52">
        <f t="shared" si="1"/>
        <v>-7.5060907016515771E-3</v>
      </c>
      <c r="AA13" s="52">
        <f t="shared" si="2"/>
        <v>2.9682729078247278E-2</v>
      </c>
      <c r="AB13" s="52">
        <f t="shared" si="3"/>
        <v>-0.11004186340313964</v>
      </c>
      <c r="AC13" s="52">
        <f t="shared" si="4"/>
        <v>-6.2150531031997414E-2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25">
      <c r="B14" s="41">
        <f>totals!A9</f>
        <v>5</v>
      </c>
      <c r="C14" s="34">
        <f>totals!I9/totals!$H9</f>
        <v>-7.4257798100956132E-2</v>
      </c>
      <c r="D14" s="34">
        <f>totals!J9/totals!$H9</f>
        <v>-2.9106509422205988E-2</v>
      </c>
      <c r="E14" s="34">
        <f>totals!K9/totals!$H9</f>
        <v>0.10326987918923737</v>
      </c>
      <c r="F14" s="34">
        <f>totals!L9/totals!$H9</f>
        <v>8.4623764594301681E-2</v>
      </c>
      <c r="G14" s="34">
        <f>totals!M9/totals!$H9</f>
        <v>-0.11890271032263791</v>
      </c>
      <c r="H14" s="34">
        <f>totals!N9/totals!$H9</f>
        <v>1.7241661149064162E-2</v>
      </c>
      <c r="I14" s="34">
        <f>totals!O9/totals!$H9</f>
        <v>4.022767508654284E-2</v>
      </c>
      <c r="J14" s="34">
        <f>totals!P9/totals!$H9</f>
        <v>6.5787420535956639E-2</v>
      </c>
      <c r="K14" s="98">
        <f>SUM($C14:J14)</f>
        <v>8.8883382709302669E-2</v>
      </c>
      <c r="L14" s="98">
        <f t="shared" si="10"/>
        <v>-1.7131712913196803E-2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-0.16490898660130879</v>
      </c>
      <c r="Z14" s="52">
        <f t="shared" si="1"/>
        <v>-4.1794145187103983E-2</v>
      </c>
      <c r="AA14" s="52">
        <f t="shared" si="2"/>
        <v>2.0218091281990751E-2</v>
      </c>
      <c r="AB14" s="52">
        <f t="shared" si="3"/>
        <v>-0.11465765478113071</v>
      </c>
      <c r="AC14" s="52">
        <f t="shared" si="4"/>
        <v>-0.16325878249670064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.75" thickBot="true" x14ac:dyDescent="0.3">
      <c r="B15" s="41">
        <f>totals!A10</f>
        <v>6</v>
      </c>
      <c r="C15" s="34">
        <f>totals!I10/totals!$H10</f>
        <v>-9.1292638010820285E-2</v>
      </c>
      <c r="D15" s="34">
        <f>totals!J10/totals!$H10</f>
        <v>-3.8578874532162855E-2</v>
      </c>
      <c r="E15" s="34">
        <f>totals!K10/totals!$H10</f>
        <v>8.520948642066356E-2</v>
      </c>
      <c r="F15" s="34">
        <f>totals!L10/totals!$H10</f>
        <v>5.0053374502693058E-2</v>
      </c>
      <c r="G15" s="34">
        <f>totals!M10/totals!$H10</f>
        <v>-0.11151837372567117</v>
      </c>
      <c r="H15" s="34">
        <f>totals!N10/totals!$H10</f>
        <v>1.6781379569148311E-2</v>
      </c>
      <c r="I15" s="34">
        <f>totals!O10/totals!$H10</f>
        <v>3.5794014450773827E-2</v>
      </c>
      <c r="J15" s="34">
        <f>totals!P10/totals!$H10</f>
        <v>5.731399471307267E-2</v>
      </c>
      <c r="K15" s="98">
        <f>SUM($C15:J15)</f>
        <v>3.762363387697143E-3</v>
      </c>
      <c r="L15" s="98">
        <f t="shared" si="10"/>
        <v>-8.9345645776149354E-2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-0.19598907304757923</v>
      </c>
      <c r="Z15" s="55">
        <f t="shared" si="1"/>
        <v>-9.2705141529010479E-2</v>
      </c>
      <c r="AA15" s="55">
        <f t="shared" si="2"/>
        <v>6.4852649996165641E-3</v>
      </c>
      <c r="AB15" s="55">
        <f t="shared" si="3"/>
        <v>-0.10046003477156455</v>
      </c>
      <c r="AC15" s="55">
        <f t="shared" si="4"/>
        <v>-0.29582269017630525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25">
      <c r="B16" s="41">
        <f>totals!A11</f>
        <v>7</v>
      </c>
      <c r="C16" s="34">
        <f>totals!I11/totals!$H11</f>
        <v>-0.13289715734424074</v>
      </c>
      <c r="D16" s="34">
        <f>totals!J11/totals!$H11</f>
        <v>-5.7857991112071155E-2</v>
      </c>
      <c r="E16" s="34">
        <f>totals!K11/totals!$H11</f>
        <v>5.0346643255017226E-2</v>
      </c>
      <c r="F16" s="34">
        <f>totals!L11/totals!$H11</f>
        <v>4.5449051288646396E-2</v>
      </c>
      <c r="G16" s="34">
        <f>totals!M11/totals!$H11</f>
        <v>-0.11286285052442549</v>
      </c>
      <c r="H16" s="34">
        <f>totals!N11/totals!$H11</f>
        <v>1.591258533596843E-2</v>
      </c>
      <c r="I16" s="34">
        <f>totals!O11/totals!$H11</f>
        <v>2.7818801679801806E-2</v>
      </c>
      <c r="J16" s="34">
        <f>totals!P11/totals!$H11</f>
        <v>5.9339874643402034E-2</v>
      </c>
      <c r="K16" s="98">
        <f>SUM($C16:J16)</f>
        <v>-0.10475104277790148</v>
      </c>
      <c r="L16" s="98">
        <f t="shared" si="10"/>
        <v>-0.19190971910110532</v>
      </c>
      <c r="M16" s="14"/>
      <c r="N16" s="14"/>
      <c r="O16" s="14"/>
    </row>
    <row r="17" x14ac:dyDescent="0.25">
      <c r="B17" s="41">
        <f>totals!A12</f>
        <v>8</v>
      </c>
      <c r="C17" s="34">
        <f>totals!I12/totals!$H12</f>
        <v>-0.13496410250051963</v>
      </c>
      <c r="D17" s="34">
        <f>totals!J12/totals!$H12</f>
        <v>-6.8269931127243291E-2</v>
      </c>
      <c r="E17" s="34">
        <f>totals!K12/totals!$H12</f>
        <v>6.0763840425591714E-2</v>
      </c>
      <c r="F17" s="34">
        <f>totals!L12/totals!$H12</f>
        <v>2.9682729078247278E-2</v>
      </c>
      <c r="G17" s="34">
        <f>totals!M12/totals!$H12</f>
        <v>-0.11004186340313964</v>
      </c>
      <c r="H17" s="34">
        <f>totals!N12/totals!$H12</f>
        <v>1.457550462401291E-2</v>
      </c>
      <c r="I17" s="34">
        <f>totals!O12/totals!$H12</f>
        <v>2.5997844923091654E-2</v>
      </c>
      <c r="J17" s="34">
        <f>totals!P12/totals!$H12</f>
        <v>3.9766048700428519E-2</v>
      </c>
      <c r="K17" s="98">
        <f>SUM($C17:J17)</f>
        <v>-0.1424899292795305</v>
      </c>
      <c r="L17" s="98">
        <f t="shared" si="10"/>
        <v>-0.20825382290305067</v>
      </c>
    </row>
    <row r="18" x14ac:dyDescent="0.25">
      <c r="B18" s="41">
        <f>totals!A13</f>
        <v>9</v>
      </c>
      <c r="C18" s="34">
        <f>totals!I13/totals!$H13</f>
        <v>-0.16490898660130879</v>
      </c>
      <c r="D18" s="34">
        <f>totals!J13/totals!$H13</f>
        <v>-8.5799317427655966E-2</v>
      </c>
      <c r="E18" s="34">
        <f>totals!K13/totals!$H13</f>
        <v>4.4005172240551983E-2</v>
      </c>
      <c r="F18" s="34">
        <f>totals!L13/totals!$H13</f>
        <v>2.0218091281990751E-2</v>
      </c>
      <c r="G18" s="34">
        <f>totals!M13/totals!$H13</f>
        <v>-0.11465765478113071</v>
      </c>
      <c r="H18" s="34">
        <f>totals!N13/totals!$H13</f>
        <v>1.407839044093189E-2</v>
      </c>
      <c r="I18" s="34">
        <f>totals!O13/totals!$H13</f>
        <v>2.0169137193865979E-2</v>
      </c>
      <c r="J18" s="34">
        <f>totals!P13/totals!$H13</f>
        <v>3.4694428760628192E-2</v>
      </c>
      <c r="K18" s="98">
        <f>SUM($C18:J18)</f>
        <v>-0.2322007388921267</v>
      </c>
      <c r="L18" s="98">
        <f t="shared" si="10"/>
        <v>-0.28706430484662088</v>
      </c>
    </row>
    <row r="19" ht="15.75" thickBot="true" x14ac:dyDescent="0.3">
      <c r="B19" s="42">
        <f>totals!A14</f>
        <v>10</v>
      </c>
      <c r="C19" s="36">
        <f>totals!I14/totals!$H14</f>
        <v>-0.19598907304757923</v>
      </c>
      <c r="D19" s="36">
        <f>totals!J14/totals!$H14</f>
        <v>-0.11844743228689199</v>
      </c>
      <c r="E19" s="36">
        <f>totals!K14/totals!$H14</f>
        <v>2.5742290757881505E-2</v>
      </c>
      <c r="F19" s="36">
        <f>totals!L14/totals!$H14</f>
        <v>6.4852649996165641E-3</v>
      </c>
      <c r="G19" s="36">
        <f>totals!M14/totals!$H14</f>
        <v>-0.10046003477156455</v>
      </c>
      <c r="H19" s="36">
        <f>totals!N14/totals!$H14</f>
        <v>1.0020530633634599E-2</v>
      </c>
      <c r="I19" s="36">
        <f>totals!O14/totals!$H14</f>
        <v>1.2174321173414314E-2</v>
      </c>
      <c r="J19" s="36">
        <f>totals!P14/totals!$H14</f>
        <v>2.1228295279067336E-2</v>
      </c>
      <c r="K19" s="71">
        <f>SUM($C19:J19)</f>
        <v>-0.33924583726242147</v>
      </c>
      <c r="L19" s="71">
        <f t="shared" si="10"/>
        <v>-0.37264845371490313</v>
      </c>
    </row>
    <row r="20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.75" thickBot="true" x14ac:dyDescent="0.3"/>
    <row r="28" ht="15.75" thickBot="true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.75" thickBot="true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25">
      <c r="B30" s="74" t="str">
        <f>totals!A29</f>
        <v>two adults (or more) and 1 child</v>
      </c>
      <c r="C30" s="34">
        <f>totals!I29/totals!$H29</f>
        <v>-0.14628795763866759</v>
      </c>
      <c r="D30" s="34">
        <f>totals!J29/totals!$H29</f>
        <v>-7.7748150840841052E-2</v>
      </c>
      <c r="E30" s="34">
        <f>totals!K29/totals!$H29</f>
        <v>3.9269146427673762E-2</v>
      </c>
      <c r="F30" s="34">
        <f>totals!L29/totals!$H29</f>
        <v>5.7896357921451216E-2</v>
      </c>
      <c r="G30" s="34">
        <f>totals!M29/totals!$H29</f>
        <v>-0.11789310903466357</v>
      </c>
      <c r="H30" s="34">
        <f>totals!N29/totals!$H29</f>
        <v>1.42981767473084E-2</v>
      </c>
      <c r="I30" s="34">
        <f>totals!O29/totals!$H29</f>
        <v>3.2450364300666411E-2</v>
      </c>
      <c r="J30" s="34">
        <f>totals!P29/totals!$H29</f>
        <v>5.1126029110353272E-2</v>
      </c>
      <c r="K30" s="97">
        <f>SUM($C30:J30)</f>
        <v>-0.14688914300671913</v>
      </c>
      <c r="L30" s="97">
        <f>K30-SUM(I30:J30)</f>
        <v>-0.23046553641773881</v>
      </c>
    </row>
    <row r="31" x14ac:dyDescent="0.25">
      <c r="B31" s="74" t="str">
        <f>totals!A30</f>
        <v>two adults (or more) and 2 children</v>
      </c>
      <c r="C31" s="34">
        <f>totals!I30/totals!$H30</f>
        <v>-0.12283794299313991</v>
      </c>
      <c r="D31" s="34">
        <f>totals!J30/totals!$H30</f>
        <v>-7.4580312506913687E-2</v>
      </c>
      <c r="E31" s="34">
        <f>totals!K30/totals!$H30</f>
        <v>2.6223604148364606E-2</v>
      </c>
      <c r="F31" s="34">
        <f>totals!L30/totals!$H30</f>
        <v>0.10283299483303207</v>
      </c>
      <c r="G31" s="34">
        <f>totals!M30/totals!$H30</f>
        <v>-0.11245464829149715</v>
      </c>
      <c r="H31" s="34">
        <f>totals!N30/totals!$H30</f>
        <v>1.2942355177493283E-2</v>
      </c>
      <c r="I31" s="34">
        <f>totals!O30/totals!$H30</f>
        <v>2.8789361480522017E-2</v>
      </c>
      <c r="J31" s="34">
        <f>totals!P30/totals!$H30</f>
        <v>8.1238841371324269E-2</v>
      </c>
      <c r="K31" s="98">
        <f>SUM($C31:J31)</f>
        <v>-5.7845746780814486E-2</v>
      </c>
      <c r="L31" s="98">
        <f t="shared" ref="L31:L36" si="12">K31-SUM(I31:J31)</f>
        <v>-0.16787394963266078</v>
      </c>
    </row>
    <row r="32" x14ac:dyDescent="0.25">
      <c r="B32" s="74" t="str">
        <f>totals!A31</f>
        <v>two adults (or more) and 3+ children</v>
      </c>
      <c r="C32" s="34">
        <f>totals!I31/totals!$H31</f>
        <v>-9.2326487396215851E-2</v>
      </c>
      <c r="D32" s="34">
        <f>totals!J31/totals!$H31</f>
        <v>-5.1918281849985835E-2</v>
      </c>
      <c r="E32" s="34">
        <f>totals!K31/totals!$H31</f>
        <v>2.1788107040271024E-2</v>
      </c>
      <c r="F32" s="34">
        <f>totals!L31/totals!$H31</f>
        <v>0.18945338908422857</v>
      </c>
      <c r="G32" s="34">
        <f>totals!M31/totals!$H31</f>
        <v>-9.9438304664659471E-2</v>
      </c>
      <c r="H32" s="34">
        <f>totals!N31/totals!$H31</f>
        <v>1.1976047600154983E-2</v>
      </c>
      <c r="I32" s="34">
        <f>totals!O31/totals!$H31</f>
        <v>4.8000243607481716E-2</v>
      </c>
      <c r="J32" s="34">
        <f>totals!P31/totals!$H31</f>
        <v>0.12041453380610243</v>
      </c>
      <c r="K32" s="98">
        <f>SUM($C32:J32)</f>
        <v>0.14794924722737757</v>
      </c>
      <c r="L32" s="98">
        <f t="shared" si="12"/>
        <v>-2.046553018620656E-2</v>
      </c>
    </row>
    <row r="33" x14ac:dyDescent="0.25">
      <c r="B33" s="74" t="str">
        <f>totals!A32</f>
        <v>one adult and child(ren)</v>
      </c>
      <c r="C33" s="34">
        <f>totals!I32/totals!$H32</f>
        <v>-6.0997333052469738E-2</v>
      </c>
      <c r="D33" s="34">
        <f>totals!J32/totals!$H32</f>
        <v>-3.0489002884931372E-2</v>
      </c>
      <c r="E33" s="34">
        <f>totals!K32/totals!$H32</f>
        <v>1.5934830824862939E-2</v>
      </c>
      <c r="F33" s="34">
        <f>totals!L32/totals!$H32</f>
        <v>9.9326244702287583E-2</v>
      </c>
      <c r="G33" s="34">
        <f>totals!M32/totals!$H32</f>
        <v>-0.10495267971575145</v>
      </c>
      <c r="H33" s="34">
        <f>totals!N32/totals!$H32</f>
        <v>1.6506653538537648E-2</v>
      </c>
      <c r="I33" s="34">
        <f>totals!O32/totals!$H32</f>
        <v>3.1065382831148746E-2</v>
      </c>
      <c r="J33" s="34">
        <f>totals!P32/totals!$H32</f>
        <v>0.10299043788164244</v>
      </c>
      <c r="K33" s="98">
        <f>SUM($C33:J33)</f>
        <v>6.9384534125326816E-2</v>
      </c>
      <c r="L33" s="98">
        <f t="shared" si="12"/>
        <v>-6.4671286587464363E-2</v>
      </c>
    </row>
    <row r="34" x14ac:dyDescent="0.25">
      <c r="B34" s="74" t="str">
        <f>totals!A33</f>
        <v>only working age adults</v>
      </c>
      <c r="C34" s="34">
        <f>totals!I33/totals!$H33</f>
        <v>-0.14443100222209432</v>
      </c>
      <c r="D34" s="34">
        <f>totals!J33/totals!$H33</f>
        <v>-7.0738236432320994E-2</v>
      </c>
      <c r="E34" s="34">
        <f>totals!K33/totals!$H33</f>
        <v>8.4178696118308749E-2</v>
      </c>
      <c r="F34" s="34">
        <f>totals!L33/totals!$H33</f>
        <v>2.0815465769632856E-2</v>
      </c>
      <c r="G34" s="34">
        <f>totals!M33/totals!$H33</f>
        <v>-0.11007153723308148</v>
      </c>
      <c r="H34" s="34">
        <f>totals!N33/totals!$H33</f>
        <v>1.6183427362389421E-2</v>
      </c>
      <c r="I34" s="34">
        <f>totals!O33/totals!$H33</f>
        <v>3.01726718511252E-2</v>
      </c>
      <c r="J34" s="34">
        <f>totals!P33/totals!$H33</f>
        <v>1.9938443278339716E-2</v>
      </c>
      <c r="K34" s="98">
        <f>SUM($C34:J34)</f>
        <v>-0.15395207150770085</v>
      </c>
      <c r="L34" s="98">
        <f t="shared" si="12"/>
        <v>-0.20406318663716577</v>
      </c>
    </row>
    <row r="35" x14ac:dyDescent="0.25">
      <c r="B35" s="74" t="str">
        <f>totals!A34</f>
        <v>only pensioners</v>
      </c>
      <c r="C35" s="34">
        <f>totals!I34/totals!$H34</f>
        <v>-2.0004216023216812E-2</v>
      </c>
      <c r="D35" s="34">
        <f>totals!J34/totals!$H34</f>
        <v>-6.9964101653289318E-3</v>
      </c>
      <c r="E35" s="34">
        <f>totals!K34/totals!$H34</f>
        <v>0.64170069251280026</v>
      </c>
      <c r="F35" s="34">
        <f>totals!L34/totals!$H34</f>
        <v>1.8649996938751912E-2</v>
      </c>
      <c r="G35" s="34">
        <f>totals!M34/totals!$H34</f>
        <v>-0.118445338562934</v>
      </c>
      <c r="H35" s="34">
        <f>totals!N34/totals!$H34</f>
        <v>2.5441961476284768E-2</v>
      </c>
      <c r="I35" s="34">
        <f>totals!O34/totals!$H34</f>
        <v>8.8569755614376217E-2</v>
      </c>
      <c r="J35" s="34">
        <f>totals!P34/totals!$H34</f>
        <v>0</v>
      </c>
      <c r="K35" s="98">
        <f>SUM($C35:J35)</f>
        <v>0.62891644179073336</v>
      </c>
      <c r="L35" s="98">
        <f t="shared" si="12"/>
        <v>0.54034668617635717</v>
      </c>
    </row>
    <row r="36" ht="15.75" thickBot="true" x14ac:dyDescent="0.3">
      <c r="B36" s="75" t="str">
        <f>totals!A35</f>
        <v>mixed adults, no children</v>
      </c>
      <c r="C36" s="36">
        <f>totals!I35/totals!$H35</f>
        <v>-8.6453983880409827E-2</v>
      </c>
      <c r="D36" s="36">
        <f>totals!J35/totals!$H35</f>
        <v>-3.767323467495505E-2</v>
      </c>
      <c r="E36" s="36">
        <f>totals!K35/totals!$H35</f>
        <v>0.36751329210961808</v>
      </c>
      <c r="F36" s="36">
        <f>totals!L35/totals!$H35</f>
        <v>3.4764802105726772E-2</v>
      </c>
      <c r="G36" s="36">
        <f>totals!M35/totals!$H35</f>
        <v>-0.1126877524184718</v>
      </c>
      <c r="H36" s="36">
        <f>totals!N35/totals!$H35</f>
        <v>1.7517690218544383E-2</v>
      </c>
      <c r="I36" s="36">
        <f>totals!O35/totals!$H35</f>
        <v>6.6326884282988191E-2</v>
      </c>
      <c r="J36" s="36">
        <f>totals!P35/totals!$H35</f>
        <v>4.1835529826255349E-3</v>
      </c>
      <c r="K36" s="71">
        <f>SUM($C36:J36)</f>
        <v>0.25349125072566631</v>
      </c>
      <c r="L36" s="71">
        <f t="shared" si="12"/>
        <v>0.18298081346005257</v>
      </c>
    </row>
    <row r="47" ht="15.75" thickBot="true" x14ac:dyDescent="0.3"/>
    <row r="48" ht="15.75" thickBot="true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25">
      <c r="B50" s="99" t="str">
        <f>totals!A38</f>
        <v>north</v>
      </c>
      <c r="C50" s="100">
        <f>totals!I38/totals!$H38</f>
        <v>-8.6306018823220962E-2</v>
      </c>
      <c r="D50" s="100">
        <f>totals!J38/totals!$H38</f>
        <v>-4.0686568525968442E-2</v>
      </c>
      <c r="E50" s="100">
        <f>totals!K38/totals!$H38</f>
        <v>0.12829183283677195</v>
      </c>
      <c r="F50" s="100">
        <f>totals!L38/totals!$H38</f>
        <v>6.2530132585896306E-2</v>
      </c>
      <c r="G50" s="100">
        <f>totals!M38/totals!$H38</f>
        <v>-0.10312849233316679</v>
      </c>
      <c r="H50" s="100">
        <f>totals!N38/totals!$H38</f>
        <v>1.7668507965800422E-2</v>
      </c>
      <c r="I50" s="100">
        <f>totals!O38/totals!$H38</f>
        <v>4.6896294458641664E-2</v>
      </c>
      <c r="J50" s="100">
        <f>totals!P38/totals!$H38</f>
        <v>4.507794387157428E-2</v>
      </c>
      <c r="K50" s="97">
        <f>SUM($C50:J50)</f>
        <v>7.0343632036328443E-2</v>
      </c>
      <c r="L50" s="97">
        <f>K50-SUM(I50:J50)</f>
        <v>-2.1630606293887508E-2</v>
      </c>
    </row>
    <row r="51" x14ac:dyDescent="0.25">
      <c r="B51" s="74" t="str">
        <f>totals!A39</f>
        <v>center</v>
      </c>
      <c r="C51" s="34">
        <f>totals!I39/totals!$H39</f>
        <v>-0.10478330594048726</v>
      </c>
      <c r="D51" s="34">
        <f>totals!J39/totals!$H39</f>
        <v>-4.9850733287258073E-2</v>
      </c>
      <c r="E51" s="34">
        <f>totals!K39/totals!$H39</f>
        <v>0.12512404438425617</v>
      </c>
      <c r="F51" s="34">
        <f>totals!L39/totals!$H39</f>
        <v>6.5016956351742733E-2</v>
      </c>
      <c r="G51" s="34">
        <f>totals!M39/totals!$H39</f>
        <v>-0.1135293314425688</v>
      </c>
      <c r="H51" s="34">
        <f>totals!N39/totals!$H39</f>
        <v>1.6132075095049266E-2</v>
      </c>
      <c r="I51" s="34">
        <f>totals!O39/totals!$H39</f>
        <v>3.8940908450041917E-2</v>
      </c>
      <c r="J51" s="34">
        <f>totals!P39/totals!$H39</f>
        <v>4.7591489062477628E-2</v>
      </c>
      <c r="K51" s="98">
        <f>SUM($C51:J51)</f>
        <v>2.4642102673253598E-2</v>
      </c>
      <c r="L51" s="98">
        <f t="shared" ref="L51:L57" si="14">K51-SUM(I51:J51)</f>
        <v>-6.189029483926594E-2</v>
      </c>
    </row>
    <row r="52" x14ac:dyDescent="0.25">
      <c r="B52" s="74" t="str">
        <f>totals!A40</f>
        <v>south</v>
      </c>
      <c r="C52" s="34">
        <f>totals!I40/totals!$H40</f>
        <v>-9.1626404639802622E-2</v>
      </c>
      <c r="D52" s="34">
        <f>totals!J40/totals!$H40</f>
        <v>-3.970435529184884E-2</v>
      </c>
      <c r="E52" s="34">
        <f>totals!K40/totals!$H40</f>
        <v>0.14887348700917916</v>
      </c>
      <c r="F52" s="34">
        <f>totals!L40/totals!$H40</f>
        <v>7.3563918197275924E-2</v>
      </c>
      <c r="G52" s="34">
        <f>totals!M40/totals!$H40</f>
        <v>-0.10087818933068393</v>
      </c>
      <c r="H52" s="34">
        <f>totals!N40/totals!$H40</f>
        <v>1.7463051901535267E-2</v>
      </c>
      <c r="I52" s="34">
        <f>totals!O40/totals!$H40</f>
        <v>4.7953836943965801E-2</v>
      </c>
      <c r="J52" s="34">
        <f>totals!P40/totals!$H40</f>
        <v>4.5444477385452001E-2</v>
      </c>
      <c r="K52" s="98">
        <f>SUM($C52:J52)</f>
        <v>0.10108982217507274</v>
      </c>
      <c r="L52" s="98">
        <f t="shared" si="14"/>
        <v>7.6915078456549352E-3</v>
      </c>
    </row>
    <row r="53" x14ac:dyDescent="0.25">
      <c r="B53" s="74" t="str">
        <f>totals!A41</f>
        <v>capital city</v>
      </c>
      <c r="C53" s="34">
        <f>totals!I41/totals!$H41</f>
        <v>-0.17380942208253911</v>
      </c>
      <c r="D53" s="34">
        <f>totals!J41/totals!$H41</f>
        <v>-0.10142464451871665</v>
      </c>
      <c r="E53" s="34">
        <f>totals!K41/totals!$H41</f>
        <v>0.101435783980571</v>
      </c>
      <c r="F53" s="34">
        <f>totals!L41/totals!$H41</f>
        <v>3.4303979342071307E-2</v>
      </c>
      <c r="G53" s="34">
        <f>totals!M41/totals!$H41</f>
        <v>-0.12274775966349184</v>
      </c>
      <c r="H53" s="34">
        <f>totals!N41/totals!$H41</f>
        <v>1.3649197034477275E-2</v>
      </c>
      <c r="I53" s="34">
        <f>totals!O41/totals!$H41</f>
        <v>2.6065758613626453E-2</v>
      </c>
      <c r="J53" s="34">
        <f>totals!P41/totals!$H41</f>
        <v>3.9017784379926888E-2</v>
      </c>
      <c r="K53" s="98">
        <f>SUM($C53:J53)</f>
        <v>-0.18350932291407465</v>
      </c>
      <c r="L53" s="98">
        <f t="shared" si="14"/>
        <v>-0.248592865907628</v>
      </c>
    </row>
    <row r="54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25">
      <c r="B55" s="74" t="str">
        <f>totals!A44</f>
        <v>big cities</v>
      </c>
      <c r="C55" s="34">
        <f>totals!I44/totals!$H44</f>
        <v>-0.17081440634290165</v>
      </c>
      <c r="D55" s="34">
        <f>totals!J44/totals!$H44</f>
        <v>-0.10079072096035707</v>
      </c>
      <c r="E55" s="34">
        <f>totals!K44/totals!$H44</f>
        <v>0.10514776889235423</v>
      </c>
      <c r="F55" s="34">
        <f>totals!L44/totals!$H44</f>
        <v>3.4407395353184003E-2</v>
      </c>
      <c r="G55" s="34">
        <f>totals!M44/totals!$H44</f>
        <v>-0.12473623926951163</v>
      </c>
      <c r="H55" s="34">
        <f>totals!N44/totals!$H44</f>
        <v>1.3633673857359469E-2</v>
      </c>
      <c r="I55" s="34">
        <f>totals!O44/totals!$H44</f>
        <v>2.5718030359362869E-2</v>
      </c>
      <c r="J55" s="34">
        <f>totals!P44/totals!$H44</f>
        <v>4.0771944860935751E-2</v>
      </c>
      <c r="K55" s="98">
        <f>SUM($C55:J55)</f>
        <v>-0.17666255324957406</v>
      </c>
      <c r="L55" s="98">
        <f t="shared" si="14"/>
        <v>-0.24315252846987268</v>
      </c>
    </row>
    <row r="56" x14ac:dyDescent="0.25">
      <c r="B56" s="74" t="str">
        <f>totals!A45</f>
        <v>small towns</v>
      </c>
      <c r="C56" s="34">
        <f>totals!I45/totals!$H45</f>
        <v>-0.12886310536847786</v>
      </c>
      <c r="D56" s="34">
        <f>totals!J45/totals!$H45</f>
        <v>-6.226149165546721E-2</v>
      </c>
      <c r="E56" s="34">
        <f>totals!K45/totals!$H45</f>
        <v>0.14393097666344248</v>
      </c>
      <c r="F56" s="34">
        <f>totals!L45/totals!$H45</f>
        <v>5.1855300141965738E-2</v>
      </c>
      <c r="G56" s="34">
        <f>totals!M45/totals!$H45</f>
        <v>-0.11851455362514512</v>
      </c>
      <c r="H56" s="34">
        <f>totals!N45/totals!$H45</f>
        <v>2.0890879424029677E-2</v>
      </c>
      <c r="I56" s="34">
        <f>totals!O45/totals!$H45</f>
        <v>4.2634448588994629E-2</v>
      </c>
      <c r="J56" s="34">
        <f>totals!P45/totals!$H45</f>
        <v>5.4003110874322788E-2</v>
      </c>
      <c r="K56" s="98">
        <f>SUM($C56:J56)</f>
        <v>3.6755650436651119E-3</v>
      </c>
      <c r="L56" s="98">
        <f t="shared" si="14"/>
        <v>-9.2961994419652305E-2</v>
      </c>
    </row>
    <row r="57" ht="15.75" thickBot="true" x14ac:dyDescent="0.3">
      <c r="B57" s="75" t="str">
        <f>totals!A46</f>
        <v>rural</v>
      </c>
      <c r="C57" s="36">
        <f>totals!I46/totals!$H46</f>
        <v>-8.8011474006247453E-2</v>
      </c>
      <c r="D57" s="36">
        <f>totals!J46/totals!$H46</f>
        <v>-4.0205541065085906E-2</v>
      </c>
      <c r="E57" s="36">
        <f>totals!K46/totals!$H46</f>
        <v>0.12553369397623088</v>
      </c>
      <c r="F57" s="36">
        <f>totals!L46/totals!$H46</f>
        <v>6.9594860786728385E-2</v>
      </c>
      <c r="G57" s="36">
        <f>totals!M46/totals!$H46</f>
        <v>-0.10251271003333939</v>
      </c>
      <c r="H57" s="36">
        <f>totals!N46/totals!$H46</f>
        <v>1.5799153417800298E-2</v>
      </c>
      <c r="I57" s="36">
        <f>totals!O46/totals!$H46</f>
        <v>4.4194910169001587E-2</v>
      </c>
      <c r="J57" s="36">
        <f>totals!P46/totals!$H46</f>
        <v>4.2748785911595047E-2</v>
      </c>
      <c r="K57" s="71">
        <f>SUM($C57:J57)</f>
        <v>6.7141679156683426E-2</v>
      </c>
      <c r="L57" s="71">
        <f t="shared" si="14"/>
        <v>-1.9802016923913202E-2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0" sqref="E20"/>
    </sheetView>
  </sheetViews>
  <sheetFormatPr defaultRowHeight="15" x14ac:dyDescent="0.25"/>
  <cols>
    <col min="1" max="3" width="0.0" hidden="true" customWidth="true"/>
    <col min="5" max="5" width="34.28515625" customWidth="true"/>
    <col min="6" max="6" width="8.7109375" customWidth="true"/>
    <col min="7" max="7" width="20.28515625" customWidth="true"/>
    <col min="8" max="10" width="7.5703125" hidden="true" customWidth="true"/>
    <col min="11" max="11" width="23.42578125" hidden="true" customWidth="true"/>
    <col min="12" max="12" width="7.5703125" hidden="true" customWidth="true"/>
    <col min="13" max="13" width="11.140625" customWidth="true"/>
    <col min="14" max="14" width="10.42578125" bestFit="true" customWidth="true"/>
    <col min="15" max="15" width="10.7109375" customWidth="true"/>
    <col min="16" max="16" width="10.42578125" bestFit="true" customWidth="true"/>
  </cols>
  <sheetData>
    <row r="1" ht="15.75" thickBot="true" x14ac:dyDescent="0.3">
      <c r="I1" t="s">
        <v>4</v>
      </c>
      <c r="K1" t="s">
        <v>2</v>
      </c>
    </row>
    <row r="2" x14ac:dyDescent="0.25">
      <c r="A2" t="str">
        <f t="array" ref="A2:B70">TRANSPOSE(totals!$B$1:$AZ$2)</f>
        <v>market_income</v>
      </c>
      <c r="B2">
        <v>34626.576666144567</v>
      </c>
      <c r="E2" s="256" t="s">
        <v>105</v>
      </c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8"/>
    </row>
    <row r="3" x14ac:dyDescent="0.25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9" t="s">
        <v>111</v>
      </c>
      <c r="N3" s="259"/>
      <c r="O3" s="113" t="s">
        <v>16</v>
      </c>
      <c r="P3" s="102"/>
    </row>
    <row r="4" x14ac:dyDescent="0.25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115</v>
      </c>
      <c r="O4" s="105" t="str">
        <f>M4</f>
        <v>absolute</v>
      </c>
      <c r="P4" s="106" t="str">
        <f>N4</f>
        <v>per bln LCU</v>
      </c>
    </row>
    <row r="5" s="127" customFormat="true" x14ac:dyDescent="0.25">
      <c r="A5" s="127" t="str">
        <v>gross_income</v>
      </c>
      <c r="B5" s="127">
        <v>40725.26874993628</v>
      </c>
      <c r="E5" s="101" t="str">
        <f t="shared" ref="E5:E19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25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1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18" si="2">(I6-J6)*100</f>
        <v>-1.4382827370257978</v>
      </c>
      <c r="N6" s="120">
        <f t="shared" ref="N6:N18" si="3">IF($H6&lt;&gt;0,M6/ABS($H6/1000),"")</f>
        <v>-0.35411832716760133</v>
      </c>
      <c r="O6" s="117">
        <f t="shared" ref="O6:O20" si="4">(K6-L6)*100</f>
        <v>3.0610899999999996</v>
      </c>
      <c r="P6" s="118">
        <f t="shared" ref="P6:P20" si="5">IF($H6&lt;&gt;0,O6/ABS($H6/1000),"")</f>
        <v>0.75366827550960835</v>
      </c>
    </row>
    <row r="7" s="127" customFormat="true" x14ac:dyDescent="0.25">
      <c r="A7" s="127" t="str">
        <v>consumable_income</v>
      </c>
      <c r="B7" s="127">
        <v>31296.41429831276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x14ac:dyDescent="0.25">
      <c r="A8" t="str">
        <v>final_income</v>
      </c>
      <c r="B8">
        <v>34108.91429831276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="127" customFormat="true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x14ac:dyDescent="0.25">
      <c r="A13" t="str">
        <v>indirect_taxes</v>
      </c>
      <c r="B13">
        <v>-3808.66116197881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x14ac:dyDescent="0.25">
      <c r="A14" t="str">
        <v>indirect_subsidies</v>
      </c>
      <c r="B14">
        <v>545.02077556273252</v>
      </c>
      <c r="E14" s="115" t="str">
        <f t="shared" si="0"/>
        <v>Other benefits</v>
      </c>
      <c r="F14" s="116" t="s">
        <v>143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-3808.66116197881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0.27770418081201381</v>
      </c>
      <c r="K17" s="114">
        <f>VLOOKUP(_xlfn.CONCAT($G17,"_",$F17,"_",K$1),MC!$A$2:$D$1000,4,FALSE)</f>
        <v>0.31758809999999998</v>
      </c>
      <c r="L17" s="112">
        <f>INDEX(gini_poverty!$1:$1048576,MATCH(_xlfn.CONCAT($G17,"_income_",K$1,"_"),gini_poverty!$A:$A,0), MATCH("value", gini_poverty!$1:$1, 0))</f>
        <v>0.32630409999999999</v>
      </c>
      <c r="M17" s="110">
        <f t="shared" si="2"/>
        <v>-8.4171262044402511</v>
      </c>
      <c r="N17" s="111">
        <f t="shared" si="3"/>
        <v>-2.2099960711829478</v>
      </c>
      <c r="O17" s="114">
        <f t="shared" si="4"/>
        <v>-0.87160000000000015</v>
      </c>
      <c r="P17" s="109">
        <f t="shared" si="5"/>
        <v>-0.22884682121398159</v>
      </c>
    </row>
    <row r="18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168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0.1995738866887532</v>
      </c>
      <c r="J18" s="116">
        <f>INDEX(gini_poverty!$1:$1048576,MATCH(_xlfn.CONCAT($G18,"_income_",I$1,"_"),gini_poverty!$A:$A,0), MATCH("value", gini_poverty!$1:$1, 0))</f>
        <v>0.27770418081201381</v>
      </c>
      <c r="K18" s="245">
        <f>VLOOKUP(_xlfn.CONCAT($G18,"_",$F18,"_",K$1),MC!$A$2:$D$1000,4,FALSE)</f>
        <v>0.31816359999999999</v>
      </c>
      <c r="L18" s="116">
        <f>INDEX(gini_poverty!$1:$1048576,MATCH(_xlfn.CONCAT($G18,"_income_",K$1,"_"),gini_poverty!$A:$A,0), MATCH("value", gini_poverty!$1:$1, 0))</f>
        <v>0.32630409999999999</v>
      </c>
      <c r="M18" s="119">
        <f t="shared" si="2"/>
        <v>-7.8130294123260615</v>
      </c>
      <c r="N18" s="120">
        <f t="shared" si="3"/>
        <v>-2.2803008450156894</v>
      </c>
      <c r="O18" s="117">
        <f t="shared" si="4"/>
        <v>-0.8140499999999995</v>
      </c>
      <c r="P18" s="118">
        <f t="shared" si="5"/>
        <v>-0.23758759949840985</v>
      </c>
    </row>
    <row r="19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169</v>
      </c>
      <c r="G19" s="116" t="str">
        <f>G17</f>
        <v>consumable</v>
      </c>
      <c r="H19" s="116">
        <f t="shared" ref="H19:H20" si="6">INDEX($A$2:$B$70,MATCH($F19,$A$2:$A$70,0),2)</f>
        <v>-248.19432462040231</v>
      </c>
      <c r="I19" s="117">
        <f>VLOOKUP(_xlfn.CONCAT($G19,"_",$F19,"_",I$1),MC!$A$2:$D$1000,4,FALSE)</f>
        <v>0.27121910918944447</v>
      </c>
      <c r="J19" s="116">
        <f>INDEX(gini_poverty!$1:$1048576,MATCH(_xlfn.CONCAT($G19,"_income_",I$1,"_"),gini_poverty!$A:$A,0), MATCH("value", gini_poverty!$1:$1, 0))</f>
        <v>0.27770418081201381</v>
      </c>
      <c r="K19" s="245">
        <f>VLOOKUP(_xlfn.CONCAT($G19,"_",$F19,"_",K$1),MC!$A$2:$D$1000,4,FALSE)</f>
        <v>0.3257968</v>
      </c>
      <c r="L19" s="116">
        <f>INDEX(gini_poverty!$1:$1048576,MATCH(_xlfn.CONCAT($G19,"_income_",K$1,"_"),gini_poverty!$A:$A,0), MATCH("value", gini_poverty!$1:$1, 0))</f>
        <v>0.32630409999999999</v>
      </c>
      <c r="M19" s="119">
        <f>(I19-J19)*100</f>
        <v>-0.64850716225693383</v>
      </c>
      <c r="N19" s="120">
        <f t="shared" ref="N19:N20" si="7">IF($H19&lt;&gt;0,M19/ABS($H19/1000),"")</f>
        <v>-2.6129008519787265</v>
      </c>
      <c r="O19" s="117">
        <f t="shared" si="4"/>
        <v>-5.0729999999998832E-2</v>
      </c>
      <c r="P19" s="118">
        <f t="shared" si="5"/>
        <v>-0.20439629341882493</v>
      </c>
    </row>
    <row r="20" x14ac:dyDescent="0.25">
      <c r="A20" t="str">
        <v>agri_inc</v>
      </c>
      <c r="B20">
        <v>3143.8547864248908</v>
      </c>
      <c r="E20" s="115" t="s">
        <v>1592</v>
      </c>
      <c r="F20" s="116" t="s">
        <v>1592</v>
      </c>
      <c r="G20" s="116" t="str">
        <f>G17</f>
        <v>consumable</v>
      </c>
      <c r="H20" s="116">
        <f t="shared" si="6"/>
        <v>-134.15165205999321</v>
      </c>
      <c r="I20" s="117">
        <f>VLOOKUP(_xlfn.CONCAT($G20,"_",$F20,"_",I$1),MC!$A$2:$D$1000,4,FALSE)</f>
        <v>0.27445172027700682</v>
      </c>
      <c r="J20" s="116">
        <f>INDEX(gini_poverty!$1:$1048576,MATCH(_xlfn.CONCAT($G20,"_income_",I$1,"_"),gini_poverty!$A:$A,0), MATCH("value", gini_poverty!$1:$1, 0))</f>
        <v>0.27770418081201381</v>
      </c>
      <c r="K20" s="245">
        <f>VLOOKUP(_xlfn.CONCAT($G20,"_",$F20,"_",K$1),MC!$A$2:$D$1000,4,FALSE)</f>
        <v>0.32581399999999999</v>
      </c>
      <c r="L20" s="116">
        <f>INDEX(gini_poverty!$1:$1048576,MATCH(_xlfn.CONCAT($G20,"_income_",K$1,"_"),gini_poverty!$A:$A,0), MATCH("value", gini_poverty!$1:$1, 0))</f>
        <v>0.32630409999999999</v>
      </c>
      <c r="M20" s="119">
        <f>(I20-J20)*100</f>
        <v>-0.32524605350069957</v>
      </c>
      <c r="N20" s="120">
        <f t="shared" si="7"/>
        <v>-2.4244655097892354</v>
      </c>
      <c r="O20" s="117">
        <f t="shared" si="4"/>
        <v>-4.9009999999999332E-2</v>
      </c>
      <c r="P20" s="118">
        <f t="shared" si="5"/>
        <v>-0.36533280990145273</v>
      </c>
    </row>
    <row r="21" s="127" customFormat="true" x14ac:dyDescent="0.25">
      <c r="A21" s="127" t="str">
        <v>priv_trans</v>
      </c>
      <c r="B21" s="127">
        <v>5423.8256431326663</v>
      </c>
      <c r="E21" s="101" t="str">
        <f t="shared" ref="E21:E31" si="8">INDEX(programs_names,MATCH(F21,programs,0),2)</f>
        <v>Indirect subsidies</v>
      </c>
      <c r="F21" s="112" t="s">
        <v>68</v>
      </c>
      <c r="G21" s="112" t="str">
        <f>G17</f>
        <v>consumable</v>
      </c>
      <c r="H21" s="112">
        <f>INDEX($A$2:$B$70,MATCH($F21,$A$2:$A$70,0),2)</f>
        <v>545.02077556273252</v>
      </c>
      <c r="I21" s="114">
        <f>VLOOKUP(_xlfn.CONCAT($G21,"_",$F21,"_",I$1),MC!$A$2:$D$1000,4,FALSE)</f>
        <v>0.29290967670752932</v>
      </c>
      <c r="J21" s="112">
        <f>INDEX(gini_poverty!$1:$1048576,MATCH(_xlfn.CONCAT($G21,"_income_",I$1,"_"),gini_poverty!$A:$A,0), MATCH("value", gini_poverty!$1:$1, 0))</f>
        <v>0.27770418081201381</v>
      </c>
      <c r="K21" s="114">
        <f>VLOOKUP(_xlfn.CONCAT($G21,"_",$F21,"_",K$1),MC!$A$2:$D$1000,4,FALSE)</f>
        <v>0.32975840000000001</v>
      </c>
      <c r="L21" s="112">
        <f>INDEX(gini_poverty!$1:$1048576,MATCH(_xlfn.CONCAT($G21,"_income_",K$1,"_"),gini_poverty!$A:$A,0), MATCH("value", gini_poverty!$1:$1, 0))</f>
        <v>0.32630409999999999</v>
      </c>
      <c r="M21" s="110">
        <f>(I21-J21)*100</f>
        <v>1.5205495895515508</v>
      </c>
      <c r="N21" s="111">
        <f>IF($H21&lt;&gt;0,M21/ABS($H21/1000),"")</f>
        <v>2.7898928953333701</v>
      </c>
      <c r="O21" s="114">
        <f>(K21-L21)*100</f>
        <v>0.34543000000000212</v>
      </c>
      <c r="P21" s="109">
        <f>IF($H21&lt;&gt;0,O21/ABS($H21/1000),"")</f>
        <v>0.63379235340771467</v>
      </c>
    </row>
    <row r="22" x14ac:dyDescent="0.25">
      <c r="A22" t="str">
        <v>SIC</v>
      </c>
      <c r="B22">
        <v>-4061.5879684336992</v>
      </c>
      <c r="E22" s="115" t="str">
        <f t="shared" si="8"/>
        <v>Electricity subsidy</v>
      </c>
      <c r="F22" s="116" t="s">
        <v>313</v>
      </c>
      <c r="G22" s="116" t="str">
        <f>G17</f>
        <v>consumable</v>
      </c>
      <c r="H22" s="116">
        <f>INDEX($A$2:$B$70,MATCH($F22,$A$2:$A$70,0),2)</f>
        <v>342.07929783801552</v>
      </c>
      <c r="I22" s="117">
        <f>VLOOKUP(_xlfn.CONCAT($G22,"_",$F22,"_",I$1),MC!$A$2:$D$1000,4,FALSE)</f>
        <v>0.28959852430967309</v>
      </c>
      <c r="J22" s="116">
        <f>INDEX(gini_poverty!$1:$1048576,MATCH(_xlfn.CONCAT($G22,"_income_",I$1,"_"),gini_poverty!$A:$A,0), MATCH("value", gini_poverty!$1:$1, 0))</f>
        <v>0.27770418081201381</v>
      </c>
      <c r="K22" s="117">
        <f>VLOOKUP(_xlfn.CONCAT($G22,"_",$F22,"_",K$1),MC!$A$2:$D$1000,4,FALSE)</f>
        <v>0.328934</v>
      </c>
      <c r="L22" s="116">
        <f>INDEX(gini_poverty!$1:$1048576,MATCH(_xlfn.CONCAT($G22,"_income_",K$1,"_"),gini_poverty!$A:$A,0), MATCH("value", gini_poverty!$1:$1, 0))</f>
        <v>0.32630409999999999</v>
      </c>
      <c r="M22" s="119">
        <f>(I22-J22)*100</f>
        <v>1.1894343497659277</v>
      </c>
      <c r="N22" s="120">
        <f>IF($H22&lt;&gt;0,M22/ABS($H22/1000),"")</f>
        <v>3.4770720043080754</v>
      </c>
      <c r="O22" s="117">
        <f>(K22-L22)*100</f>
        <v>0.26299000000000183</v>
      </c>
      <c r="P22" s="118">
        <f>IF($H22&lt;&gt;0,O22/ABS($H22/1000),"")</f>
        <v>0.76879835073952718</v>
      </c>
    </row>
    <row r="23" s="127" customFormat="true" x14ac:dyDescent="0.25">
      <c r="A23" s="127" t="str">
        <v>PIT</v>
      </c>
      <c r="B23" s="127">
        <v>-2103.6260967737439</v>
      </c>
      <c r="E23" s="115" t="str">
        <f t="shared" si="8"/>
        <v>Gas subsidy (direct effects)</v>
      </c>
      <c r="F23" s="116" t="s">
        <v>310</v>
      </c>
      <c r="G23" s="116" t="str">
        <f>G18</f>
        <v>consumable</v>
      </c>
      <c r="H23" s="116">
        <f>INDEX($A$2:$B$70,MATCH($F23,$A$2:$A$70,0),2)</f>
        <v>98.780375006950322</v>
      </c>
      <c r="I23" s="117">
        <f>VLOOKUP(_xlfn.CONCAT($G23,"_",$F23,"_",I$1),MC!$A$2:$D$1000,4,FALSE)</f>
        <v>0.28087019880340391</v>
      </c>
      <c r="J23" s="116">
        <f>INDEX(gini_poverty!$1:$1048576,MATCH(_xlfn.CONCAT($G23,"_income_",I$1,"_"),gini_poverty!$A:$A,0), MATCH("value", gini_poverty!$1:$1, 0))</f>
        <v>0.27770418081201381</v>
      </c>
      <c r="K23" s="117">
        <f>VLOOKUP(_xlfn.CONCAT($G23,"_",$F23,"_",K$1),MC!$A$2:$D$1000,4,FALSE)</f>
        <v>0.32674389999999998</v>
      </c>
      <c r="L23" s="116">
        <f>INDEX(gini_poverty!$1:$1048576,MATCH(_xlfn.CONCAT($G23,"_income_",K$1,"_"),gini_poverty!$A:$A,0), MATCH("value", gini_poverty!$1:$1, 0))</f>
        <v>0.32630409999999999</v>
      </c>
      <c r="M23" s="119">
        <f>(I23-J23)*100</f>
        <v>0.31660179913901021</v>
      </c>
      <c r="N23" s="120">
        <f>IF($H23&lt;&gt;0,M23/ABS($H23/1000),"")</f>
        <v>3.2051082931881325</v>
      </c>
      <c r="O23" s="117">
        <f t="shared" ref="O23:O24" si="9">(K23-L23)*100</f>
        <v>4.397999999999902E-2</v>
      </c>
      <c r="P23" s="118">
        <f>IF($H23&lt;&gt;0,O23/ABS($H23/1000),"")</f>
        <v>0.44523013804011707</v>
      </c>
    </row>
    <row r="24" x14ac:dyDescent="0.25">
      <c r="A24" t="str">
        <v>lab_pens</v>
      </c>
      <c r="B24">
        <v>4177.2583818798421</v>
      </c>
      <c r="E24" s="115" t="str">
        <f t="shared" si="8"/>
        <v>Gas subsidy (indirect effects)</v>
      </c>
      <c r="F24" s="116" t="s">
        <v>311</v>
      </c>
      <c r="G24" s="116" t="str">
        <f>G19</f>
        <v>consumable</v>
      </c>
      <c r="H24" s="116">
        <f>INDEX($A$2:$B$70,MATCH($F24,$A$2:$A$70,0),2)</f>
        <v>104.16110271776679</v>
      </c>
      <c r="I24" s="117">
        <f>VLOOKUP(_xlfn.CONCAT($G24,"_",$F24,"_",I$1),MC!$A$2:$D$1000,4,FALSE)</f>
        <v>0.28036439260552343</v>
      </c>
      <c r="J24" s="116">
        <f>INDEX(gini_poverty!$1:$1048576,MATCH(_xlfn.CONCAT($G24,"_income_",I$1,"_"),gini_poverty!$A:$A,0), MATCH("value", gini_poverty!$1:$1, 0))</f>
        <v>0.27770418081201381</v>
      </c>
      <c r="K24" s="117">
        <f>VLOOKUP(_xlfn.CONCAT($G24,"_",$F24,"_",K$1),MC!$A$2:$D$1000,4,FALSE)</f>
        <v>0.3266501</v>
      </c>
      <c r="L24" s="116">
        <f>INDEX(gini_poverty!$1:$1048576,MATCH(_xlfn.CONCAT($G24,"_income_",K$1,"_"),gini_poverty!$A:$A,0), MATCH("value", gini_poverty!$1:$1, 0))</f>
        <v>0.32630409999999999</v>
      </c>
      <c r="M24" s="119">
        <f t="shared" ref="M24" si="10">(I24-J24)*100</f>
        <v>0.26602117935096148</v>
      </c>
      <c r="N24" s="120">
        <f>IF($H24&lt;&gt;0,M24/ABS($H24/1000),"")</f>
        <v>2.5539397376750905</v>
      </c>
      <c r="O24" s="117">
        <f t="shared" si="9"/>
        <v>3.4600000000001296E-2</v>
      </c>
      <c r="P24" s="118">
        <f>IF($H24&lt;&gt;0,O24/ABS($H24/1000),"")</f>
        <v>0.33217774291188989</v>
      </c>
    </row>
    <row r="25" x14ac:dyDescent="0.25">
      <c r="A25" t="str">
        <v>soc_pens</v>
      </c>
      <c r="B25">
        <v>146.3499244976602</v>
      </c>
      <c r="E25" s="101" t="str">
        <f t="shared" si="8"/>
        <v>In-kind health benefits</v>
      </c>
      <c r="F25" s="112" t="s">
        <v>67</v>
      </c>
      <c r="G25" s="112" t="s">
        <v>134</v>
      </c>
      <c r="H25" s="112">
        <f>INDEX($A$2:$B$70,MATCH($F25,$A$2:$A$70,0),2)</f>
        <v>1312.5</v>
      </c>
      <c r="I25" s="114">
        <f>VLOOKUP(_xlfn.CONCAT($G25,"_",$F25,"_",I$1),MC!$A$2:$D$1000,4,FALSE)</f>
        <v>0.2256314890643</v>
      </c>
      <c r="J25" s="112">
        <f>INDEX(gini_poverty!$1:$1048576,MATCH(_xlfn.CONCAT($G25,"_income_",I$1,"_"),gini_poverty!$A:$A,0), MATCH("value", gini_poverty!$1:$1, 0))</f>
        <v>0.18004957141420211</v>
      </c>
      <c r="K25" s="114">
        <f>VLOOKUP(_xlfn.CONCAT($G25,"_",$F25,"_",K$1),MC!$A$2:$D$1000,4,FALSE)</f>
        <v>0.31932090000000002</v>
      </c>
      <c r="L25" s="112">
        <f>INDEX(gini_poverty!$1:$1048576,MATCH(_xlfn.CONCAT($G25,"_income_",K$1,"_"),gini_poverty!$A:$A,0), MATCH("value", gini_poverty!$1:$1, 0))</f>
        <v>0.30446839999999997</v>
      </c>
      <c r="M25" s="110">
        <f t="shared" ref="M25:M31" si="11">(I25-J25)*100</f>
        <v>4.5581917650097896</v>
      </c>
      <c r="N25" s="111">
        <f>IF($H25&lt;&gt;0,M25/ABS($H25/1000),"")</f>
        <v>3.4729080114360302</v>
      </c>
      <c r="O25" s="114">
        <f t="shared" ref="O25:O31" si="12">(K25-L25)*100</f>
        <v>1.4852500000000046</v>
      </c>
      <c r="P25" s="109">
        <f>IF($H25&lt;&gt;0,O25/ABS($H25/1000),"")</f>
        <v>1.1316190476190511</v>
      </c>
    </row>
    <row r="26" s="127" customFormat="true" x14ac:dyDescent="0.25">
      <c r="A26" s="127" t="str">
        <v>unem_ben</v>
      </c>
      <c r="B26" s="127">
        <v>150.0626539620842</v>
      </c>
      <c r="E26" s="115" t="str">
        <f t="shared" si="8"/>
        <v>In-hospital in-kind medical benefits</v>
      </c>
      <c r="F26" s="116" t="s">
        <v>85</v>
      </c>
      <c r="G26" s="116" t="str">
        <f>G25</f>
        <v>final</v>
      </c>
      <c r="H26" s="116">
        <f>INDEX($A$2:$B$70,MATCH($F26,$A$2:$A$70,0),2)</f>
        <v>825</v>
      </c>
      <c r="I26" s="117">
        <f>VLOOKUP(_xlfn.CONCAT($G26,"_",$F26,"_",I$1),MC!$A$2:$D$1000,4,FALSE)</f>
        <v>0.20724260810984019</v>
      </c>
      <c r="J26" s="116">
        <f>INDEX(gini_poverty!$1:$1048576,MATCH(_xlfn.CONCAT($G26,"_income_",I$1,"_"),gini_poverty!$A:$A,0), MATCH("value", gini_poverty!$1:$1, 0))</f>
        <v>0.18004957141420211</v>
      </c>
      <c r="K26" s="117">
        <f>VLOOKUP(_xlfn.CONCAT($G26,"_",$F26,"_",K$1),MC!$A$2:$D$1000,4,FALSE)</f>
        <v>0.31502550000000001</v>
      </c>
      <c r="L26" s="116">
        <f>INDEX(gini_poverty!$1:$1048576,MATCH(_xlfn.CONCAT($G26,"_income_",K$1,"_"),gini_poverty!$A:$A,0), MATCH("value", gini_poverty!$1:$1, 0))</f>
        <v>0.30446839999999997</v>
      </c>
      <c r="M26" s="119">
        <f t="shared" si="11"/>
        <v>2.719303669563808</v>
      </c>
      <c r="N26" s="120">
        <f>IF($H26&lt;&gt;0,M26/ABS($H26/1000),"")</f>
        <v>3.296125660077343</v>
      </c>
      <c r="O26" s="117">
        <f t="shared" si="12"/>
        <v>1.0557100000000041</v>
      </c>
      <c r="P26" s="118">
        <f>IF($H26&lt;&gt;0,O26/ABS($H26/1000),"")</f>
        <v>1.2796484848484899</v>
      </c>
    </row>
    <row r="27" x14ac:dyDescent="0.25">
      <c r="A27" t="str">
        <v>child_ben</v>
      </c>
      <c r="B27">
        <v>1047.1259462183159</v>
      </c>
      <c r="E27" s="115" t="str">
        <f t="shared" si="8"/>
        <v>Out-hospital in-kind medical benefits</v>
      </c>
      <c r="F27" s="116" t="s">
        <v>86</v>
      </c>
      <c r="G27" s="116" t="str">
        <f>G25</f>
        <v>final</v>
      </c>
      <c r="H27" s="116">
        <f>INDEX($A$2:$B$70,MATCH($F27,$A$2:$A$70,0),2)</f>
        <v>487.5</v>
      </c>
      <c r="I27" s="117">
        <f>VLOOKUP(_xlfn.CONCAT($G27,"_",$F27,"_",I$1),MC!$A$2:$D$1000,4,FALSE)</f>
        <v>0.19885693954444031</v>
      </c>
      <c r="J27" s="116">
        <f>INDEX(gini_poverty!$1:$1048576,MATCH(_xlfn.CONCAT($G27,"_income_",I$1,"_"),gini_poverty!$A:$A,0), MATCH("value", gini_poverty!$1:$1, 0))</f>
        <v>0.18004957141420211</v>
      </c>
      <c r="K27" s="117">
        <f>VLOOKUP(_xlfn.CONCAT($G27,"_",$F27,"_",K$1),MC!$A$2:$D$1000,4,FALSE)</f>
        <v>0.3083514</v>
      </c>
      <c r="L27" s="116">
        <f>INDEX(gini_poverty!$1:$1048576,MATCH(_xlfn.CONCAT($G27,"_income_",K$1,"_"),gini_poverty!$A:$A,0), MATCH("value", gini_poverty!$1:$1, 0))</f>
        <v>0.30446839999999997</v>
      </c>
      <c r="M27" s="119">
        <f t="shared" si="11"/>
        <v>1.88073681302382</v>
      </c>
      <c r="N27" s="120">
        <f>IF($H27&lt;&gt;0,M27/ABS($H27/1000),"")</f>
        <v>3.8579216677411692</v>
      </c>
      <c r="O27" s="117">
        <f t="shared" si="12"/>
        <v>0.38830000000000253</v>
      </c>
      <c r="P27" s="118">
        <f>IF($H27&lt;&gt;0,O27/ABS($H27/1000),"")</f>
        <v>0.79651282051282568</v>
      </c>
    </row>
    <row r="28" x14ac:dyDescent="0.25">
      <c r="A28" t="str">
        <v>GMI</v>
      </c>
      <c r="B28">
        <v>433.42965637622132</v>
      </c>
      <c r="E28" s="101" t="str">
        <f t="shared" si="8"/>
        <v>In-kind education benefits</v>
      </c>
      <c r="F28" s="112" t="s">
        <v>66</v>
      </c>
      <c r="G28" s="112" t="str">
        <f>G25</f>
        <v>final</v>
      </c>
      <c r="H28" s="112">
        <f>INDEX($A$2:$B$70,MATCH($F28,$A$2:$A$70,0),2)</f>
        <v>1500</v>
      </c>
      <c r="I28" s="114">
        <f>VLOOKUP(_xlfn.CONCAT($G28,"_",$F28,"_",I$1),MC!$A$2:$D$1000,4,FALSE)</f>
        <v>0.2300165091594969</v>
      </c>
      <c r="J28" s="112">
        <f>INDEX(gini_poverty!$1:$1048576,MATCH(_xlfn.CONCAT($G28,"_income_",I$1,"_"),gini_poverty!$A:$A,0), MATCH("value", gini_poverty!$1:$1, 0))</f>
        <v>0.18004957141420211</v>
      </c>
      <c r="K28" s="114">
        <f>VLOOKUP(_xlfn.CONCAT($G28,"_",$F28,"_",K$1),MC!$A$2:$D$1000,4,FALSE)</f>
        <v>0.32052229999999998</v>
      </c>
      <c r="L28" s="112">
        <f>INDEX(gini_poverty!$1:$1048576,MATCH(_xlfn.CONCAT($G28,"_income_",K$1,"_"),gini_poverty!$A:$A,0), MATCH("value", gini_poverty!$1:$1, 0))</f>
        <v>0.30446839999999997</v>
      </c>
      <c r="M28" s="110">
        <f t="shared" si="11"/>
        <v>4.9966937745294784</v>
      </c>
      <c r="N28" s="111">
        <f>IF($H28&lt;&gt;0,M28/ABS($H28/1000),"")</f>
        <v>3.3311291830196521</v>
      </c>
      <c r="O28" s="114">
        <f t="shared" si="12"/>
        <v>1.605390000000001</v>
      </c>
      <c r="P28" s="109">
        <f>IF($H28&lt;&gt;0,O28/ABS($H28/1000),"")</f>
        <v>1.0702600000000007</v>
      </c>
    </row>
    <row r="29" x14ac:dyDescent="0.25">
      <c r="A29" t="str">
        <v>other_ben</v>
      </c>
      <c r="B29">
        <v>144.4655208575891</v>
      </c>
      <c r="E29" s="115" t="str">
        <f t="shared" si="8"/>
        <v>Primary in-kind education benefits</v>
      </c>
      <c r="F29" s="116" t="s">
        <v>87</v>
      </c>
      <c r="G29" s="116" t="str">
        <f>G28</f>
        <v>final</v>
      </c>
      <c r="H29" s="116">
        <f>INDEX($A$2:$B$70,MATCH($F29,$A$2:$A$70,0),2)</f>
        <v>374.99999999999989</v>
      </c>
      <c r="I29" s="117">
        <f>VLOOKUP(_xlfn.CONCAT($G29,"_",$F29,"_",I$1),MC!$A$2:$D$1000,4,FALSE)</f>
        <v>0.19367295692861319</v>
      </c>
      <c r="J29" s="116">
        <f>INDEX(gini_poverty!$1:$1048576,MATCH(_xlfn.CONCAT($G29,"_income_",I$1,"_"),gini_poverty!$A:$A,0), MATCH("value", gini_poverty!$1:$1, 0))</f>
        <v>0.18004957141420211</v>
      </c>
      <c r="K29" s="117">
        <f>VLOOKUP(_xlfn.CONCAT($G29,"_",$F29,"_",K$1),MC!$A$2:$D$1000,4,FALSE)</f>
        <v>0.30955080000000001</v>
      </c>
      <c r="L29" s="116">
        <f>INDEX(gini_poverty!$1:$1048576,MATCH(_xlfn.CONCAT($G29,"_income_",K$1,"_"),gini_poverty!$A:$A,0), MATCH("value", gini_poverty!$1:$1, 0))</f>
        <v>0.30446839999999997</v>
      </c>
      <c r="M29" s="119">
        <f t="shared" si="11"/>
        <v>1.3623385514411086</v>
      </c>
      <c r="N29" s="120">
        <f>IF($H29&lt;&gt;0,M29/ABS($H29/1000),"")</f>
        <v>3.6329028038429572</v>
      </c>
      <c r="O29" s="117">
        <f t="shared" si="12"/>
        <v>0.50824000000000424</v>
      </c>
      <c r="P29" s="118">
        <f>IF($H29&lt;&gt;0,O29/ABS($H29/1000),"")</f>
        <v>1.3553066666666784</v>
      </c>
    </row>
    <row r="30" x14ac:dyDescent="0.25">
      <c r="A30" t="str">
        <v>VAT_dir</v>
      </c>
      <c r="B30">
        <v>-3426.3151852984138</v>
      </c>
      <c r="E30" s="115" t="str">
        <f t="shared" si="8"/>
        <v>Secondary in-kind education benefits</v>
      </c>
      <c r="F30" s="116" t="s">
        <v>61</v>
      </c>
      <c r="G30" s="116" t="str">
        <f>G28</f>
        <v>final</v>
      </c>
      <c r="H30" s="116">
        <f>INDEX($A$2:$B$70,MATCH($F30,$A$2:$A$70,0),2)</f>
        <v>749.99999999999966</v>
      </c>
      <c r="I30" s="117">
        <f>VLOOKUP(_xlfn.CONCAT($G30,"_",$F30,"_",I$1),MC!$A$2:$D$1000,4,FALSE)</f>
        <v>0.20991117893548161</v>
      </c>
      <c r="J30" s="116">
        <f>INDEX(gini_poverty!$1:$1048576,MATCH(_xlfn.CONCAT($G30,"_income_",I$1,"_"),gini_poverty!$A:$A,0), MATCH("value", gini_poverty!$1:$1, 0))</f>
        <v>0.18004957141420211</v>
      </c>
      <c r="K30" s="117">
        <f>VLOOKUP(_xlfn.CONCAT($G30,"_",$F30,"_",K$1),MC!$A$2:$D$1000,4,FALSE)</f>
        <v>0.3146719</v>
      </c>
      <c r="L30" s="116">
        <f>INDEX(gini_poverty!$1:$1048576,MATCH(_xlfn.CONCAT($G30,"_income_",K$1,"_"),gini_poverty!$A:$A,0), MATCH("value", gini_poverty!$1:$1, 0))</f>
        <v>0.30446839999999997</v>
      </c>
      <c r="M30" s="119">
        <f t="shared" si="11"/>
        <v>2.9861607521279505</v>
      </c>
      <c r="N30" s="120">
        <f>IF($H30&lt;&gt;0,M30/ABS($H30/1000),"")</f>
        <v>3.9815476695039358</v>
      </c>
      <c r="O30" s="117">
        <f t="shared" si="12"/>
        <v>1.0203500000000032</v>
      </c>
      <c r="P30" s="118">
        <f>IF($H30&lt;&gt;0,O30/ABS($H30/1000),"")</f>
        <v>1.3604666666666716</v>
      </c>
    </row>
    <row r="31" ht="15.75" thickBot="true" x14ac:dyDescent="0.3">
      <c r="A31" t="str">
        <v>VAT_ind</v>
      </c>
      <c r="B31">
        <v>-248.19432462040231</v>
      </c>
      <c r="E31" s="121" t="str">
        <f t="shared" si="8"/>
        <v>Tertiary in-kind education benefits</v>
      </c>
      <c r="F31" s="122" t="s">
        <v>62</v>
      </c>
      <c r="G31" s="122" t="str">
        <f>G28</f>
        <v>final</v>
      </c>
      <c r="H31" s="122">
        <f>INDEX($A$2:$B$70,MATCH($F31,$A$2:$A$70,0),2)</f>
        <v>374.99999999999989</v>
      </c>
      <c r="I31" s="123">
        <f>VLOOKUP(_xlfn.CONCAT($G31,"_",$F31,"_",I$1),MC!$A$2:$D$1000,4,FALSE)</f>
        <v>0.18653151612380639</v>
      </c>
      <c r="J31" s="122">
        <f>INDEX(gini_poverty!$1:$1048576,MATCH(_xlfn.CONCAT($G31,"_income_",I$1,"_"),gini_poverty!$A:$A,0), MATCH("value", gini_poverty!$1:$1, 0))</f>
        <v>0.18004957141420211</v>
      </c>
      <c r="K31" s="123">
        <f>VLOOKUP(_xlfn.CONCAT($G31,"_",$F31,"_",K$1),MC!$A$2:$D$1000,4,FALSE)</f>
        <v>0.30566710000000002</v>
      </c>
      <c r="L31" s="122">
        <f>INDEX(gini_poverty!$1:$1048576,MATCH(_xlfn.CONCAT($G31,"_income_",K$1,"_"),gini_poverty!$A:$A,0), MATCH("value", gini_poverty!$1:$1, 0))</f>
        <v>0.30446839999999997</v>
      </c>
      <c r="M31" s="124">
        <f t="shared" si="11"/>
        <v>0.64819447096042815</v>
      </c>
      <c r="N31" s="125">
        <f>IF($H31&lt;&gt;0,M31/ABS($H31/1000),"")</f>
        <v>1.728518589227809</v>
      </c>
      <c r="O31" s="123">
        <f t="shared" si="12"/>
        <v>0.11987000000000525</v>
      </c>
      <c r="P31" s="126">
        <f>IF($H31&lt;&gt;0,O31/ABS($H31/1000),"")</f>
        <v>0.31965333333334744</v>
      </c>
    </row>
    <row r="32" x14ac:dyDescent="0.25">
      <c r="A32" t="str">
        <v>Excises</v>
      </c>
      <c r="B32">
        <v>-134.15165205999321</v>
      </c>
    </row>
    <row r="33" x14ac:dyDescent="0.25">
      <c r="A33" t="str">
        <v>electr_sub</v>
      </c>
      <c r="B33">
        <v>342.07929783801552</v>
      </c>
    </row>
    <row r="34" x14ac:dyDescent="0.25">
      <c r="A34" t="str">
        <v>gas_sub_dir</v>
      </c>
      <c r="B34">
        <v>98.780375006950322</v>
      </c>
    </row>
    <row r="35" x14ac:dyDescent="0.25">
      <c r="A35" t="str">
        <v>gas_sub_ind</v>
      </c>
      <c r="B35">
        <v>104.16110271776679</v>
      </c>
    </row>
    <row r="36" x14ac:dyDescent="0.25">
      <c r="A36" t="str">
        <v>health_in</v>
      </c>
      <c r="B36">
        <v>825</v>
      </c>
    </row>
    <row r="37" x14ac:dyDescent="0.25">
      <c r="A37" t="str">
        <v>health_out</v>
      </c>
      <c r="B37">
        <v>487.5</v>
      </c>
    </row>
    <row r="38" x14ac:dyDescent="0.25">
      <c r="A38" t="str">
        <v>educ_prim</v>
      </c>
      <c r="B38">
        <v>374.99999999999989</v>
      </c>
    </row>
    <row r="39" x14ac:dyDescent="0.25">
      <c r="A39" t="str">
        <v>educ_sec</v>
      </c>
      <c r="B39">
        <v>749.99999999999966</v>
      </c>
    </row>
    <row r="40" x14ac:dyDescent="0.25">
      <c r="A40" t="str">
        <v>educ_tert</v>
      </c>
      <c r="B40">
        <v>374.99999999999989</v>
      </c>
    </row>
    <row r="41" x14ac:dyDescent="0.25">
      <c r="A41">
        <v>0</v>
      </c>
      <c r="B41">
        <v>0</v>
      </c>
    </row>
    <row r="42" x14ac:dyDescent="0.25">
      <c r="A42">
        <v>0</v>
      </c>
      <c r="B42">
        <v>0</v>
      </c>
    </row>
    <row r="43" x14ac:dyDescent="0.25">
      <c r="A43">
        <v>0</v>
      </c>
      <c r="B43">
        <v>0</v>
      </c>
    </row>
    <row r="44" x14ac:dyDescent="0.25">
      <c r="A44">
        <v>0</v>
      </c>
      <c r="B44">
        <v>0</v>
      </c>
    </row>
    <row r="45" x14ac:dyDescent="0.25">
      <c r="A45">
        <v>0</v>
      </c>
      <c r="B45">
        <v>0</v>
      </c>
    </row>
    <row r="46" x14ac:dyDescent="0.25">
      <c r="A46">
        <v>0</v>
      </c>
      <c r="B46">
        <v>0</v>
      </c>
    </row>
    <row r="47" x14ac:dyDescent="0.25">
      <c r="A47">
        <v>0</v>
      </c>
      <c r="B47">
        <v>0</v>
      </c>
    </row>
    <row r="48" x14ac:dyDescent="0.25">
      <c r="A48">
        <v>0</v>
      </c>
      <c r="B48">
        <v>0</v>
      </c>
    </row>
    <row r="49" x14ac:dyDescent="0.25">
      <c r="A49">
        <v>0</v>
      </c>
      <c r="B49">
        <v>0</v>
      </c>
    </row>
    <row r="50" x14ac:dyDescent="0.25">
      <c r="A50">
        <v>0</v>
      </c>
      <c r="B50">
        <v>0</v>
      </c>
    </row>
    <row r="51" x14ac:dyDescent="0.25">
      <c r="A51">
        <v>0</v>
      </c>
      <c r="B51">
        <v>0</v>
      </c>
    </row>
    <row r="52" x14ac:dyDescent="0.25">
      <c r="A52">
        <v>0</v>
      </c>
      <c r="B52">
        <v>0</v>
      </c>
    </row>
    <row r="53" x14ac:dyDescent="0.25">
      <c r="A53" t="e">
        <v>#N/A</v>
      </c>
      <c r="B53" t="e">
        <v>#N/A</v>
      </c>
    </row>
    <row r="54" x14ac:dyDescent="0.25">
      <c r="A54" t="e">
        <v>#N/A</v>
      </c>
      <c r="B54" t="e">
        <v>#N/A</v>
      </c>
    </row>
    <row r="55" x14ac:dyDescent="0.25">
      <c r="A55" t="e">
        <v>#N/A</v>
      </c>
      <c r="B55" t="e">
        <v>#N/A</v>
      </c>
    </row>
    <row r="56" x14ac:dyDescent="0.25">
      <c r="A56" t="e">
        <v>#N/A</v>
      </c>
      <c r="B56" t="e">
        <v>#N/A</v>
      </c>
    </row>
    <row r="57" x14ac:dyDescent="0.25">
      <c r="A57" t="e">
        <v>#N/A</v>
      </c>
      <c r="B57" t="e">
        <v>#N/A</v>
      </c>
    </row>
    <row r="58" x14ac:dyDescent="0.25">
      <c r="A58" t="e">
        <v>#N/A</v>
      </c>
      <c r="B58" t="e">
        <v>#N/A</v>
      </c>
    </row>
    <row r="59" x14ac:dyDescent="0.25">
      <c r="A59" t="e">
        <v>#N/A</v>
      </c>
      <c r="B59" t="e">
        <v>#N/A</v>
      </c>
    </row>
    <row r="60" x14ac:dyDescent="0.25">
      <c r="A60" t="e">
        <v>#N/A</v>
      </c>
      <c r="B60" t="e">
        <v>#N/A</v>
      </c>
    </row>
    <row r="61" x14ac:dyDescent="0.25">
      <c r="A61" t="e">
        <v>#N/A</v>
      </c>
      <c r="B61" t="e">
        <v>#N/A</v>
      </c>
    </row>
    <row r="62" x14ac:dyDescent="0.25">
      <c r="A62" t="e">
        <v>#N/A</v>
      </c>
      <c r="B62" t="e">
        <v>#N/A</v>
      </c>
    </row>
    <row r="63" x14ac:dyDescent="0.25">
      <c r="A63" t="e">
        <v>#N/A</v>
      </c>
      <c r="B63" t="e">
        <v>#N/A</v>
      </c>
    </row>
    <row r="64" x14ac:dyDescent="0.25">
      <c r="A64" t="e">
        <v>#N/A</v>
      </c>
      <c r="B64" t="e">
        <v>#N/A</v>
      </c>
    </row>
    <row r="65" x14ac:dyDescent="0.25">
      <c r="A65" t="e">
        <v>#N/A</v>
      </c>
      <c r="B65" t="e">
        <v>#N/A</v>
      </c>
    </row>
    <row r="66" x14ac:dyDescent="0.25">
      <c r="A66" t="e">
        <v>#N/A</v>
      </c>
      <c r="B66" t="e">
        <v>#N/A</v>
      </c>
    </row>
    <row r="67" x14ac:dyDescent="0.25">
      <c r="A67" t="e">
        <v>#N/A</v>
      </c>
      <c r="B67" t="e">
        <v>#N/A</v>
      </c>
    </row>
    <row r="68" x14ac:dyDescent="0.25">
      <c r="A68" t="e">
        <v>#N/A</v>
      </c>
      <c r="B68" t="e">
        <v>#N/A</v>
      </c>
    </row>
    <row r="69" x14ac:dyDescent="0.25">
      <c r="A69" t="e">
        <v>#N/A</v>
      </c>
      <c r="B69" t="e">
        <v>#N/A</v>
      </c>
    </row>
    <row r="70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abSelected="true" zoomScale="70" zoomScaleNormal="70" workbookViewId="0">
      <selection activeCell="E34" sqref="E34"/>
    </sheetView>
  </sheetViews>
  <sheetFormatPr defaultColWidth="9.28515625" defaultRowHeight="15" x14ac:dyDescent="0.25"/>
  <cols>
    <col min="1" max="3" width="9.28515625" style="21"/>
    <col min="4" max="4" width="13" style="21" customWidth="true"/>
    <col min="5" max="5" width="17.7109375" style="21" customWidth="true"/>
    <col min="6" max="6" width="24" style="21" customWidth="true"/>
    <col min="7" max="7" width="22.7109375" style="21" customWidth="true"/>
    <col min="8" max="8" width="30.42578125" style="21" customWidth="true"/>
    <col min="9" max="9" width="16" style="21" customWidth="true"/>
    <col min="10" max="10" width="23" style="21" customWidth="true"/>
    <col min="11" max="12" width="9.28515625" style="21"/>
    <col min="13" max="13" width="16" style="21" customWidth="true"/>
    <col min="14" max="14" width="25" style="21" customWidth="true"/>
    <col min="15" max="15" width="26" style="21" customWidth="true"/>
    <col min="16" max="16384" width="9.28515625" style="21"/>
  </cols>
  <sheetData>
    <row r="4" ht="15.75" thickBot="true" x14ac:dyDescent="0.3"/>
    <row r="5" ht="26.45" customHeight="true" x14ac:dyDescent="0.4">
      <c r="D5" s="260" t="s">
        <v>118</v>
      </c>
      <c r="E5" s="261"/>
      <c r="F5" s="261"/>
      <c r="G5" s="261"/>
      <c r="H5" s="262"/>
    </row>
    <row r="6" ht="23.25" customHeight="true" thickBot="true" x14ac:dyDescent="0.4">
      <c r="D6" s="133" t="s">
        <v>119</v>
      </c>
      <c r="E6" s="134"/>
      <c r="F6" s="263" t="s">
        <v>120</v>
      </c>
      <c r="G6" s="263"/>
      <c r="H6" s="264"/>
    </row>
    <row r="7" ht="21.75" thickBot="true" x14ac:dyDescent="0.4">
      <c r="D7" s="135"/>
      <c r="E7" s="136"/>
      <c r="F7" s="136" t="s">
        <v>121</v>
      </c>
      <c r="G7" s="136" t="s">
        <v>122</v>
      </c>
      <c r="H7" s="137" t="s">
        <v>123</v>
      </c>
    </row>
    <row r="8" ht="65.25" customHeight="true" thickBot="true" x14ac:dyDescent="0.3">
      <c r="D8" s="138" t="s">
        <v>124</v>
      </c>
      <c r="E8" s="139"/>
      <c r="F8" s="140" t="s">
        <v>1592</v>
      </c>
      <c r="G8" s="140" t="s">
        <v>15</v>
      </c>
      <c r="H8" s="141" t="str">
        <f>CONCATENATE(F8," as a share of ", G8)</f>
        <v>Excises as a share of Consumable income</v>
      </c>
    </row>
    <row r="9" ht="53.45" customHeight="true" thickBot="true" x14ac:dyDescent="0.3">
      <c r="D9" s="142" t="s">
        <v>125</v>
      </c>
      <c r="E9" s="143"/>
      <c r="F9" s="144" t="s">
        <v>337</v>
      </c>
      <c r="G9" s="144" t="s">
        <v>13</v>
      </c>
      <c r="H9" s="145" t="str">
        <f>CONCATENATE(F9," as a share of ", G9)</f>
        <v>Indirect subsidies as a share of Disposable income</v>
      </c>
    </row>
    <row r="11" ht="13.35" customHeight="true" x14ac:dyDescent="0.25"/>
    <row r="12" ht="13.35" hidden="true" customHeight="true" x14ac:dyDescent="0.25">
      <c r="E12" s="21" t="str">
        <f>INDEX(programs, MATCH(E$16, names,0),1)</f>
        <v>Excises</v>
      </c>
      <c r="F12" s="21" t="str">
        <f>INDEX(programs, MATCH(F$16, names,0),1)</f>
        <v>indirect_subsidies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5" customHeight="true" thickBot="true" x14ac:dyDescent="0.3"/>
    <row r="14" ht="15.75" thickBot="true" x14ac:dyDescent="0.3">
      <c r="D14" s="265" t="s">
        <v>126</v>
      </c>
      <c r="E14" s="266"/>
      <c r="F14" s="267"/>
      <c r="H14" s="265" t="s">
        <v>127</v>
      </c>
      <c r="I14" s="266"/>
      <c r="J14" s="267"/>
      <c r="M14" s="268" t="s">
        <v>128</v>
      </c>
      <c r="N14" s="269"/>
      <c r="O14" s="270"/>
    </row>
    <row r="15" s="23" customFormat="true" ht="30" customHeight="true" thickBot="true" x14ac:dyDescent="0.3">
      <c r="D15" s="129"/>
      <c r="E15" s="130" t="s">
        <v>129</v>
      </c>
      <c r="F15" s="131" t="s">
        <v>130</v>
      </c>
      <c r="G15" s="146"/>
      <c r="H15" s="147"/>
      <c r="I15" s="148" t="s">
        <v>131</v>
      </c>
      <c r="J15" s="149" t="s">
        <v>132</v>
      </c>
      <c r="M15" s="150"/>
      <c r="N15" s="130" t="str">
        <f>D8</f>
        <v> Incidence 1</v>
      </c>
      <c r="O15" s="131" t="str">
        <f>D9</f>
        <v> Incidence 2</v>
      </c>
    </row>
    <row r="16" ht="28.5" customHeight="true" x14ac:dyDescent="0.25">
      <c r="D16" s="151" t="s">
        <v>133</v>
      </c>
      <c r="E16" s="152" t="str">
        <f>F8</f>
        <v>Excises</v>
      </c>
      <c r="F16" s="153" t="str">
        <f>F9</f>
        <v>Indirect subsidies</v>
      </c>
      <c r="G16" s="154"/>
      <c r="H16" s="151" t="s">
        <v>133</v>
      </c>
      <c r="I16" s="155" t="str">
        <f>G8</f>
        <v>Consumable income</v>
      </c>
      <c r="J16" s="153" t="str">
        <f>G9</f>
        <v>Disposable income</v>
      </c>
      <c r="M16" s="151" t="s">
        <v>133</v>
      </c>
      <c r="N16" s="152" t="str">
        <f>H8</f>
        <v>Excises as a share of Consumable income</v>
      </c>
      <c r="O16" s="153" t="str">
        <f>H9</f>
        <v>Indirect subsidies as a share of Disposable income</v>
      </c>
    </row>
    <row r="17" x14ac:dyDescent="0.25">
      <c r="D17" s="156">
        <v>1</v>
      </c>
      <c r="E17" s="154">
        <f>INDEX(all!$1:$1048576, MATCH(CONCATENATE(E$12,"_","mean","_",$D17),all!$A:$A,0), MATCH("value", all!$1:$1,0))</f>
        <v>87.42610765061481</v>
      </c>
      <c r="F17" s="157">
        <f>INDEX(all!$1:$1048576, MATCH(CONCATENATE(F$12,"_","mean","_",$D17),all!$A:$A,0), MATCH("value", all!$1:$1,0))</f>
        <v>605.1915026399214</v>
      </c>
      <c r="H17" s="156">
        <v>1</v>
      </c>
      <c r="I17" s="158">
        <f>INDEX(all!$1:$1048576, MATCH(CONCATENATE(H$12,"_","mean","_",$D17),all!$A:$A,0), MATCH("value", all!$1:$1,0))</f>
        <v>17169.58887747737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5.0919161940620574E-3</v>
      </c>
      <c r="O17" s="160">
        <f t="shared" si="0"/>
        <v>3.1414408113143423E-2</v>
      </c>
    </row>
    <row r="18" x14ac:dyDescent="0.25">
      <c r="D18" s="156">
        <v>2</v>
      </c>
      <c r="E18" s="154">
        <f>INDEX(all!$1:$1048576, MATCH(CONCATENATE(E$12,"_","mean","_",$D18),all!$A:$A,0), MATCH("value", all!$1:$1,0))</f>
        <v>49.007685892706277</v>
      </c>
      <c r="F18" s="157">
        <f>INDEX(all!$1:$1048576, MATCH(CONCATENATE(F$12,"_","mean","_",$D18),all!$A:$A,0), MATCH("value", all!$1:$1,0))</f>
        <v>454.33936260671197</v>
      </c>
      <c r="H18" s="156">
        <v>2</v>
      </c>
      <c r="I18" s="158">
        <f>INDEX(all!$1:$1048576, MATCH(CONCATENATE(H$12,"_","mean","_",$D18),all!$A:$A,0), MATCH("value", all!$1:$1,0))</f>
        <v>16167.597980319149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3.0312286310163966E-3</v>
      </c>
      <c r="O18" s="160">
        <f t="shared" si="0"/>
        <v>2.53340188494212E-2</v>
      </c>
    </row>
    <row r="19" x14ac:dyDescent="0.25">
      <c r="D19" s="156">
        <v>3</v>
      </c>
      <c r="E19" s="154">
        <f>INDEX(all!$1:$1048576, MATCH(CONCATENATE(E$12,"_","mean","_",$D19),all!$A:$A,0), MATCH("value", all!$1:$1,0))</f>
        <v>84.04846497652548</v>
      </c>
      <c r="F19" s="157">
        <f>INDEX(all!$1:$1048576, MATCH(CONCATENATE(F$12,"_","mean","_",$D19),all!$A:$A,0), MATCH("value", all!$1:$1,0))</f>
        <v>415.53968844049189</v>
      </c>
      <c r="H19" s="156">
        <v>3</v>
      </c>
      <c r="I19" s="158">
        <f>INDEX(all!$1:$1048576, MATCH(CONCATENATE(H$12,"_","mean","_",$D19),all!$A:$A,0), MATCH("value", all!$1:$1,0))</f>
        <v>16915.81592906385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4.9686320381459046E-3</v>
      </c>
      <c r="O19" s="160">
        <f t="shared" si="0"/>
        <v>2.2070024308443167E-2</v>
      </c>
    </row>
    <row r="20" x14ac:dyDescent="0.25">
      <c r="D20" s="156">
        <v>4</v>
      </c>
      <c r="E20" s="154">
        <f>INDEX(all!$1:$1048576, MATCH(CONCATENATE(E$12,"_","mean","_",$D20),all!$A:$A,0), MATCH("value", all!$1:$1,0))</f>
        <v>78.230187050390214</v>
      </c>
      <c r="F20" s="157">
        <f>INDEX(all!$1:$1048576, MATCH(CONCATENATE(F$12,"_","mean","_",$D20),all!$A:$A,0), MATCH("value", all!$1:$1,0))</f>
        <v>412.78995150582739</v>
      </c>
      <c r="H20" s="156">
        <v>4</v>
      </c>
      <c r="I20" s="158">
        <f>INDEX(all!$1:$1048576, MATCH(CONCATENATE(H$12,"_","mean","_",$D20),all!$A:$A,0), MATCH("value", all!$1:$1,0))</f>
        <v>19732.830273787291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3.964468652746164E-3</v>
      </c>
      <c r="O20" s="160">
        <f t="shared" si="0"/>
        <v>1.8928272423527227E-2</v>
      </c>
    </row>
    <row r="21" x14ac:dyDescent="0.25">
      <c r="D21" s="156">
        <v>5</v>
      </c>
      <c r="E21" s="154">
        <f>INDEX(all!$1:$1048576, MATCH(CONCATENATE(E$12,"_","mean","_",$D21),all!$A:$A,0), MATCH("value", all!$1:$1,0))</f>
        <v>120.38507200432861</v>
      </c>
      <c r="F21" s="157">
        <f>INDEX(all!$1:$1048576, MATCH(CONCATENATE(F$12,"_","mean","_",$D21),all!$A:$A,0), MATCH("value", all!$1:$1,0))</f>
        <v>446.75826065430579</v>
      </c>
      <c r="H21" s="156">
        <v>5</v>
      </c>
      <c r="I21" s="158">
        <f>INDEX(all!$1:$1048576, MATCH(CONCATENATE(H$12,"_","mean","_",$D21),all!$A:$A,0), MATCH("value", all!$1:$1,0))</f>
        <v>23161.95263244029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5.1975355409249495E-3</v>
      </c>
      <c r="O21" s="160">
        <f t="shared" si="0"/>
        <v>1.7318797017069391E-2</v>
      </c>
    </row>
    <row r="22" x14ac:dyDescent="0.25">
      <c r="D22" s="156">
        <v>6</v>
      </c>
      <c r="E22" s="154">
        <f>INDEX(all!$1:$1048576, MATCH(CONCATENATE(E$12,"_","mean","_",$D22),all!$A:$A,0), MATCH("value", all!$1:$1,0))</f>
        <v>151.53596176421311</v>
      </c>
      <c r="F22" s="157">
        <f>INDEX(all!$1:$1048576, MATCH(CONCATENATE(F$12,"_","mean","_",$D22),all!$A:$A,0), MATCH("value", all!$1:$1,0))</f>
        <v>501.56707120869282</v>
      </c>
      <c r="H22" s="156">
        <v>6</v>
      </c>
      <c r="I22" s="158">
        <f>INDEX(all!$1:$1048576, MATCH(CONCATENATE(H$12,"_","mean","_",$D22),all!$A:$A,0), MATCH("value", all!$1:$1,0))</f>
        <v>27108.09414507321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5.5900632834327887E-3</v>
      </c>
      <c r="O22" s="160">
        <f t="shared" si="0"/>
        <v>1.675261826054163E-2</v>
      </c>
    </row>
    <row r="23" x14ac:dyDescent="0.25">
      <c r="D23" s="156">
        <v>7</v>
      </c>
      <c r="E23" s="154">
        <f>INDEX(all!$1:$1048576, MATCH(CONCATENATE(E$12,"_","mean","_",$D23),all!$A:$A,0), MATCH("value", all!$1:$1,0))</f>
        <v>145.5482371578658</v>
      </c>
      <c r="F23" s="157">
        <f>INDEX(all!$1:$1048576, MATCH(CONCATENATE(F$12,"_","mean","_",$D23),all!$A:$A,0), MATCH("value", all!$1:$1,0))</f>
        <v>527.38344158866585</v>
      </c>
      <c r="H23" s="156">
        <v>7</v>
      </c>
      <c r="I23" s="158">
        <f>INDEX(all!$1:$1048576, MATCH(CONCATENATE(H$12,"_","mean","_",$D23),all!$A:$A,0), MATCH("value", all!$1:$1,0))</f>
        <v>30258.570258865238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4.8101491879056213E-3</v>
      </c>
      <c r="O23" s="160">
        <f t="shared" si="0"/>
        <v>1.5756077097356574E-2</v>
      </c>
    </row>
    <row r="24" x14ac:dyDescent="0.25">
      <c r="D24" s="156">
        <v>8</v>
      </c>
      <c r="E24" s="154">
        <f>INDEX(all!$1:$1048576, MATCH(CONCATENATE(E$12,"_","mean","_",$D24),all!$A:$A,0), MATCH("value", all!$1:$1,0))</f>
        <v>160.62297727294089</v>
      </c>
      <c r="F24" s="157">
        <f>INDEX(all!$1:$1048576, MATCH(CONCATENATE(F$12,"_","mean","_",$D24),all!$A:$A,0), MATCH("value", all!$1:$1,0))</f>
        <v>585.7531296934352</v>
      </c>
      <c r="H24" s="156">
        <v>8</v>
      </c>
      <c r="I24" s="158">
        <f>INDEX(all!$1:$1048576, MATCH(CONCATENATE(H$12,"_","mean","_",$D24),all!$A:$A,0), MATCH("value", all!$1:$1,0))</f>
        <v>37538.440158595091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4.2788932250335766E-3</v>
      </c>
      <c r="O24" s="160">
        <f t="shared" si="0"/>
        <v>1.4157177154054941E-2</v>
      </c>
    </row>
    <row r="25" x14ac:dyDescent="0.25">
      <c r="D25" s="156">
        <v>9</v>
      </c>
      <c r="E25" s="154">
        <f>INDEX(all!$1:$1048576, MATCH(CONCATENATE(E$12,"_","mean","_",$D25),all!$A:$A,0), MATCH("value", all!$1:$1,0))</f>
        <v>200.83398840046709</v>
      </c>
      <c r="F25" s="157">
        <f>INDEX(all!$1:$1048576, MATCH(CONCATENATE(F$12,"_","mean","_",$D25),all!$A:$A,0), MATCH("value", all!$1:$1,0))</f>
        <v>679.50034904033907</v>
      </c>
      <c r="H25" s="156">
        <v>9</v>
      </c>
      <c r="I25" s="158">
        <f>INDEX(all!$1:$1048576, MATCH(CONCATENATE(H$12,"_","mean","_",$D25),all!$A:$A,0), MATCH("value", all!$1:$1,0))</f>
        <v>45623.652244398763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4.4019708752081237E-3</v>
      </c>
      <c r="O25" s="160">
        <f t="shared" si="0"/>
        <v>1.3461274320277718E-2</v>
      </c>
    </row>
    <row r="26" ht="15.75" thickBot="true" x14ac:dyDescent="0.3">
      <c r="D26" s="161">
        <v>10</v>
      </c>
      <c r="E26" s="162">
        <f>INDEX(all!$1:$1048576, MATCH(CONCATENATE(E$12,"_","mean","_",$D26),all!$A:$A,0), MATCH("value", all!$1:$1,0))</f>
        <v>263.63508686907312</v>
      </c>
      <c r="F26" s="163">
        <f>INDEX(all!$1:$1048576, MATCH(CONCATENATE(F$12,"_","mean","_",$D26),all!$A:$A,0), MATCH("value", all!$1:$1,0))</f>
        <v>820.85914110878173</v>
      </c>
      <c r="H26" s="161">
        <v>10</v>
      </c>
      <c r="I26" s="164">
        <f>INDEX(all!$1:$1048576, MATCH(CONCATENATE(H$12,"_","mean","_",$D26),all!$A:$A,0), MATCH("value", all!$1:$1,0))</f>
        <v>79181.465240331163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3.3295050308666213E-3</v>
      </c>
      <c r="O26" s="166">
        <f t="shared" si="0"/>
        <v>9.4798306004023718E-3</v>
      </c>
    </row>
    <row r="29" s="23" customFormat="true" ht="36" customHeight="true" x14ac:dyDescent="0.25">
      <c r="D29" s="21"/>
      <c r="E29" s="21"/>
      <c r="F29" s="21"/>
      <c r="H29" s="21"/>
      <c r="I29" s="21"/>
      <c r="J29" s="21"/>
    </row>
    <row r="30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4" zoomScaleNormal="100" workbookViewId="0">
      <selection activeCell="M26" sqref="M26"/>
    </sheetView>
  </sheetViews>
  <sheetFormatPr defaultColWidth="9" defaultRowHeight="15" x14ac:dyDescent="0.25"/>
  <cols>
    <col min="1" max="1" width="19" style="167" hidden="true" customWidth="true"/>
    <col min="2" max="6" width="8.7109375" style="167" hidden="true" customWidth="true"/>
    <col min="7" max="7" width="9" style="167" customWidth="true"/>
    <col min="8" max="8" width="41.140625" style="167" bestFit="true" customWidth="true"/>
    <col min="9" max="9" width="16.140625" style="167" bestFit="true" customWidth="true"/>
    <col min="10" max="10" width="14.140625" style="178" bestFit="true" customWidth="true"/>
    <col min="11" max="11" width="14.85546875" style="178" bestFit="true" customWidth="true"/>
    <col min="12" max="12" width="10.85546875" style="178" bestFit="true" customWidth="true"/>
    <col min="13" max="13" width="9" style="167"/>
    <col min="14" max="14" width="14.7109375" style="167" hidden="true" customWidth="true"/>
    <col min="15" max="15" width="9" style="167" hidden="true" customWidth="true"/>
    <col min="16" max="16384" width="9" style="167"/>
  </cols>
  <sheetData>
    <row r="1" ht="15.75" thickBot="true" x14ac:dyDescent="0.3"/>
    <row r="2" x14ac:dyDescent="0.25">
      <c r="A2" s="167" t="str">
        <f t="array" ref="A2:B70">TRANSPOSE(totals!$B$1:$AZ$2)</f>
        <v>market_income</v>
      </c>
      <c r="B2" s="167">
        <v>34626.576666144567</v>
      </c>
      <c r="H2" s="271" t="s">
        <v>135</v>
      </c>
      <c r="I2" s="272"/>
      <c r="J2" s="272"/>
      <c r="K2" s="272"/>
      <c r="L2" s="273"/>
    </row>
    <row r="3" x14ac:dyDescent="0.25">
      <c r="A3" s="167" t="str">
        <v>market_pens_income</v>
      </c>
      <c r="B3" s="167">
        <v>34742.247079590707</v>
      </c>
      <c r="H3" s="168"/>
      <c r="I3" s="169"/>
      <c r="J3" s="176" t="s">
        <v>136</v>
      </c>
      <c r="K3" s="274" t="s">
        <v>137</v>
      </c>
      <c r="L3" s="275"/>
    </row>
    <row r="4" x14ac:dyDescent="0.25">
      <c r="A4" s="167" t="str">
        <v>net_market_income</v>
      </c>
      <c r="B4" s="167">
        <v>28461.362600937129</v>
      </c>
      <c r="H4" s="170"/>
      <c r="I4" s="171"/>
      <c r="J4" s="177" t="s">
        <v>141</v>
      </c>
      <c r="K4" s="177" t="s">
        <v>139</v>
      </c>
      <c r="L4" s="172" t="s">
        <v>140</v>
      </c>
    </row>
    <row r="5" s="173" customFormat="true" x14ac:dyDescent="0.25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24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x14ac:dyDescent="0.25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24" si="1">INDEX($A$2:$F$70,MATCH($I6,$A$2:$A$70,0),2)</f>
        <v>22630.019248741199</v>
      </c>
      <c r="K6" s="181">
        <f t="shared" ref="K6:K26" si="2">IF(INDEX($A$2:$F$70,MATCH($I6,$A$2:$A$70,0),4)=0,"",INDEX($A$2:$F$70,MATCH($I6,$A$2:$A$70,0),4))</f>
        <v>222.64691519176469</v>
      </c>
      <c r="L6" s="182">
        <f t="shared" ref="L6:L2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26" si="4">J6-N6</f>
        <v>0</v>
      </c>
    </row>
    <row r="7" s="173" customFormat="true" x14ac:dyDescent="0.25">
      <c r="A7" s="167" t="str">
        <v>consumable_income</v>
      </c>
      <c r="B7" s="167">
        <v>31296.41429831276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308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x14ac:dyDescent="0.25">
      <c r="A8" s="167" t="str">
        <v>final_income</v>
      </c>
      <c r="B8" s="167">
        <v>34108.91429831276</v>
      </c>
      <c r="H8" s="174" t="str">
        <f t="shared" si="0"/>
        <v>Capital income, gross</v>
      </c>
      <c r="I8" s="116" t="s">
        <v>299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="173" customFormat="true" x14ac:dyDescent="0.25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x14ac:dyDescent="0.25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="173" customFormat="true" x14ac:dyDescent="0.25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x14ac:dyDescent="0.25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x14ac:dyDescent="0.25">
      <c r="A13" s="167" t="str">
        <v>indirect_taxes</v>
      </c>
      <c r="B13" s="167">
        <v>-3808.66116197881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x14ac:dyDescent="0.25">
      <c r="A14" s="167" t="str">
        <v>indirect_subsidies</v>
      </c>
      <c r="B14" s="167">
        <v>545.02077556273252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x14ac:dyDescent="0.25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x14ac:dyDescent="0.25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="173" customFormat="true" x14ac:dyDescent="0.25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x14ac:dyDescent="0.25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x14ac:dyDescent="0.25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x14ac:dyDescent="0.25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143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="173" customFormat="true" x14ac:dyDescent="0.25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x14ac:dyDescent="0.25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="173" customFormat="true" x14ac:dyDescent="0.25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>INDEX($A$2:$F$70,MATCH($I23,$A$2:$A$70,0),2)</f>
        <v>-3808.66116197881</v>
      </c>
      <c r="K23" s="179" t="str">
        <f t="shared" si="2"/>
        <v/>
      </c>
      <c r="L23" s="180" t="str">
        <f t="shared" si="3"/>
        <v/>
      </c>
      <c r="N23" s="179">
        <v>-3808.66116197881</v>
      </c>
      <c r="O23" s="179">
        <f t="shared" si="4"/>
        <v>0</v>
      </c>
    </row>
    <row r="24" x14ac:dyDescent="0.25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168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-3426.3151852984138</v>
      </c>
      <c r="O24" s="181">
        <f t="shared" si="4"/>
        <v>0</v>
      </c>
    </row>
    <row r="25" x14ac:dyDescent="0.25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169</v>
      </c>
      <c r="J25" s="181">
        <f t="shared" ref="J25:J37" si="6">INDEX($A$2:$F$70,MATCH($I25,$A$2:$A$70,0),2)</f>
        <v>-248.19432462040231</v>
      </c>
      <c r="K25" s="181">
        <f t="shared" si="2"/>
        <v>424.87732793347402</v>
      </c>
      <c r="L25" s="182">
        <f t="shared" si="3"/>
        <v>1000</v>
      </c>
      <c r="N25" s="181">
        <v>-248.19432462040231</v>
      </c>
      <c r="O25" s="181">
        <f t="shared" si="4"/>
        <v>0</v>
      </c>
    </row>
    <row r="26" s="173" customFormat="true" x14ac:dyDescent="0.25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15" t="s">
        <v>1592</v>
      </c>
      <c r="I26" s="116" t="s">
        <v>1592</v>
      </c>
      <c r="J26" s="181">
        <f t="shared" si="6"/>
        <v>-134.15165205999321</v>
      </c>
      <c r="K26" s="181">
        <f t="shared" si="2"/>
        <v>128.63020008550691</v>
      </c>
      <c r="L26" s="182">
        <f t="shared" si="3"/>
        <v>337.35592394753297</v>
      </c>
      <c r="M26" s="167"/>
      <c r="N26" s="173">
        <v>-134.15165205999321</v>
      </c>
      <c r="O26" s="181">
        <f t="shared" si="4"/>
        <v>0</v>
      </c>
    </row>
    <row r="27" x14ac:dyDescent="0.25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01" t="str">
        <f t="shared" ref="H27:H37" si="7">INDEX(programs_names,MATCH(I27,programs,0),2)</f>
        <v>Indirect subsidies</v>
      </c>
      <c r="I27" s="112" t="s">
        <v>68</v>
      </c>
      <c r="J27" s="179">
        <f t="shared" si="6"/>
        <v>545.02077556273252</v>
      </c>
      <c r="K27" s="181" t="str">
        <f t="shared" ref="K27:K37" si="8">IF(INDEX($A$2:$F$70,MATCH($I27,$A$2:$A$70,0),4)=0,"",INDEX($A$2:$F$70,MATCH($I27,$A$2:$A$70,0),4))</f>
        <v/>
      </c>
      <c r="L27" s="182" t="str">
        <f t="shared" ref="L27:L37" si="9">IF(INDEX($A$2:$F$70,MATCH($I27,$A$2:$A$70,0),6)=0,"",INDEX($A$2:$F$70,MATCH($I27,$A$2:$A$70,0),6))</f>
        <v/>
      </c>
      <c r="N27" s="179">
        <v>547.12918457383046</v>
      </c>
      <c r="O27" s="179">
        <f>J27-N27</f>
        <v>-2.1084090110979332</v>
      </c>
    </row>
    <row r="28" x14ac:dyDescent="0.25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7"/>
        <v>Electricity subsidy</v>
      </c>
      <c r="I28" s="116" t="s">
        <v>313</v>
      </c>
      <c r="J28" s="181">
        <f t="shared" si="6"/>
        <v>342.07929783801552</v>
      </c>
      <c r="K28" s="181">
        <f t="shared" si="8"/>
        <v>423.74766191820919</v>
      </c>
      <c r="L28" s="182">
        <f t="shared" si="9"/>
        <v>998.02895854424685</v>
      </c>
      <c r="N28" s="181">
        <v>342.07929783801552</v>
      </c>
      <c r="O28" s="181">
        <f>J28-N28</f>
        <v>0</v>
      </c>
    </row>
    <row r="29" x14ac:dyDescent="0.25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7"/>
        <v>Gas subsidy (direct effects)</v>
      </c>
      <c r="I29" s="116" t="s">
        <v>310</v>
      </c>
      <c r="J29" s="181">
        <f t="shared" si="6"/>
        <v>98.780375006950322</v>
      </c>
      <c r="K29" s="181">
        <f t="shared" si="8"/>
        <v>411.80942105701672</v>
      </c>
      <c r="L29" s="182">
        <f t="shared" si="9"/>
        <v>971.93253644896799</v>
      </c>
      <c r="N29" s="181">
        <v>98.780375006950322</v>
      </c>
      <c r="O29" s="181">
        <f>J29-N29</f>
        <v>0</v>
      </c>
    </row>
    <row r="30" x14ac:dyDescent="0.25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15" t="str">
        <f t="shared" si="7"/>
        <v>Gas subsidy (indirect effects)</v>
      </c>
      <c r="I30" s="116" t="s">
        <v>311</v>
      </c>
      <c r="J30" s="181">
        <f t="shared" si="6"/>
        <v>104.16110271776679</v>
      </c>
      <c r="K30" s="181">
        <f t="shared" si="8"/>
        <v>424.87732793347402</v>
      </c>
      <c r="L30" s="182">
        <f t="shared" si="9"/>
        <v>1000</v>
      </c>
      <c r="N30" s="181">
        <v>106.26951172886461</v>
      </c>
      <c r="O30" s="181">
        <f>J30-N30</f>
        <v>-2.1084090110978195</v>
      </c>
    </row>
    <row r="31" x14ac:dyDescent="0.25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01" t="str">
        <f t="shared" si="7"/>
        <v>In-kind health benefits</v>
      </c>
      <c r="I31" s="112" t="s">
        <v>67</v>
      </c>
      <c r="J31" s="179">
        <f t="shared" si="6"/>
        <v>1312.5</v>
      </c>
      <c r="K31" s="179" t="str">
        <f t="shared" si="8"/>
        <v/>
      </c>
      <c r="L31" s="180" t="str">
        <f t="shared" si="9"/>
        <v/>
      </c>
      <c r="N31" s="181">
        <v>1312.5</v>
      </c>
      <c r="O31" s="181">
        <f>J31-N31</f>
        <v>0</v>
      </c>
    </row>
    <row r="32" x14ac:dyDescent="0.25">
      <c r="A32" s="167" t="str">
        <v>Excises</v>
      </c>
      <c r="B32" s="167">
        <v>-134.15165205999321</v>
      </c>
      <c r="C32" s="175" t="str">
        <v>Excises</v>
      </c>
      <c r="D32" s="175">
        <v>128.63020008550691</v>
      </c>
      <c r="E32" s="175" t="str">
        <v>Excises</v>
      </c>
      <c r="F32" s="175">
        <v>337.35592394753297</v>
      </c>
      <c r="H32" s="115" t="str">
        <f t="shared" si="7"/>
        <v>In-hospital in-kind medical benefits</v>
      </c>
      <c r="I32" s="116" t="s">
        <v>85</v>
      </c>
      <c r="J32" s="181">
        <f t="shared" si="6"/>
        <v>825</v>
      </c>
      <c r="K32" s="181">
        <f t="shared" si="8"/>
        <v>69.322490518232144</v>
      </c>
      <c r="L32" s="182">
        <f t="shared" si="9"/>
        <v>77.586477368496688</v>
      </c>
      <c r="N32" s="181">
        <v>825</v>
      </c>
      <c r="O32" s="181">
        <f>J32-N32</f>
        <v>0</v>
      </c>
    </row>
    <row r="33" x14ac:dyDescent="0.25">
      <c r="A33" s="167" t="str">
        <v>electr_sub</v>
      </c>
      <c r="B33" s="167">
        <v>342.07929783801552</v>
      </c>
      <c r="C33" s="175" t="str">
        <v>electr_sub</v>
      </c>
      <c r="D33" s="175">
        <v>423.74766191820919</v>
      </c>
      <c r="E33" s="175" t="str">
        <v>electr_sub</v>
      </c>
      <c r="F33" s="175">
        <v>998.02895854424685</v>
      </c>
      <c r="H33" s="115" t="str">
        <f t="shared" si="7"/>
        <v>Out-hospital in-kind medical benefits</v>
      </c>
      <c r="I33" s="116" t="s">
        <v>86</v>
      </c>
      <c r="J33" s="183">
        <f t="shared" si="6"/>
        <v>487.5</v>
      </c>
      <c r="K33" s="181">
        <f t="shared" si="8"/>
        <v>384.11934960941642</v>
      </c>
      <c r="L33" s="182">
        <f t="shared" si="9"/>
        <v>775.62334672130714</v>
      </c>
      <c r="N33" s="183">
        <v>487.5</v>
      </c>
      <c r="O33" s="183">
        <f>J33-N33</f>
        <v>0</v>
      </c>
    </row>
    <row r="34" x14ac:dyDescent="0.25">
      <c r="A34" s="167" t="str">
        <v>gas_sub_dir</v>
      </c>
      <c r="B34" s="167">
        <v>98.780375006950322</v>
      </c>
      <c r="C34" s="175" t="str">
        <v>gas_sub_dir</v>
      </c>
      <c r="D34" s="175">
        <v>411.80942105701672</v>
      </c>
      <c r="E34" s="175" t="str">
        <v>gas_sub_dir</v>
      </c>
      <c r="F34" s="175">
        <v>971.93253644896799</v>
      </c>
      <c r="H34" s="101" t="str">
        <f t="shared" si="7"/>
        <v>In-kind education benefits</v>
      </c>
      <c r="I34" s="112" t="s">
        <v>66</v>
      </c>
      <c r="J34" s="179">
        <f t="shared" si="6"/>
        <v>1500</v>
      </c>
      <c r="K34" s="181" t="str">
        <f t="shared" si="8"/>
        <v/>
      </c>
      <c r="L34" s="182" t="str">
        <f t="shared" si="9"/>
        <v/>
      </c>
      <c r="N34" s="179">
        <v>1499.9999999999995</v>
      </c>
      <c r="O34" s="179">
        <f>J34-N34</f>
        <v>0</v>
      </c>
    </row>
    <row r="35" x14ac:dyDescent="0.25">
      <c r="A35" s="167" t="str">
        <v>gas_sub_ind</v>
      </c>
      <c r="B35" s="167">
        <v>104.16110271776679</v>
      </c>
      <c r="C35" s="175" t="str">
        <v>gas_sub_ind</v>
      </c>
      <c r="D35" s="175">
        <v>424.87732793347402</v>
      </c>
      <c r="E35" s="175" t="str">
        <v>gas_sub_ind</v>
      </c>
      <c r="F35" s="175">
        <v>1000</v>
      </c>
      <c r="H35" s="115" t="str">
        <f t="shared" si="7"/>
        <v>Primary in-kind education benefits</v>
      </c>
      <c r="I35" s="116" t="s">
        <v>87</v>
      </c>
      <c r="J35" s="183">
        <f t="shared" si="6"/>
        <v>374.99999999999989</v>
      </c>
      <c r="K35" s="181">
        <f t="shared" si="8"/>
        <v>46.406511068090033</v>
      </c>
      <c r="L35" s="182">
        <f t="shared" si="9"/>
        <v>52.219109962924691</v>
      </c>
      <c r="N35" s="183">
        <v>374.99999999999994</v>
      </c>
      <c r="O35" s="183">
        <f>J35-N35</f>
        <v>0</v>
      </c>
    </row>
    <row r="36" x14ac:dyDescent="0.25">
      <c r="A36" s="167" t="str">
        <v>health_in</v>
      </c>
      <c r="B36" s="167">
        <v>825</v>
      </c>
      <c r="C36" s="175" t="str">
        <v>health_in</v>
      </c>
      <c r="D36" s="175">
        <v>69.322490518232144</v>
      </c>
      <c r="E36" s="175" t="str">
        <v>health_in</v>
      </c>
      <c r="F36" s="175">
        <v>77.586477368496688</v>
      </c>
      <c r="H36" s="115" t="str">
        <f t="shared" si="7"/>
        <v>Secondary in-kind education benefits</v>
      </c>
      <c r="I36" s="116" t="s">
        <v>61</v>
      </c>
      <c r="J36" s="181">
        <f t="shared" si="6"/>
        <v>749.99999999999966</v>
      </c>
      <c r="K36" s="181">
        <f t="shared" si="8"/>
        <v>94.257799554629528</v>
      </c>
      <c r="L36" s="182">
        <f t="shared" si="9"/>
        <v>124.3294435501919</v>
      </c>
      <c r="N36" s="181">
        <v>749.99999999999966</v>
      </c>
      <c r="O36" s="181">
        <f>J36-N36</f>
        <v>0</v>
      </c>
    </row>
    <row r="37" ht="15.75" thickBot="true" x14ac:dyDescent="0.3">
      <c r="A37" s="167" t="str">
        <v>health_out</v>
      </c>
      <c r="B37" s="167">
        <v>487.5</v>
      </c>
      <c r="C37" s="175" t="str">
        <v>health_out</v>
      </c>
      <c r="D37" s="175">
        <v>384.11934960941642</v>
      </c>
      <c r="E37" s="175" t="str">
        <v>health_out</v>
      </c>
      <c r="F37" s="175">
        <v>775.62334672130714</v>
      </c>
      <c r="H37" s="121" t="str">
        <f t="shared" si="7"/>
        <v>Tertiary in-kind education benefits</v>
      </c>
      <c r="I37" s="122" t="s">
        <v>62</v>
      </c>
      <c r="J37" s="185">
        <f t="shared" si="6"/>
        <v>374.99999999999989</v>
      </c>
      <c r="K37" s="185">
        <f t="shared" si="8"/>
        <v>16.978020724909321</v>
      </c>
      <c r="L37" s="186">
        <f t="shared" si="9"/>
        <v>18.080386321443829</v>
      </c>
      <c r="N37" s="185">
        <v>374.99999999999994</v>
      </c>
      <c r="O37" s="185">
        <f>J37-N37</f>
        <v>0</v>
      </c>
    </row>
    <row r="38" x14ac:dyDescent="0.25">
      <c r="A38" s="167" t="str">
        <v>educ_prim</v>
      </c>
      <c r="B38" s="167">
        <v>374.99999999999989</v>
      </c>
      <c r="C38" s="175" t="str">
        <v>educ_prim</v>
      </c>
      <c r="D38" s="175">
        <v>46.406511068090033</v>
      </c>
      <c r="E38" s="175" t="str">
        <v>educ_prim</v>
      </c>
      <c r="F38" s="175">
        <v>52.219109962924691</v>
      </c>
    </row>
    <row r="39" x14ac:dyDescent="0.25">
      <c r="A39" s="167" t="str">
        <v>educ_sec</v>
      </c>
      <c r="B39" s="167">
        <v>749.99999999999966</v>
      </c>
      <c r="C39" s="175" t="str">
        <v>educ_sec</v>
      </c>
      <c r="D39" s="175">
        <v>94.257799554629528</v>
      </c>
      <c r="E39" s="175" t="str">
        <v>educ_sec</v>
      </c>
      <c r="F39" s="175">
        <v>124.3294435501919</v>
      </c>
    </row>
    <row r="40" x14ac:dyDescent="0.25">
      <c r="A40" s="167" t="str">
        <v>educ_tert</v>
      </c>
      <c r="B40" s="167">
        <v>374.99999999999989</v>
      </c>
      <c r="C40" s="175" t="str">
        <v>educ_tert</v>
      </c>
      <c r="D40" s="175">
        <v>16.978020724909321</v>
      </c>
      <c r="E40" s="175" t="str">
        <v>educ_tert</v>
      </c>
      <c r="F40" s="175">
        <v>18.080386321443829</v>
      </c>
    </row>
    <row r="41" x14ac:dyDescent="0.25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x14ac:dyDescent="0.25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x14ac:dyDescent="0.25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x14ac:dyDescent="0.25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x14ac:dyDescent="0.25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x14ac:dyDescent="0.25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x14ac:dyDescent="0.25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x14ac:dyDescent="0.25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x14ac:dyDescent="0.25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x14ac:dyDescent="0.25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x14ac:dyDescent="0.25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x14ac:dyDescent="0.25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x14ac:dyDescent="0.25">
      <c r="A53" s="167" t="e">
        <v>#N/A</v>
      </c>
      <c r="B53" s="167" t="e">
        <v>#N/A</v>
      </c>
    </row>
    <row r="54" x14ac:dyDescent="0.25">
      <c r="A54" s="167" t="e">
        <v>#N/A</v>
      </c>
      <c r="B54" s="167" t="e">
        <v>#N/A</v>
      </c>
    </row>
    <row r="55" x14ac:dyDescent="0.25">
      <c r="A55" s="167" t="e">
        <v>#N/A</v>
      </c>
      <c r="B55" s="167" t="e">
        <v>#N/A</v>
      </c>
    </row>
    <row r="56" x14ac:dyDescent="0.25">
      <c r="A56" s="167" t="e">
        <v>#N/A</v>
      </c>
      <c r="B56" s="167" t="e">
        <v>#N/A</v>
      </c>
    </row>
    <row r="57" x14ac:dyDescent="0.25">
      <c r="A57" s="167" t="e">
        <v>#N/A</v>
      </c>
      <c r="B57" s="167" t="e">
        <v>#N/A</v>
      </c>
    </row>
    <row r="58" x14ac:dyDescent="0.25">
      <c r="A58" s="167" t="e">
        <v>#N/A</v>
      </c>
      <c r="B58" s="167" t="e">
        <v>#N/A</v>
      </c>
    </row>
    <row r="59" x14ac:dyDescent="0.25">
      <c r="A59" s="167" t="e">
        <v>#N/A</v>
      </c>
      <c r="B59" s="167" t="e">
        <v>#N/A</v>
      </c>
    </row>
    <row r="60" x14ac:dyDescent="0.25">
      <c r="A60" s="167" t="e">
        <v>#N/A</v>
      </c>
      <c r="B60" s="167" t="e">
        <v>#N/A</v>
      </c>
    </row>
    <row r="61" x14ac:dyDescent="0.25">
      <c r="A61" s="167" t="e">
        <v>#N/A</v>
      </c>
      <c r="B61" s="167" t="e">
        <v>#N/A</v>
      </c>
    </row>
    <row r="62" x14ac:dyDescent="0.25">
      <c r="A62" s="167" t="e">
        <v>#N/A</v>
      </c>
      <c r="B62" s="167" t="e">
        <v>#N/A</v>
      </c>
    </row>
    <row r="63" x14ac:dyDescent="0.25">
      <c r="A63" s="167" t="e">
        <v>#N/A</v>
      </c>
      <c r="B63" s="167" t="e">
        <v>#N/A</v>
      </c>
    </row>
    <row r="64" x14ac:dyDescent="0.25">
      <c r="A64" s="167" t="e">
        <v>#N/A</v>
      </c>
      <c r="B64" s="167" t="e">
        <v>#N/A</v>
      </c>
    </row>
    <row r="65" x14ac:dyDescent="0.25">
      <c r="A65" s="167" t="e">
        <v>#N/A</v>
      </c>
      <c r="B65" s="167" t="e">
        <v>#N/A</v>
      </c>
    </row>
    <row r="66" x14ac:dyDescent="0.25">
      <c r="A66" s="167" t="e">
        <v>#N/A</v>
      </c>
      <c r="B66" s="167" t="e">
        <v>#N/A</v>
      </c>
    </row>
    <row r="67" x14ac:dyDescent="0.25">
      <c r="A67" s="167" t="e">
        <v>#N/A</v>
      </c>
      <c r="B67" s="167" t="e">
        <v>#N/A</v>
      </c>
    </row>
    <row r="68" x14ac:dyDescent="0.25">
      <c r="A68" s="167" t="e">
        <v>#N/A</v>
      </c>
      <c r="B68" s="167" t="e">
        <v>#N/A</v>
      </c>
    </row>
    <row r="69" x14ac:dyDescent="0.25">
      <c r="A69" s="167" t="e">
        <v>#N/A</v>
      </c>
      <c r="B69" s="167" t="e">
        <v>#N/A</v>
      </c>
    </row>
    <row r="70" x14ac:dyDescent="0.25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8:L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x14ac:dyDescent="0.25">
      <c r="A1" t="s">
        <v>307</v>
      </c>
    </row>
    <row r="2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x14ac:dyDescent="0.25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28515625" customWidth="true"/>
    <col min="2" max="2" width="19.7109375" customWidth="true"/>
  </cols>
  <sheetData>
    <row r="1" x14ac:dyDescent="0.25">
      <c r="A1" t="s">
        <v>93</v>
      </c>
      <c r="B1" t="s">
        <v>94</v>
      </c>
      <c r="C1" t="s">
        <v>91</v>
      </c>
      <c r="D1" t="s">
        <v>92</v>
      </c>
    </row>
    <row r="2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25">
      <c r="A3" s="78">
        <f>Parameters!C19</f>
        <v>0.05</v>
      </c>
      <c r="B3" s="64">
        <f>Parameters!D19</f>
        <v>20000</v>
      </c>
    </row>
    <row r="4" x14ac:dyDescent="0.25">
      <c r="A4" s="78">
        <f>Parameters!C20</f>
        <v>0.1</v>
      </c>
      <c r="B4" s="64">
        <f>Parameters!D20</f>
        <v>30000</v>
      </c>
    </row>
    <row r="5" x14ac:dyDescent="0.25">
      <c r="A5" s="78">
        <f>Parameters!C21</f>
        <v>0.15</v>
      </c>
      <c r="B5" s="64">
        <f>Parameters!D21</f>
        <v>50000</v>
      </c>
    </row>
    <row r="6" x14ac:dyDescent="0.25">
      <c r="A6" s="78">
        <f>Parameters!C22</f>
        <v>0.2</v>
      </c>
      <c r="B6" s="64">
        <f>Parameters!D22</f>
        <v>10000000</v>
      </c>
    </row>
    <row r="7" x14ac:dyDescent="0.25">
      <c r="A7" s="78">
        <f>Parameters!C23</f>
        <v>0</v>
      </c>
      <c r="B7" s="64">
        <f>Parameters!D23</f>
        <v>0</v>
      </c>
    </row>
    <row r="8" x14ac:dyDescent="0.25">
      <c r="A8" s="78"/>
      <c r="B8" s="64"/>
    </row>
    <row r="9" x14ac:dyDescent="0.25">
      <c r="A9" s="78"/>
      <c r="B9" s="64"/>
    </row>
    <row r="10" x14ac:dyDescent="0.25">
      <c r="A10" s="78"/>
      <c r="B10" s="64"/>
    </row>
    <row r="11" x14ac:dyDescent="0.25">
      <c r="A11" s="78"/>
      <c r="B11" s="64"/>
    </row>
    <row r="12" x14ac:dyDescent="0.25">
      <c r="A12" s="78"/>
      <c r="B12" s="64"/>
    </row>
    <row r="13" x14ac:dyDescent="0.25">
      <c r="A13" s="78"/>
      <c r="B13" s="64"/>
    </row>
    <row r="14" x14ac:dyDescent="0.25">
      <c r="A14" s="78"/>
      <c r="B14" s="64"/>
    </row>
    <row r="15" x14ac:dyDescent="0.25">
      <c r="A15" s="78"/>
      <c r="B15" s="64"/>
    </row>
    <row r="16" x14ac:dyDescent="0.25">
      <c r="A16" s="78"/>
      <c r="B16" s="64"/>
    </row>
    <row r="17" x14ac:dyDescent="0.25">
      <c r="A17" s="78"/>
      <c r="B17" s="64"/>
    </row>
    <row r="18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x14ac:dyDescent="0.25">
      <c r="A1" t="s">
        <v>96</v>
      </c>
      <c r="B1" t="s">
        <v>97</v>
      </c>
      <c r="C1" t="s">
        <v>101</v>
      </c>
      <c r="D1" t="s">
        <v>103</v>
      </c>
    </row>
    <row r="2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5" x14ac:dyDescent="0.25"/>
  <sheetData>
    <row r="1" x14ac:dyDescent="0.25">
      <c r="A1" t="s">
        <v>1590</v>
      </c>
      <c r="B1" t="s">
        <v>1591</v>
      </c>
      <c r="C1" t="s">
        <v>145</v>
      </c>
    </row>
    <row r="2" x14ac:dyDescent="0.25">
      <c r="A2" s="3">
        <f>Parameters!F42</f>
        <v>0.7</v>
      </c>
      <c r="B2" s="3">
        <f>Parameters!G42</f>
        <v>0.7</v>
      </c>
      <c r="C2" s="247">
        <f>Parameters!H42</f>
        <v>38</v>
      </c>
    </row>
    <row r="3" x14ac:dyDescent="0.25">
      <c r="A3" s="3">
        <f>Parameters!F43</f>
        <v>0.6</v>
      </c>
      <c r="B3" s="3">
        <f>Parameters!G43</f>
        <v>0.6</v>
      </c>
      <c r="C3" s="247">
        <f>Parameters!H43</f>
        <v>40</v>
      </c>
    </row>
    <row r="4" x14ac:dyDescent="0.25">
      <c r="A4" s="3">
        <f>Parameters!F44</f>
        <v>0.3</v>
      </c>
      <c r="B4" s="3">
        <f>Parameters!G44</f>
        <v>0.3</v>
      </c>
      <c r="C4" s="247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5" x14ac:dyDescent="0.25"/>
  <cols>
    <col min="2" max="2" width="14.5703125" bestFit="true" customWidth="true"/>
  </cols>
  <sheetData>
    <row r="1" x14ac:dyDescent="0.25">
      <c r="A1" t="s">
        <v>303</v>
      </c>
      <c r="B1" t="s">
        <v>304</v>
      </c>
      <c r="C1" t="s">
        <v>305</v>
      </c>
      <c r="D1" t="s">
        <v>312</v>
      </c>
    </row>
    <row r="2" x14ac:dyDescent="0.25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x14ac:dyDescent="0.25">
      <c r="A3" s="64">
        <f>Parameters!C54</f>
        <v>4</v>
      </c>
      <c r="B3" s="64">
        <f>Parameters!D54</f>
        <v>200</v>
      </c>
    </row>
    <row r="4" x14ac:dyDescent="0.25">
      <c r="A4" s="64">
        <f>Parameters!C55</f>
        <v>6</v>
      </c>
      <c r="B4" s="64">
        <f>Parameters!D55</f>
        <v>300</v>
      </c>
    </row>
    <row r="5" x14ac:dyDescent="0.25">
      <c r="A5" s="64">
        <f>Parameters!C56</f>
        <v>8</v>
      </c>
      <c r="B5" s="64">
        <f>Parameters!D56</f>
        <v>10000000</v>
      </c>
    </row>
    <row r="6" x14ac:dyDescent="0.25">
      <c r="A6" s="64">
        <f>Parameters!C57</f>
        <v>0</v>
      </c>
      <c r="B6" s="64">
        <f>Parameters!D57</f>
        <v>0</v>
      </c>
    </row>
    <row r="7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/>
  </sheetViews>
  <sheetFormatPr defaultRowHeight="15" x14ac:dyDescent="0.25"/>
  <cols>
    <col min="1" max="1" width="13.7109375" bestFit="true" customWidth="true"/>
    <col min="2" max="2" width="12.42578125" bestFit="true" customWidth="true"/>
    <col min="3" max="3" width="17.28515625" bestFit="true" customWidth="true"/>
    <col min="4" max="4" width="12.85546875" bestFit="true" customWidth="true"/>
    <col min="5" max="5" width="14" bestFit="true" customWidth="true"/>
    <col min="6" max="6" width="12.5703125" bestFit="true" customWidth="true"/>
  </cols>
  <sheetData>
    <row r="1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x14ac:dyDescent="0.25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topLeftCell="A8" workbookViewId="0">
      <selection activeCell="F38" sqref="F38"/>
    </sheetView>
  </sheetViews>
  <sheetFormatPr defaultRowHeight="15" x14ac:dyDescent="0.25"/>
  <cols>
    <col min="1" max="1" width="17" bestFit="true" customWidth="true"/>
    <col min="2" max="2" width="25.42578125" bestFit="true" customWidth="true"/>
    <col min="5" max="5" width="16.140625" bestFit="true" customWidth="true"/>
    <col min="6" max="6" width="25.28515625" bestFit="true" customWidth="true"/>
  </cols>
  <sheetData>
    <row r="1" x14ac:dyDescent="0.25">
      <c r="A1" t="s">
        <v>7</v>
      </c>
      <c r="C1" t="s">
        <v>8</v>
      </c>
      <c r="E1" t="s">
        <v>77</v>
      </c>
      <c r="F1" t="s">
        <v>138</v>
      </c>
    </row>
    <row r="2" x14ac:dyDescent="0.25">
      <c r="C2" t="s">
        <v>10</v>
      </c>
      <c r="D2" t="s">
        <v>4</v>
      </c>
    </row>
    <row r="3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916</v>
      </c>
      <c r="F3" t="s">
        <v>316</v>
      </c>
    </row>
    <row r="4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891</v>
      </c>
      <c r="F4" t="s">
        <v>317</v>
      </c>
    </row>
    <row r="5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902</v>
      </c>
      <c r="F5" t="s">
        <v>318</v>
      </c>
    </row>
    <row r="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913</v>
      </c>
      <c r="F6" t="s">
        <v>319</v>
      </c>
    </row>
    <row r="7" x14ac:dyDescent="0.25">
      <c r="A7" s="1" t="s">
        <v>13</v>
      </c>
      <c r="B7" s="1" t="str">
        <f t="shared" si="0"/>
        <v>disposable_income</v>
      </c>
      <c r="E7" t="s">
        <v>923</v>
      </c>
      <c r="F7" t="s">
        <v>320</v>
      </c>
    </row>
    <row r="8" x14ac:dyDescent="0.25">
      <c r="A8" s="1" t="s">
        <v>15</v>
      </c>
      <c r="B8" s="1" t="str">
        <f t="shared" si="0"/>
        <v>consumable_income</v>
      </c>
      <c r="E8" t="s">
        <v>924</v>
      </c>
      <c r="F8" t="s">
        <v>321</v>
      </c>
    </row>
    <row r="9" x14ac:dyDescent="0.25">
      <c r="A9" s="1" t="s">
        <v>17</v>
      </c>
      <c r="B9" s="1" t="str">
        <f t="shared" si="0"/>
        <v>final_income</v>
      </c>
      <c r="E9" t="s">
        <v>907</v>
      </c>
      <c r="F9" t="s">
        <v>322</v>
      </c>
    </row>
    <row r="10" x14ac:dyDescent="0.25">
      <c r="E10" t="s">
        <v>925</v>
      </c>
      <c r="F10" t="s">
        <v>323</v>
      </c>
    </row>
    <row r="11" x14ac:dyDescent="0.25">
      <c r="E11" t="s">
        <v>908</v>
      </c>
      <c r="F11" t="s">
        <v>324</v>
      </c>
    </row>
    <row r="12" x14ac:dyDescent="0.25">
      <c r="E12" t="s">
        <v>926</v>
      </c>
      <c r="F12" t="s">
        <v>325</v>
      </c>
    </row>
    <row r="13" x14ac:dyDescent="0.25">
      <c r="E13" t="s">
        <v>909</v>
      </c>
      <c r="F13" t="s">
        <v>326</v>
      </c>
    </row>
    <row r="14" x14ac:dyDescent="0.25">
      <c r="E14" t="s">
        <v>927</v>
      </c>
      <c r="F14" t="s">
        <v>327</v>
      </c>
    </row>
    <row r="15" x14ac:dyDescent="0.25">
      <c r="E15" t="s">
        <v>910</v>
      </c>
      <c r="F15" t="s">
        <v>328</v>
      </c>
    </row>
    <row r="16" x14ac:dyDescent="0.25">
      <c r="E16" t="s">
        <v>928</v>
      </c>
      <c r="F16" t="s">
        <v>329</v>
      </c>
    </row>
    <row r="17" x14ac:dyDescent="0.25">
      <c r="E17" t="s">
        <v>892</v>
      </c>
      <c r="F17" t="s">
        <v>330</v>
      </c>
    </row>
    <row r="18" x14ac:dyDescent="0.25">
      <c r="E18" t="s">
        <v>893</v>
      </c>
      <c r="F18" t="s">
        <v>331</v>
      </c>
    </row>
    <row r="19" x14ac:dyDescent="0.25">
      <c r="E19" t="s">
        <v>894</v>
      </c>
      <c r="F19" t="s">
        <v>332</v>
      </c>
    </row>
    <row r="20" x14ac:dyDescent="0.25">
      <c r="E20" t="s">
        <v>895</v>
      </c>
      <c r="F20" t="s">
        <v>333</v>
      </c>
    </row>
    <row r="21" x14ac:dyDescent="0.25">
      <c r="E21" t="s">
        <v>911</v>
      </c>
      <c r="F21" t="s">
        <v>334</v>
      </c>
    </row>
    <row r="22" x14ac:dyDescent="0.25">
      <c r="E22" t="s">
        <v>896</v>
      </c>
      <c r="F22" t="s">
        <v>335</v>
      </c>
    </row>
    <row r="23" x14ac:dyDescent="0.25">
      <c r="E23" t="s">
        <v>897</v>
      </c>
      <c r="F23" t="s">
        <v>336</v>
      </c>
    </row>
    <row r="24" x14ac:dyDescent="0.25">
      <c r="E24" t="s">
        <v>1592</v>
      </c>
      <c r="F24" t="s">
        <v>1592</v>
      </c>
    </row>
    <row r="25" x14ac:dyDescent="0.25">
      <c r="E25" t="s">
        <v>912</v>
      </c>
      <c r="F25" t="s">
        <v>337</v>
      </c>
    </row>
    <row r="26" x14ac:dyDescent="0.25">
      <c r="E26" t="s">
        <v>898</v>
      </c>
      <c r="F26" t="s">
        <v>338</v>
      </c>
    </row>
    <row r="27" x14ac:dyDescent="0.25">
      <c r="E27" t="s">
        <v>899</v>
      </c>
      <c r="F27" t="s">
        <v>339</v>
      </c>
    </row>
    <row r="28" x14ac:dyDescent="0.25">
      <c r="E28" t="s">
        <v>900</v>
      </c>
      <c r="F28" t="s">
        <v>340</v>
      </c>
    </row>
    <row r="29" x14ac:dyDescent="0.25">
      <c r="E29" t="s">
        <v>914</v>
      </c>
      <c r="F29" t="s">
        <v>341</v>
      </c>
    </row>
    <row r="30" x14ac:dyDescent="0.25">
      <c r="E30" t="s">
        <v>901</v>
      </c>
      <c r="F30" t="s">
        <v>342</v>
      </c>
    </row>
    <row r="31" x14ac:dyDescent="0.25">
      <c r="E31" t="s">
        <v>903</v>
      </c>
      <c r="F31" t="s">
        <v>343</v>
      </c>
    </row>
    <row r="32" x14ac:dyDescent="0.25">
      <c r="E32" t="s">
        <v>915</v>
      </c>
      <c r="F32" t="s">
        <v>344</v>
      </c>
    </row>
    <row r="33" x14ac:dyDescent="0.25">
      <c r="E33" t="s">
        <v>904</v>
      </c>
      <c r="F33" t="s">
        <v>345</v>
      </c>
    </row>
    <row r="34" x14ac:dyDescent="0.25">
      <c r="E34" t="s">
        <v>905</v>
      </c>
      <c r="F34" t="s">
        <v>346</v>
      </c>
    </row>
    <row r="35" x14ac:dyDescent="0.25">
      <c r="E35" t="s">
        <v>906</v>
      </c>
      <c r="F35" t="s">
        <v>347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5" x14ac:dyDescent="0.25"/>
  <cols>
    <col min="1" max="1" width="35.42578125" bestFit="true" customWidth="true"/>
    <col min="2" max="8" width="12.7109375" bestFit="true" customWidth="true"/>
    <col min="9" max="10" width="11" bestFit="true" customWidth="true"/>
    <col min="11" max="11" width="15" customWidth="true"/>
    <col min="12" max="12" width="9.7109375" customWidth="true"/>
    <col min="13" max="13" width="12" bestFit="true" customWidth="true"/>
    <col min="14" max="15" width="10.42578125" bestFit="true" customWidth="true"/>
    <col min="16" max="18" width="11.42578125" bestFit="true" customWidth="true"/>
    <col min="19" max="19" width="10.42578125" bestFit="true" customWidth="true"/>
    <col min="20" max="21" width="11.42578125" bestFit="true" customWidth="true"/>
    <col min="22" max="24" width="10.42578125" bestFit="true" customWidth="true"/>
    <col min="38" max="38" width="12.28515625" customWidth="true"/>
  </cols>
  <sheetData>
    <row r="1" x14ac:dyDescent="0.25">
      <c r="A1" t="s">
        <v>386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914</v>
      </c>
      <c r="P1" t="s">
        <v>915</v>
      </c>
      <c r="Q1" t="s">
        <v>891</v>
      </c>
      <c r="R1" t="s">
        <v>902</v>
      </c>
      <c r="S1" t="s">
        <v>913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1592</v>
      </c>
      <c r="AG1" t="s">
        <v>898</v>
      </c>
      <c r="AH1" t="s">
        <v>899</v>
      </c>
      <c r="AI1" t="s">
        <v>900</v>
      </c>
      <c r="AJ1" t="s">
        <v>901</v>
      </c>
      <c r="AK1" t="s">
        <v>903</v>
      </c>
      <c r="AL1" t="s">
        <v>904</v>
      </c>
      <c r="AM1" t="s">
        <v>905</v>
      </c>
      <c r="AN1" t="s">
        <v>906</v>
      </c>
    </row>
    <row r="2" x14ac:dyDescent="0.25">
      <c r="A2">
        <v>1</v>
      </c>
      <c r="B2" s="87">
        <v>34626.57666614457</v>
      </c>
      <c r="C2" s="87">
        <v>34742.24707959071</v>
      </c>
      <c r="D2" s="87">
        <v>28461.36260093713</v>
      </c>
      <c r="E2" s="87">
        <v>40725.26874993628</v>
      </c>
      <c r="F2" s="87">
        <v>34560.05468472884</v>
      </c>
      <c r="G2" s="87">
        <v>31296.41429831276</v>
      </c>
      <c r="H2" s="87">
        <v>34108.91429831276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-3808.66116197881</v>
      </c>
      <c r="N2" s="87">
        <v>545.0207755627325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2">
        <v>150.0626539620842</v>
      </c>
      <c r="AA2" s="64">
        <v>1047.125946218316</v>
      </c>
      <c r="AB2" s="132">
        <v>433.4296563762213</v>
      </c>
      <c r="AC2" s="132">
        <v>144.4655208575891</v>
      </c>
      <c r="AD2" s="64">
        <v>-3426.315185298414</v>
      </c>
      <c r="AE2" s="64">
        <v>-248.1943246204023</v>
      </c>
      <c r="AF2" s="64">
        <v>-134.1516520599932</v>
      </c>
      <c r="AG2" s="64">
        <v>342.0792978380155</v>
      </c>
      <c r="AH2" s="64">
        <v>98.78037500695032</v>
      </c>
      <c r="AI2" s="64">
        <v>104.1611027177668</v>
      </c>
      <c r="AJ2" s="64">
        <v>825</v>
      </c>
      <c r="AK2" s="64">
        <v>487.5</v>
      </c>
      <c r="AL2" s="64">
        <v>374.9999999999999</v>
      </c>
      <c r="AM2" s="64">
        <v>749.9999999999997</v>
      </c>
      <c r="AN2" s="64">
        <v>374.9999999999999</v>
      </c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25">
      <c r="A4" t="s">
        <v>888</v>
      </c>
      <c r="B4" s="64" t="s">
        <v>916</v>
      </c>
      <c r="C4" s="64" t="s">
        <v>917</v>
      </c>
      <c r="D4" s="64" t="s">
        <v>918</v>
      </c>
      <c r="E4" s="64" t="s">
        <v>919</v>
      </c>
      <c r="F4" s="64" t="s">
        <v>920</v>
      </c>
      <c r="G4" s="64" t="s">
        <v>921</v>
      </c>
      <c r="H4" s="64" t="s">
        <v>922</v>
      </c>
      <c r="I4" s="64" t="s">
        <v>907</v>
      </c>
      <c r="J4" s="64" t="s">
        <v>908</v>
      </c>
      <c r="K4" s="64" t="s">
        <v>909</v>
      </c>
      <c r="L4" s="64" t="s">
        <v>910</v>
      </c>
      <c r="M4" s="64" t="s">
        <v>911</v>
      </c>
      <c r="N4" s="64" t="s">
        <v>912</v>
      </c>
      <c r="O4" s="64" t="s">
        <v>914</v>
      </c>
      <c r="P4" s="64" t="s">
        <v>915</v>
      </c>
      <c r="Q4" s="64" t="s">
        <v>891</v>
      </c>
      <c r="R4" s="64" t="s">
        <v>902</v>
      </c>
      <c r="S4" s="64" t="s">
        <v>913</v>
      </c>
      <c r="T4" s="64" t="s">
        <v>923</v>
      </c>
      <c r="U4" s="64" t="s">
        <v>924</v>
      </c>
      <c r="V4" s="64" t="s">
        <v>925</v>
      </c>
      <c r="W4" s="64" t="s">
        <v>926</v>
      </c>
      <c r="X4" s="64" t="s">
        <v>927</v>
      </c>
      <c r="Y4" s="64" t="s">
        <v>928</v>
      </c>
      <c r="Z4" s="64" t="s">
        <v>892</v>
      </c>
      <c r="AA4" s="64" t="s">
        <v>893</v>
      </c>
      <c r="AB4" s="64" t="s">
        <v>894</v>
      </c>
      <c r="AC4" s="64" t="s">
        <v>895</v>
      </c>
      <c r="AD4" s="64" t="s">
        <v>896</v>
      </c>
      <c r="AE4" s="64" t="s">
        <v>897</v>
      </c>
      <c r="AF4" s="64" t="s">
        <v>1592</v>
      </c>
      <c r="AG4" s="64" t="s">
        <v>898</v>
      </c>
      <c r="AH4" s="64" t="s">
        <v>899</v>
      </c>
      <c r="AI4" s="64" t="s">
        <v>900</v>
      </c>
      <c r="AJ4" s="64" t="s">
        <v>901</v>
      </c>
      <c r="AK4" s="64" t="s">
        <v>903</v>
      </c>
      <c r="AL4" s="64" t="s">
        <v>904</v>
      </c>
      <c r="AM4" s="64" t="s">
        <v>905</v>
      </c>
      <c r="AN4" s="64" t="s">
        <v>906</v>
      </c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25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</v>
      </c>
      <c r="G5" s="64">
        <v>1716.681950550177</v>
      </c>
      <c r="H5" s="64">
        <v>2009.803077951004</v>
      </c>
      <c r="I5" s="64">
        <v>-0.9460162810791067</v>
      </c>
      <c r="J5" s="64">
        <v>-0.02472675671510745</v>
      </c>
      <c r="K5" s="64">
        <v>1421.241996819821</v>
      </c>
      <c r="L5" s="64">
        <v>303.7705813242986</v>
      </c>
      <c r="M5" s="64">
        <v>-269.9942022130024</v>
      </c>
      <c r="N5" s="64">
        <v>60.50938881659092</v>
      </c>
      <c r="O5" s="64">
        <v>251.7390469683221</v>
      </c>
      <c r="P5" s="64">
        <v>41.38208043250463</v>
      </c>
      <c r="Q5" s="64">
        <v>4.730081405395533</v>
      </c>
      <c r="R5" s="64">
        <v>0.5039466733618247</v>
      </c>
      <c r="S5" s="64">
        <v>0</v>
      </c>
      <c r="T5" s="64">
        <v>136.5016913815182</v>
      </c>
      <c r="U5" s="64">
        <v>60.49498471416349</v>
      </c>
      <c r="V5" s="64">
        <v>-0.9460162810791067</v>
      </c>
      <c r="W5" s="64">
        <v>-0.02472675671510745</v>
      </c>
      <c r="X5" s="64">
        <v>1421.241996819821</v>
      </c>
      <c r="Y5" s="64">
        <v>26.23539932519268</v>
      </c>
      <c r="Z5" s="64">
        <v>13.31625682341791</v>
      </c>
      <c r="AA5" s="64">
        <v>40.91057631262374</v>
      </c>
      <c r="AB5" s="64">
        <v>186.9755609006698</v>
      </c>
      <c r="AC5" s="64">
        <v>36.33278796239446</v>
      </c>
      <c r="AD5" s="64">
        <v>-245.8651128009776</v>
      </c>
      <c r="AE5" s="64">
        <v>-15.38788878796426</v>
      </c>
      <c r="AF5" s="64">
        <v>-8.74120062406049</v>
      </c>
      <c r="AG5" s="64">
        <v>42.07685691927544</v>
      </c>
      <c r="AH5" s="64">
        <v>11.13334177586813</v>
      </c>
      <c r="AI5" s="64">
        <v>7.299190121447357</v>
      </c>
      <c r="AJ5" s="64">
        <v>192.8434964444275</v>
      </c>
      <c r="AK5" s="64">
        <v>58.89555052389468</v>
      </c>
      <c r="AL5" s="64">
        <v>11.50782331506484</v>
      </c>
      <c r="AM5" s="64">
        <v>24.41783031742484</v>
      </c>
      <c r="AN5" s="64">
        <v>5.456426800014958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25">
      <c r="A6">
        <v>2</v>
      </c>
      <c r="B6" s="64">
        <v>723.7229325685093</v>
      </c>
      <c r="C6" s="64">
        <v>1429.588275032677</v>
      </c>
      <c r="D6" s="64">
        <v>708.5153505460506</v>
      </c>
      <c r="E6" s="64">
        <v>1808.403601048328</v>
      </c>
      <c r="F6" s="64">
        <v>1793.196019025869</v>
      </c>
      <c r="G6" s="64">
        <v>1616.5792222147</v>
      </c>
      <c r="H6" s="64">
        <v>1908.925534249195</v>
      </c>
      <c r="I6" s="64">
        <v>-13.50952414136101</v>
      </c>
      <c r="J6" s="64">
        <v>-1.698057881097674</v>
      </c>
      <c r="K6" s="64">
        <v>719.2690912713523</v>
      </c>
      <c r="L6" s="64">
        <v>365.3058018742901</v>
      </c>
      <c r="M6" s="64">
        <v>-222.0456585578779</v>
      </c>
      <c r="N6" s="64">
        <v>45.42886174670842</v>
      </c>
      <c r="O6" s="64">
        <v>180.7104296429212</v>
      </c>
      <c r="P6" s="64">
        <v>111.635882391574</v>
      </c>
      <c r="Q6" s="64">
        <v>87.36662006012769</v>
      </c>
      <c r="R6" s="64">
        <v>18.55537758980339</v>
      </c>
      <c r="S6" s="64">
        <v>0</v>
      </c>
      <c r="T6" s="64">
        <v>368.4089753106385</v>
      </c>
      <c r="U6" s="64">
        <v>249.3919596079398</v>
      </c>
      <c r="V6" s="64">
        <v>-13.50952414136101</v>
      </c>
      <c r="W6" s="64">
        <v>-1.698057881097674</v>
      </c>
      <c r="X6" s="64">
        <v>719.2690912713523</v>
      </c>
      <c r="Y6" s="64">
        <v>28.91503711464453</v>
      </c>
      <c r="Z6" s="64">
        <v>5.322972812003378</v>
      </c>
      <c r="AA6" s="64">
        <v>102.3509105128527</v>
      </c>
      <c r="AB6" s="64">
        <v>202.0196946301203</v>
      </c>
      <c r="AC6" s="64">
        <v>26.69718680466906</v>
      </c>
      <c r="AD6" s="64">
        <v>-203.518850710631</v>
      </c>
      <c r="AE6" s="64">
        <v>-13.62658662456351</v>
      </c>
      <c r="AF6" s="64">
        <v>-4.900221222683417</v>
      </c>
      <c r="AG6" s="64">
        <v>32.23618891149637</v>
      </c>
      <c r="AH6" s="64">
        <v>7.098642863061171</v>
      </c>
      <c r="AI6" s="64">
        <v>6.09402997215088</v>
      </c>
      <c r="AJ6" s="64">
        <v>131.6529267776971</v>
      </c>
      <c r="AK6" s="64">
        <v>49.05750286522406</v>
      </c>
      <c r="AL6" s="64">
        <v>32.49559564039664</v>
      </c>
      <c r="AM6" s="64">
        <v>62.87920199405463</v>
      </c>
      <c r="AN6" s="64">
        <v>16.26108475712275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25">
      <c r="A7">
        <v>3</v>
      </c>
      <c r="B7" s="64">
        <v>1317.07854577044</v>
      </c>
      <c r="C7" s="64">
        <v>1643.272782158922</v>
      </c>
      <c r="D7" s="64">
        <v>1241.718837223516</v>
      </c>
      <c r="E7" s="64">
        <v>1958.15740615301</v>
      </c>
      <c r="F7" s="64">
        <v>1882.797697606086</v>
      </c>
      <c r="G7" s="64">
        <v>1691.558068123618</v>
      </c>
      <c r="H7" s="64">
        <v>1947.543695520743</v>
      </c>
      <c r="I7" s="64">
        <v>-61.35743945654495</v>
      </c>
      <c r="J7" s="64">
        <v>-14.0739976210054</v>
      </c>
      <c r="K7" s="64">
        <v>387.5516758450269</v>
      </c>
      <c r="L7" s="64">
        <v>253.5271845375433</v>
      </c>
      <c r="M7" s="64">
        <v>-232.7930204365153</v>
      </c>
      <c r="N7" s="64">
        <v>41.55339095404715</v>
      </c>
      <c r="O7" s="64">
        <v>123.2891260889537</v>
      </c>
      <c r="P7" s="64">
        <v>132.2035049455332</v>
      </c>
      <c r="Q7" s="64">
        <v>369.0547505914611</v>
      </c>
      <c r="R7" s="64">
        <v>118.2474570556668</v>
      </c>
      <c r="S7" s="64">
        <v>0</v>
      </c>
      <c r="T7" s="64">
        <v>445.5751854860236</v>
      </c>
      <c r="U7" s="64">
        <v>385.6970007253219</v>
      </c>
      <c r="V7" s="64">
        <v>-61.35743945654495</v>
      </c>
      <c r="W7" s="64">
        <v>-14.0739976210054</v>
      </c>
      <c r="X7" s="64">
        <v>387.5516758450269</v>
      </c>
      <c r="Y7" s="64">
        <v>32.7478143368897</v>
      </c>
      <c r="Z7" s="64">
        <v>23.56338590854614</v>
      </c>
      <c r="AA7" s="64">
        <v>132.8596194803634</v>
      </c>
      <c r="AB7" s="64">
        <v>43.77228484304732</v>
      </c>
      <c r="AC7" s="64">
        <v>20.58407996869673</v>
      </c>
      <c r="AD7" s="64">
        <v>-210.1007012227689</v>
      </c>
      <c r="AE7" s="64">
        <v>-14.28758960208329</v>
      </c>
      <c r="AF7" s="64">
        <v>-8.4047296116632</v>
      </c>
      <c r="AG7" s="64">
        <v>29.13943399895156</v>
      </c>
      <c r="AH7" s="64">
        <v>5.759923368265333</v>
      </c>
      <c r="AI7" s="64">
        <v>6.654033586830261</v>
      </c>
      <c r="AJ7" s="64">
        <v>79.63430641049871</v>
      </c>
      <c r="AK7" s="64">
        <v>43.65481967845503</v>
      </c>
      <c r="AL7" s="64">
        <v>35.44625948271565</v>
      </c>
      <c r="AM7" s="64">
        <v>89.55057312704467</v>
      </c>
      <c r="AN7" s="64">
        <v>7.20667233577287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25">
      <c r="A8">
        <v>4</v>
      </c>
      <c r="B8" s="64">
        <v>1856.472035811957</v>
      </c>
      <c r="C8" s="64">
        <v>2015.967978392437</v>
      </c>
      <c r="D8" s="64">
        <v>1678.553921290955</v>
      </c>
      <c r="E8" s="64">
        <v>2358.560703073128</v>
      </c>
      <c r="F8" s="64">
        <v>2180.642588552127</v>
      </c>
      <c r="G8" s="64">
        <v>1973.130143166359</v>
      </c>
      <c r="H8" s="64">
        <v>2299.950796509831</v>
      </c>
      <c r="I8" s="64">
        <v>-133.5249217461215</v>
      </c>
      <c r="J8" s="64">
        <v>-44.83160020309543</v>
      </c>
      <c r="K8" s="64">
        <v>292.6286933865324</v>
      </c>
      <c r="L8" s="64">
        <v>209.459973874639</v>
      </c>
      <c r="M8" s="64">
        <v>-248.7882423602283</v>
      </c>
      <c r="N8" s="64">
        <v>41.27579697446026</v>
      </c>
      <c r="O8" s="64">
        <v>151.7612764696591</v>
      </c>
      <c r="P8" s="64">
        <v>175.0786931557827</v>
      </c>
      <c r="Q8" s="64">
        <v>838.2069727739732</v>
      </c>
      <c r="R8" s="64">
        <v>203.6358127674802</v>
      </c>
      <c r="S8" s="64">
        <v>0</v>
      </c>
      <c r="T8" s="64">
        <v>356.5657619091647</v>
      </c>
      <c r="U8" s="64">
        <v>458.5284949736493</v>
      </c>
      <c r="V8" s="64">
        <v>-133.5249217461215</v>
      </c>
      <c r="W8" s="64">
        <v>-44.83160020309543</v>
      </c>
      <c r="X8" s="64">
        <v>292.6286933865324</v>
      </c>
      <c r="Y8" s="64">
        <v>17.44986235372957</v>
      </c>
      <c r="Z8" s="64">
        <v>24.28634849372941</v>
      </c>
      <c r="AA8" s="64">
        <v>154.437349030392</v>
      </c>
      <c r="AB8" s="64">
        <v>0.6621160023838184</v>
      </c>
      <c r="AC8" s="64">
        <v>12.62429799440424</v>
      </c>
      <c r="AD8" s="64">
        <v>-225.0104454235719</v>
      </c>
      <c r="AE8" s="64">
        <v>-15.95538433628487</v>
      </c>
      <c r="AF8" s="64">
        <v>-7.822412600371577</v>
      </c>
      <c r="AG8" s="64">
        <v>27.26486922991514</v>
      </c>
      <c r="AH8" s="64">
        <v>6.902798108440506</v>
      </c>
      <c r="AI8" s="64">
        <v>7.10812963610461</v>
      </c>
      <c r="AJ8" s="64">
        <v>106.6393941458604</v>
      </c>
      <c r="AK8" s="64">
        <v>45.12188232379864</v>
      </c>
      <c r="AL8" s="64">
        <v>55.07444192629634</v>
      </c>
      <c r="AM8" s="64">
        <v>101.0290591958193</v>
      </c>
      <c r="AN8" s="64">
        <v>18.97519203366705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25">
      <c r="A9">
        <v>5</v>
      </c>
      <c r="B9" s="64">
        <v>2356.204688941922</v>
      </c>
      <c r="C9" s="64">
        <v>2433.322687412126</v>
      </c>
      <c r="D9" s="64">
        <v>2091.481425943548</v>
      </c>
      <c r="E9" s="64">
        <v>2842.770480891304</v>
      </c>
      <c r="F9" s="64">
        <v>2578.04721789293</v>
      </c>
      <c r="G9" s="64">
        <v>2314.787706259155</v>
      </c>
      <c r="H9" s="64">
        <v>2589.580904130664</v>
      </c>
      <c r="I9" s="64">
        <v>-192.2965759450263</v>
      </c>
      <c r="J9" s="64">
        <v>-75.37366098564387</v>
      </c>
      <c r="K9" s="64">
        <v>267.4257071203297</v>
      </c>
      <c r="L9" s="64">
        <v>219.1400848290522</v>
      </c>
      <c r="M9" s="64">
        <v>-307.9081881008831</v>
      </c>
      <c r="N9" s="64">
        <v>44.64867646710812</v>
      </c>
      <c r="O9" s="64">
        <v>104.1728192216842</v>
      </c>
      <c r="P9" s="64">
        <v>170.3618479519268</v>
      </c>
      <c r="Q9" s="64">
        <v>1181.522635448575</v>
      </c>
      <c r="R9" s="64">
        <v>179.5758663056582</v>
      </c>
      <c r="S9" s="64">
        <v>0</v>
      </c>
      <c r="T9" s="64">
        <v>342.5438091685986</v>
      </c>
      <c r="U9" s="64">
        <v>662.5067144935933</v>
      </c>
      <c r="V9" s="64">
        <v>-192.2965759450263</v>
      </c>
      <c r="W9" s="64">
        <v>-75.37366098564387</v>
      </c>
      <c r="X9" s="64">
        <v>267.4257071203297</v>
      </c>
      <c r="Y9" s="64">
        <v>9.454467821691468</v>
      </c>
      <c r="Z9" s="64">
        <v>50.1244723211646</v>
      </c>
      <c r="AA9" s="64">
        <v>150.6384113139853</v>
      </c>
      <c r="AB9" s="64">
        <v>0</v>
      </c>
      <c r="AC9" s="64">
        <v>8.922733372210788</v>
      </c>
      <c r="AD9" s="64">
        <v>-276.3114654447883</v>
      </c>
      <c r="AE9" s="64">
        <v>-19.56553128311672</v>
      </c>
      <c r="AF9" s="64">
        <v>-12.0311913729781</v>
      </c>
      <c r="AG9" s="64">
        <v>28.47346644500537</v>
      </c>
      <c r="AH9" s="64">
        <v>7.635553746757577</v>
      </c>
      <c r="AI9" s="64">
        <v>8.539656275345171</v>
      </c>
      <c r="AJ9" s="64">
        <v>58.21816677938927</v>
      </c>
      <c r="AK9" s="64">
        <v>45.95465244229496</v>
      </c>
      <c r="AL9" s="64">
        <v>46.97180103152143</v>
      </c>
      <c r="AM9" s="64">
        <v>99.55794148125048</v>
      </c>
      <c r="AN9" s="64">
        <v>23.83210543915485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25">
      <c r="A10">
        <v>6</v>
      </c>
      <c r="B10" s="64">
        <v>2980.660664491071</v>
      </c>
      <c r="C10" s="64">
        <v>2960.210278352281</v>
      </c>
      <c r="D10" s="64">
        <v>2589.568082989075</v>
      </c>
      <c r="E10" s="64">
        <v>3384.501920928909</v>
      </c>
      <c r="F10" s="64">
        <v>2993.409339426913</v>
      </c>
      <c r="G10" s="64">
        <v>2710.308770375482</v>
      </c>
      <c r="H10" s="64">
        <v>2988.278988287269</v>
      </c>
      <c r="I10" s="64">
        <v>-272.8078719530499</v>
      </c>
      <c r="J10" s="64">
        <v>-115.2844401562331</v>
      </c>
      <c r="K10" s="64">
        <v>254.6297178736183</v>
      </c>
      <c r="L10" s="64">
        <v>149.5734473192714</v>
      </c>
      <c r="M10" s="64">
        <v>-333.2480130123902</v>
      </c>
      <c r="N10" s="64">
        <v>50.14744396095916</v>
      </c>
      <c r="O10" s="64">
        <v>106.9625012896983</v>
      </c>
      <c r="P10" s="64">
        <v>171.2702061358827</v>
      </c>
      <c r="Q10" s="64">
        <v>1607.462197219707</v>
      </c>
      <c r="R10" s="64">
        <v>303.0746053897689</v>
      </c>
      <c r="S10" s="64">
        <v>0</v>
      </c>
      <c r="T10" s="64">
        <v>364.7466743096819</v>
      </c>
      <c r="U10" s="64">
        <v>696.8765650637844</v>
      </c>
      <c r="V10" s="64">
        <v>-272.8078719530499</v>
      </c>
      <c r="W10" s="64">
        <v>-115.2844401562331</v>
      </c>
      <c r="X10" s="64">
        <v>254.6297178736183</v>
      </c>
      <c r="Y10" s="64">
        <v>6.097462130933168</v>
      </c>
      <c r="Z10" s="64">
        <v>9.72595425393731</v>
      </c>
      <c r="AA10" s="64">
        <v>122.3993695063934</v>
      </c>
      <c r="AB10" s="64">
        <v>0</v>
      </c>
      <c r="AC10" s="64">
        <v>11.3506614280075</v>
      </c>
      <c r="AD10" s="64">
        <v>-295.690504176715</v>
      </c>
      <c r="AE10" s="64">
        <v>-22.40671129163334</v>
      </c>
      <c r="AF10" s="64">
        <v>-15.15079754404185</v>
      </c>
      <c r="AG10" s="64">
        <v>31.64870651614697</v>
      </c>
      <c r="AH10" s="64">
        <v>8.842819120549278</v>
      </c>
      <c r="AI10" s="64">
        <v>9.655918324262906</v>
      </c>
      <c r="AJ10" s="64">
        <v>62.56871316628562</v>
      </c>
      <c r="AK10" s="64">
        <v>44.39378812341268</v>
      </c>
      <c r="AL10" s="64">
        <v>47.06944504075064</v>
      </c>
      <c r="AM10" s="64">
        <v>89.94371228554658</v>
      </c>
      <c r="AN10" s="64">
        <v>34.25704880958545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25">
      <c r="A11">
        <v>7</v>
      </c>
      <c r="B11" s="64">
        <v>3665.044855758931</v>
      </c>
      <c r="C11" s="64">
        <v>3391.114425621591</v>
      </c>
      <c r="D11" s="64">
        <v>3031.849562863795</v>
      </c>
      <c r="E11" s="64">
        <v>3983.16290374452</v>
      </c>
      <c r="F11" s="64">
        <v>3349.967610849385</v>
      </c>
      <c r="G11" s="64">
        <v>3028.381738849477</v>
      </c>
      <c r="H11" s="64">
        <v>3317.01900324659</v>
      </c>
      <c r="I11" s="64">
        <v>-440.8223963882986</v>
      </c>
      <c r="J11" s="64">
        <v>-191.9160560084123</v>
      </c>
      <c r="K11" s="64">
        <v>167.0007724265689</v>
      </c>
      <c r="L11" s="64">
        <v>150.755366803969</v>
      </c>
      <c r="M11" s="64">
        <v>-374.3682199500987</v>
      </c>
      <c r="N11" s="64">
        <v>52.78234795019031</v>
      </c>
      <c r="O11" s="64">
        <v>92.27549381945074</v>
      </c>
      <c r="P11" s="64">
        <v>196.831491842435</v>
      </c>
      <c r="Q11" s="64">
        <v>2500.883183606088</v>
      </c>
      <c r="R11" s="64">
        <v>284.4445973631193</v>
      </c>
      <c r="S11" s="64">
        <v>0</v>
      </c>
      <c r="T11" s="64">
        <v>299.9384554414518</v>
      </c>
      <c r="U11" s="64">
        <v>576.3740506815539</v>
      </c>
      <c r="V11" s="64">
        <v>-440.8223963882986</v>
      </c>
      <c r="W11" s="64">
        <v>-191.9160560084123</v>
      </c>
      <c r="X11" s="64">
        <v>167.0007724265689</v>
      </c>
      <c r="Y11" s="64">
        <v>7.746602489145377</v>
      </c>
      <c r="Z11" s="64">
        <v>12.12210829430316</v>
      </c>
      <c r="AA11" s="64">
        <v>122.6990146347933</v>
      </c>
      <c r="AB11" s="64">
        <v>0</v>
      </c>
      <c r="AC11" s="64">
        <v>8.187641385727231</v>
      </c>
      <c r="AD11" s="64">
        <v>-335.4024425914779</v>
      </c>
      <c r="AE11" s="64">
        <v>-24.39880939682573</v>
      </c>
      <c r="AF11" s="64">
        <v>-14.56696796179502</v>
      </c>
      <c r="AG11" s="64">
        <v>31.64668942386863</v>
      </c>
      <c r="AH11" s="64">
        <v>10.7334445149952</v>
      </c>
      <c r="AI11" s="64">
        <v>10.40221401132648</v>
      </c>
      <c r="AJ11" s="64">
        <v>44.72636853671499</v>
      </c>
      <c r="AK11" s="64">
        <v>47.54912528273576</v>
      </c>
      <c r="AL11" s="64">
        <v>43.29464127139712</v>
      </c>
      <c r="AM11" s="64">
        <v>98.51445642314303</v>
      </c>
      <c r="AN11" s="64">
        <v>55.02239414789484</v>
      </c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25">
      <c r="A12">
        <v>8</v>
      </c>
      <c r="B12" s="64">
        <v>4586.316202076098</v>
      </c>
      <c r="C12" s="64">
        <v>4289.604945443187</v>
      </c>
      <c r="D12" s="64">
        <v>3772.047677485642</v>
      </c>
      <c r="E12" s="64">
        <v>4949.608679291378</v>
      </c>
      <c r="F12" s="64">
        <v>4135.340154700922</v>
      </c>
      <c r="G12" s="64">
        <v>3751.884926251163</v>
      </c>
      <c r="H12" s="64">
        <v>4016.652916834616</v>
      </c>
      <c r="I12" s="64">
        <v>-542.1039559766782</v>
      </c>
      <c r="J12" s="64">
        <v>-274.2166179943401</v>
      </c>
      <c r="K12" s="64">
        <v>244.0672568835261</v>
      </c>
      <c r="L12" s="64">
        <v>119.2252203317536</v>
      </c>
      <c r="M12" s="64">
        <v>-441.9999716121372</v>
      </c>
      <c r="N12" s="64">
        <v>58.54474316237789</v>
      </c>
      <c r="O12" s="64">
        <v>104.4243196417501</v>
      </c>
      <c r="P12" s="64">
        <v>159.7264155035636</v>
      </c>
      <c r="Q12" s="64">
        <v>3017.39181157176</v>
      </c>
      <c r="R12" s="64">
        <v>427.3192523956807</v>
      </c>
      <c r="S12" s="64">
        <v>0</v>
      </c>
      <c r="T12" s="64">
        <v>372.219892979546</v>
      </c>
      <c r="U12" s="64">
        <v>776.0124574303137</v>
      </c>
      <c r="V12" s="64">
        <v>-542.1039559766782</v>
      </c>
      <c r="W12" s="64">
        <v>-274.2166179943401</v>
      </c>
      <c r="X12" s="64">
        <v>244.0672568835261</v>
      </c>
      <c r="Y12" s="64">
        <v>9.047584909175228</v>
      </c>
      <c r="Z12" s="64">
        <v>5.261622627374996</v>
      </c>
      <c r="AA12" s="64">
        <v>96.30700399118088</v>
      </c>
      <c r="AB12" s="64">
        <v>0</v>
      </c>
      <c r="AC12" s="64">
        <v>8.609008804022526</v>
      </c>
      <c r="AD12" s="64">
        <v>-395.9441116641384</v>
      </c>
      <c r="AE12" s="64">
        <v>-30.00194495595721</v>
      </c>
      <c r="AF12" s="64">
        <v>-16.0539149920417</v>
      </c>
      <c r="AG12" s="64">
        <v>35.64634014235282</v>
      </c>
      <c r="AH12" s="64">
        <v>10.50805872032796</v>
      </c>
      <c r="AI12" s="64">
        <v>12.39034429969712</v>
      </c>
      <c r="AJ12" s="64">
        <v>57.72974152017168</v>
      </c>
      <c r="AK12" s="64">
        <v>46.69457812157838</v>
      </c>
      <c r="AL12" s="64">
        <v>40.15926856560061</v>
      </c>
      <c r="AM12" s="64">
        <v>79.84877773649202</v>
      </c>
      <c r="AN12" s="64">
        <v>39.718369201471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25">
      <c r="A13">
        <v>9</v>
      </c>
      <c r="B13" s="64">
        <v>5939.480849690926</v>
      </c>
      <c r="C13" s="64">
        <v>5355.634119699736</v>
      </c>
      <c r="D13" s="64">
        <v>4729.502277645945</v>
      </c>
      <c r="E13" s="64">
        <v>6248.912097616337</v>
      </c>
      <c r="F13" s="64">
        <v>5038.933525571356</v>
      </c>
      <c r="G13" s="64">
        <v>4554.337048014851</v>
      </c>
      <c r="H13" s="64">
        <v>4818.055498173147</v>
      </c>
      <c r="I13" s="64">
        <v>-794.5406495925976</v>
      </c>
      <c r="J13" s="64">
        <v>-413.3858730718209</v>
      </c>
      <c r="K13" s="64">
        <v>212.0193620616478</v>
      </c>
      <c r="L13" s="64">
        <v>97.41188586376209</v>
      </c>
      <c r="M13" s="64">
        <v>-552.4269440258654</v>
      </c>
      <c r="N13" s="64">
        <v>67.83046646936016</v>
      </c>
      <c r="O13" s="64">
        <v>97.1760223503145</v>
      </c>
      <c r="P13" s="64">
        <v>167.1596832461212</v>
      </c>
      <c r="Q13" s="64">
        <v>4533.463232010227</v>
      </c>
      <c r="R13" s="64">
        <v>403.2504645557114</v>
      </c>
      <c r="S13" s="64">
        <v>26.2699469545223</v>
      </c>
      <c r="T13" s="64">
        <v>273.8597923630512</v>
      </c>
      <c r="U13" s="64">
        <v>696.0102015062128</v>
      </c>
      <c r="V13" s="64">
        <v>-794.5406495925976</v>
      </c>
      <c r="W13" s="64">
        <v>-413.3858730718209</v>
      </c>
      <c r="X13" s="64">
        <v>212.0193620616478</v>
      </c>
      <c r="Y13" s="64">
        <v>4.583174456714512</v>
      </c>
      <c r="Z13" s="64">
        <v>6.339532427607282</v>
      </c>
      <c r="AA13" s="64">
        <v>81.09835916862502</v>
      </c>
      <c r="AB13" s="64">
        <v>0</v>
      </c>
      <c r="AC13" s="64">
        <v>5.390819810815279</v>
      </c>
      <c r="AD13" s="64">
        <v>-496.2426005264813</v>
      </c>
      <c r="AE13" s="64">
        <v>-36.1362844581414</v>
      </c>
      <c r="AF13" s="64">
        <v>-20.04805904124272</v>
      </c>
      <c r="AG13" s="64">
        <v>39.28243759986077</v>
      </c>
      <c r="AH13" s="64">
        <v>13.75284310865533</v>
      </c>
      <c r="AI13" s="64">
        <v>14.79518576084406</v>
      </c>
      <c r="AJ13" s="64">
        <v>45.89449719289365</v>
      </c>
      <c r="AK13" s="64">
        <v>51.28152515742084</v>
      </c>
      <c r="AL13" s="64">
        <v>41.07687975837976</v>
      </c>
      <c r="AM13" s="64">
        <v>66.99486931512439</v>
      </c>
      <c r="AN13" s="64">
        <v>59.08793417261703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25">
      <c r="A14">
        <v>10</v>
      </c>
      <c r="B14" s="64">
        <v>10999.36518686027</v>
      </c>
      <c r="C14" s="64">
        <v>9601.11067809875</v>
      </c>
      <c r="D14" s="64">
        <v>8416.865503811952</v>
      </c>
      <c r="E14" s="64">
        <v>11264.05345020498</v>
      </c>
      <c r="F14" s="64">
        <v>8681.553767156662</v>
      </c>
      <c r="G14" s="64">
        <v>7938.764724507781</v>
      </c>
      <c r="H14" s="64">
        <v>8213.103883409703</v>
      </c>
      <c r="I14" s="64">
        <v>-1609.678616952941</v>
      </c>
      <c r="J14" s="64">
        <v>-972.8210660953805</v>
      </c>
      <c r="K14" s="64">
        <v>211.4241081914183</v>
      </c>
      <c r="L14" s="64">
        <v>53.26415515329183</v>
      </c>
      <c r="M14" s="64">
        <v>-825.0887017098107</v>
      </c>
      <c r="N14" s="64">
        <v>82.29965906093022</v>
      </c>
      <c r="O14" s="64">
        <v>99.98896450724608</v>
      </c>
      <c r="P14" s="64">
        <v>174.3501943946758</v>
      </c>
      <c r="Q14" s="64">
        <v>8489.93776405389</v>
      </c>
      <c r="R14" s="64">
        <v>496.9163214107522</v>
      </c>
      <c r="S14" s="64">
        <v>967.0833393842797</v>
      </c>
      <c r="T14" s="64">
        <v>183.494548075217</v>
      </c>
      <c r="U14" s="64">
        <v>861.9332139361337</v>
      </c>
      <c r="V14" s="64">
        <v>-1609.678616952941</v>
      </c>
      <c r="W14" s="64">
        <v>-972.8210660953805</v>
      </c>
      <c r="X14" s="64">
        <v>211.4241081914183</v>
      </c>
      <c r="Y14" s="64">
        <v>4.072519559543943</v>
      </c>
      <c r="Z14" s="64">
        <v>0</v>
      </c>
      <c r="AA14" s="64">
        <v>43.42533226710666</v>
      </c>
      <c r="AB14" s="64">
        <v>0</v>
      </c>
      <c r="AC14" s="64">
        <v>5.766303326641229</v>
      </c>
      <c r="AD14" s="64">
        <v>-742.2289507368636</v>
      </c>
      <c r="AE14" s="64">
        <v>-56.42759388383196</v>
      </c>
      <c r="AF14" s="64">
        <v>-26.43215708911513</v>
      </c>
      <c r="AG14" s="64">
        <v>44.66430865114244</v>
      </c>
      <c r="AH14" s="64">
        <v>16.41294968002984</v>
      </c>
      <c r="AI14" s="64">
        <v>21.22240072975794</v>
      </c>
      <c r="AJ14" s="64">
        <v>45.09238902606114</v>
      </c>
      <c r="AK14" s="64">
        <v>54.89657548118495</v>
      </c>
      <c r="AL14" s="64">
        <v>21.90384396787688</v>
      </c>
      <c r="AM14" s="64">
        <v>37.26357812409973</v>
      </c>
      <c r="AN14" s="64">
        <v>115.1827723026991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25">
      <c r="A16" t="s">
        <v>348</v>
      </c>
      <c r="B16" s="64" t="s">
        <v>916</v>
      </c>
      <c r="C16" s="64" t="s">
        <v>917</v>
      </c>
      <c r="D16" s="64" t="s">
        <v>918</v>
      </c>
      <c r="E16" s="64" t="s">
        <v>919</v>
      </c>
      <c r="F16" s="64" t="s">
        <v>920</v>
      </c>
      <c r="G16" s="64" t="s">
        <v>921</v>
      </c>
      <c r="H16" s="64" t="s">
        <v>922</v>
      </c>
      <c r="I16" s="64" t="s">
        <v>907</v>
      </c>
      <c r="J16" s="64" t="s">
        <v>908</v>
      </c>
      <c r="K16" s="64" t="s">
        <v>909</v>
      </c>
      <c r="L16" s="64" t="s">
        <v>910</v>
      </c>
      <c r="M16" s="64" t="s">
        <v>911</v>
      </c>
      <c r="N16" s="64" t="s">
        <v>912</v>
      </c>
      <c r="O16" s="64" t="s">
        <v>914</v>
      </c>
      <c r="P16" s="64" t="s">
        <v>915</v>
      </c>
      <c r="Q16" s="64" t="s">
        <v>891</v>
      </c>
      <c r="R16" s="64" t="s">
        <v>902</v>
      </c>
      <c r="S16" s="64" t="s">
        <v>913</v>
      </c>
      <c r="T16" s="64" t="s">
        <v>923</v>
      </c>
      <c r="U16" s="64" t="s">
        <v>924</v>
      </c>
      <c r="V16" s="64" t="s">
        <v>925</v>
      </c>
      <c r="W16" s="64" t="s">
        <v>926</v>
      </c>
      <c r="X16" s="64" t="s">
        <v>927</v>
      </c>
      <c r="Y16" s="64" t="s">
        <v>928</v>
      </c>
      <c r="Z16" s="64" t="s">
        <v>892</v>
      </c>
      <c r="AA16" s="64" t="s">
        <v>893</v>
      </c>
      <c r="AB16" s="64" t="s">
        <v>894</v>
      </c>
      <c r="AC16" s="64" t="s">
        <v>895</v>
      </c>
      <c r="AD16" s="64" t="s">
        <v>896</v>
      </c>
      <c r="AE16" s="64" t="s">
        <v>897</v>
      </c>
      <c r="AF16" s="64" t="s">
        <v>1592</v>
      </c>
      <c r="AG16" s="64" t="s">
        <v>898</v>
      </c>
      <c r="AH16" s="64" t="s">
        <v>899</v>
      </c>
      <c r="AI16" s="64" t="s">
        <v>900</v>
      </c>
      <c r="AJ16" s="64" t="s">
        <v>901</v>
      </c>
      <c r="AK16" s="64" t="s">
        <v>903</v>
      </c>
      <c r="AL16" s="64" t="s">
        <v>904</v>
      </c>
      <c r="AM16" s="64" t="s">
        <v>905</v>
      </c>
      <c r="AN16" s="64" t="s">
        <v>906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25">
      <c r="A17">
        <v>1</v>
      </c>
      <c r="B17" s="64">
        <v>795.9492110790785</v>
      </c>
      <c r="C17" s="64">
        <v>1120.690295842458</v>
      </c>
      <c r="D17" s="64">
        <v>750.8035889302696</v>
      </c>
      <c r="E17" s="64">
        <v>1529.258176172586</v>
      </c>
      <c r="F17" s="64">
        <v>1484.112554023777</v>
      </c>
      <c r="G17" s="64">
        <v>1295.76116844617</v>
      </c>
      <c r="H17" s="64">
        <v>1388.262316280094</v>
      </c>
      <c r="I17" s="64">
        <v>-37.89175934598222</v>
      </c>
      <c r="J17" s="64">
        <v>-7.340302279255706</v>
      </c>
      <c r="K17" s="64">
        <v>362.5464046329324</v>
      </c>
      <c r="L17" s="64">
        <v>370.7625604605751</v>
      </c>
      <c r="M17" s="64">
        <v>-231.6204242090302</v>
      </c>
      <c r="N17" s="64">
        <v>43.26903863142338</v>
      </c>
      <c r="O17" s="64">
        <v>41.70613128662749</v>
      </c>
      <c r="P17" s="64">
        <v>50.36852500122339</v>
      </c>
      <c r="Q17" s="64">
        <v>211.8105973353523</v>
      </c>
      <c r="R17" s="64">
        <v>65.14434159645599</v>
      </c>
      <c r="S17" s="64">
        <v>0</v>
      </c>
      <c r="T17" s="64">
        <v>278.8926202144431</v>
      </c>
      <c r="U17" s="64">
        <v>240.5338493149721</v>
      </c>
      <c r="V17" s="64">
        <v>-37.89175934598222</v>
      </c>
      <c r="W17" s="64">
        <v>-7.340302279255706</v>
      </c>
      <c r="X17" s="64">
        <v>362.5464046329324</v>
      </c>
      <c r="Y17" s="64">
        <v>23.91987693155202</v>
      </c>
      <c r="Z17" s="64">
        <v>1.117753270581112</v>
      </c>
      <c r="AA17" s="64">
        <v>74.85037213868404</v>
      </c>
      <c r="AB17" s="64">
        <v>262.4037672224912</v>
      </c>
      <c r="AC17" s="64">
        <v>8.470790897266671</v>
      </c>
      <c r="AD17" s="64">
        <v>-207.3732175781311</v>
      </c>
      <c r="AE17" s="64">
        <v>-13.09917028604643</v>
      </c>
      <c r="AF17" s="64">
        <v>-11.14803634485267</v>
      </c>
      <c r="AG17" s="64">
        <v>30.75873570515825</v>
      </c>
      <c r="AH17" s="64">
        <v>6.478439142897961</v>
      </c>
      <c r="AI17" s="64">
        <v>6.031863783367159</v>
      </c>
      <c r="AJ17" s="64">
        <v>4.038761116239431</v>
      </c>
      <c r="AK17" s="64">
        <v>37.66737017038806</v>
      </c>
      <c r="AL17" s="64">
        <v>13.78831117598688</v>
      </c>
      <c r="AM17" s="64">
        <v>36.58021382523651</v>
      </c>
      <c r="AN17" s="64">
        <v>0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25">
      <c r="A18">
        <v>2</v>
      </c>
      <c r="B18" s="64">
        <v>1110.384100467493</v>
      </c>
      <c r="C18" s="64">
        <v>1424.877553225143</v>
      </c>
      <c r="D18" s="64">
        <v>998.067655776826</v>
      </c>
      <c r="E18" s="64">
        <v>1796.649752282723</v>
      </c>
      <c r="F18" s="64">
        <v>1684.333307592056</v>
      </c>
      <c r="G18" s="64">
        <v>1495.450390784299</v>
      </c>
      <c r="H18" s="64">
        <v>1712.269107792617</v>
      </c>
      <c r="I18" s="64">
        <v>-87.9057195078518</v>
      </c>
      <c r="J18" s="64">
        <v>-24.32428570638632</v>
      </c>
      <c r="K18" s="64">
        <v>402.4856117419305</v>
      </c>
      <c r="L18" s="64">
        <v>283.7800400732991</v>
      </c>
      <c r="M18" s="64">
        <v>-229.9094218023478</v>
      </c>
      <c r="N18" s="64">
        <v>41.02650499459131</v>
      </c>
      <c r="O18" s="64">
        <v>84.297855287687</v>
      </c>
      <c r="P18" s="64">
        <v>132.9473532667032</v>
      </c>
      <c r="Q18" s="64">
        <v>464.0189855692265</v>
      </c>
      <c r="R18" s="64">
        <v>65.74406332839392</v>
      </c>
      <c r="S18" s="64">
        <v>0</v>
      </c>
      <c r="T18" s="64">
        <v>315.6293686613659</v>
      </c>
      <c r="U18" s="64">
        <v>264.5594855263619</v>
      </c>
      <c r="V18" s="64">
        <v>-87.9057195078518</v>
      </c>
      <c r="W18" s="64">
        <v>-24.32428570638632</v>
      </c>
      <c r="X18" s="64">
        <v>402.4856117419305</v>
      </c>
      <c r="Y18" s="64">
        <v>14.12043116004948</v>
      </c>
      <c r="Z18" s="64">
        <v>3.730609413246048</v>
      </c>
      <c r="AA18" s="64">
        <v>143.1384283887564</v>
      </c>
      <c r="AB18" s="64">
        <v>107.6083063556941</v>
      </c>
      <c r="AC18" s="64">
        <v>15.18226475555309</v>
      </c>
      <c r="AD18" s="64">
        <v>-208.9869517346689</v>
      </c>
      <c r="AE18" s="64">
        <v>-13.83910205260343</v>
      </c>
      <c r="AF18" s="64">
        <v>-7.083368015075438</v>
      </c>
      <c r="AG18" s="64">
        <v>28.72327396514526</v>
      </c>
      <c r="AH18" s="64">
        <v>5.947120361566589</v>
      </c>
      <c r="AI18" s="64">
        <v>6.356110667879451</v>
      </c>
      <c r="AJ18" s="64">
        <v>37.00687950878495</v>
      </c>
      <c r="AK18" s="64">
        <v>47.29097577890204</v>
      </c>
      <c r="AL18" s="64">
        <v>45.6967018155468</v>
      </c>
      <c r="AM18" s="64">
        <v>85.90627910850755</v>
      </c>
      <c r="AN18" s="64">
        <v>1.344372342648868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25">
      <c r="A19">
        <v>3</v>
      </c>
      <c r="B19" s="64">
        <v>1401.87819947125</v>
      </c>
      <c r="C19" s="64">
        <v>1801.72075754887</v>
      </c>
      <c r="D19" s="64">
        <v>1244.26261154136</v>
      </c>
      <c r="E19" s="64">
        <v>2131.646495107038</v>
      </c>
      <c r="F19" s="64">
        <v>1974.030907177148</v>
      </c>
      <c r="G19" s="64">
        <v>1765.256718570527</v>
      </c>
      <c r="H19" s="64">
        <v>2013.412365685867</v>
      </c>
      <c r="I19" s="64">
        <v>-117.3885995211881</v>
      </c>
      <c r="J19" s="64">
        <v>-40.22698840870169</v>
      </c>
      <c r="K19" s="64">
        <v>517.2311575988087</v>
      </c>
      <c r="L19" s="64">
        <v>212.5371380369797</v>
      </c>
      <c r="M19" s="64">
        <v>-254.0384112824863</v>
      </c>
      <c r="N19" s="64">
        <v>45.26422267586491</v>
      </c>
      <c r="O19" s="64">
        <v>110.6644185960926</v>
      </c>
      <c r="P19" s="64">
        <v>137.4912285192478</v>
      </c>
      <c r="Q19" s="64">
        <v>716.2250186389488</v>
      </c>
      <c r="R19" s="64">
        <v>114.5322025864882</v>
      </c>
      <c r="S19" s="64">
        <v>0</v>
      </c>
      <c r="T19" s="64">
        <v>307.4203371567557</v>
      </c>
      <c r="U19" s="64">
        <v>263.7006410890568</v>
      </c>
      <c r="V19" s="64">
        <v>-117.3885995211881</v>
      </c>
      <c r="W19" s="64">
        <v>-40.22698840870169</v>
      </c>
      <c r="X19" s="64">
        <v>517.2311575988087</v>
      </c>
      <c r="Y19" s="64">
        <v>29.54995068127351</v>
      </c>
      <c r="Z19" s="64">
        <v>0</v>
      </c>
      <c r="AA19" s="64">
        <v>125.2027108865509</v>
      </c>
      <c r="AB19" s="64">
        <v>35.19344130070964</v>
      </c>
      <c r="AC19" s="64">
        <v>22.5910351684457</v>
      </c>
      <c r="AD19" s="64">
        <v>-230.1344509180549</v>
      </c>
      <c r="AE19" s="64">
        <v>-15.28807326662148</v>
      </c>
      <c r="AF19" s="64">
        <v>-8.615887097809908</v>
      </c>
      <c r="AG19" s="64">
        <v>30.83737507138691</v>
      </c>
      <c r="AH19" s="64">
        <v>7.271408107661064</v>
      </c>
      <c r="AI19" s="64">
        <v>7.155439496816932</v>
      </c>
      <c r="AJ19" s="64">
        <v>60.64016703919339</v>
      </c>
      <c r="AK19" s="64">
        <v>50.02425155689917</v>
      </c>
      <c r="AL19" s="64">
        <v>43.34437551168527</v>
      </c>
      <c r="AM19" s="64">
        <v>82.39324633287373</v>
      </c>
      <c r="AN19" s="64">
        <v>11.75360667468879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25">
      <c r="A20">
        <v>4</v>
      </c>
      <c r="B20" s="64">
        <v>1881.218937297758</v>
      </c>
      <c r="C20" s="64">
        <v>2138.194004637503</v>
      </c>
      <c r="D20" s="64">
        <v>1643.024685053703</v>
      </c>
      <c r="E20" s="64">
        <v>2499.253751576398</v>
      </c>
      <c r="F20" s="64">
        <v>2261.059499332343</v>
      </c>
      <c r="G20" s="64">
        <v>2028.355744549326</v>
      </c>
      <c r="H20" s="64">
        <v>2317.986308726359</v>
      </c>
      <c r="I20" s="64">
        <v>-167.2916538896145</v>
      </c>
      <c r="J20" s="64">
        <v>-70.90259835444053</v>
      </c>
      <c r="K20" s="64">
        <v>424.1814190485428</v>
      </c>
      <c r="L20" s="64">
        <v>193.7680930492801</v>
      </c>
      <c r="M20" s="64">
        <v>-277.3859334630901</v>
      </c>
      <c r="N20" s="64">
        <v>44.68217868007311</v>
      </c>
      <c r="O20" s="64">
        <v>141.0043726004635</v>
      </c>
      <c r="P20" s="64">
        <v>148.866211751611</v>
      </c>
      <c r="Q20" s="64">
        <v>954.3194960390756</v>
      </c>
      <c r="R20" s="64">
        <v>167.4222508963364</v>
      </c>
      <c r="S20" s="64">
        <v>0</v>
      </c>
      <c r="T20" s="64">
        <v>350.7842384148274</v>
      </c>
      <c r="U20" s="64">
        <v>408.6929519475181</v>
      </c>
      <c r="V20" s="64">
        <v>-167.2916538896145</v>
      </c>
      <c r="W20" s="64">
        <v>-70.90259835444053</v>
      </c>
      <c r="X20" s="64">
        <v>424.1814190485428</v>
      </c>
      <c r="Y20" s="64">
        <v>17.05532112045766</v>
      </c>
      <c r="Z20" s="64">
        <v>0</v>
      </c>
      <c r="AA20" s="64">
        <v>139.3096420711371</v>
      </c>
      <c r="AB20" s="64">
        <v>22.16999563150027</v>
      </c>
      <c r="AC20" s="64">
        <v>15.23313422618511</v>
      </c>
      <c r="AD20" s="64">
        <v>-250.2043427710472</v>
      </c>
      <c r="AE20" s="64">
        <v>-17.35307079949806</v>
      </c>
      <c r="AF20" s="64">
        <v>-9.828519892544797</v>
      </c>
      <c r="AG20" s="64">
        <v>29.64860831499414</v>
      </c>
      <c r="AH20" s="64">
        <v>7.386543461471522</v>
      </c>
      <c r="AI20" s="64">
        <v>7.647026903607436</v>
      </c>
      <c r="AJ20" s="64">
        <v>93.49384972831783</v>
      </c>
      <c r="AK20" s="64">
        <v>47.51052287214574</v>
      </c>
      <c r="AL20" s="64">
        <v>41.20583759685699</v>
      </c>
      <c r="AM20" s="64">
        <v>94.13807104669189</v>
      </c>
      <c r="AN20" s="64">
        <v>13.52230310806212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25">
      <c r="A21">
        <v>5</v>
      </c>
      <c r="B21" s="64">
        <v>2328.785143730993</v>
      </c>
      <c r="C21" s="64">
        <v>2538.18555073455</v>
      </c>
      <c r="D21" s="64">
        <v>1984.080484233515</v>
      </c>
      <c r="E21" s="64">
        <v>2944.736167042623</v>
      </c>
      <c r="F21" s="64">
        <v>2600.031507545145</v>
      </c>
      <c r="G21" s="64">
        <v>2336.501703990228</v>
      </c>
      <c r="H21" s="64">
        <v>2633.13198122867</v>
      </c>
      <c r="I21" s="64">
        <v>-247.9473708451789</v>
      </c>
      <c r="J21" s="64">
        <v>-96.93519678729243</v>
      </c>
      <c r="K21" s="64">
        <v>457.4409533532946</v>
      </c>
      <c r="L21" s="64">
        <v>158.5953721391528</v>
      </c>
      <c r="M21" s="64">
        <v>-313.1313613796846</v>
      </c>
      <c r="N21" s="64">
        <v>49.60155782476689</v>
      </c>
      <c r="O21" s="64">
        <v>148.6449954777407</v>
      </c>
      <c r="P21" s="64">
        <v>149.0643381094635</v>
      </c>
      <c r="Q21" s="64">
        <v>1393.618417466614</v>
      </c>
      <c r="R21" s="64">
        <v>166.3116129298028</v>
      </c>
      <c r="S21" s="64">
        <v>0</v>
      </c>
      <c r="T21" s="64">
        <v>327.8335296826131</v>
      </c>
      <c r="U21" s="64">
        <v>440.9822170332565</v>
      </c>
      <c r="V21" s="64">
        <v>-247.9473708451789</v>
      </c>
      <c r="W21" s="64">
        <v>-96.93519678729243</v>
      </c>
      <c r="X21" s="64">
        <v>457.4409533532946</v>
      </c>
      <c r="Y21" s="64">
        <v>15.86225525856304</v>
      </c>
      <c r="Z21" s="64">
        <v>0</v>
      </c>
      <c r="AA21" s="64">
        <v>118.2253718381015</v>
      </c>
      <c r="AB21" s="64">
        <v>2.681158497308862</v>
      </c>
      <c r="AC21" s="64">
        <v>21.82658654517939</v>
      </c>
      <c r="AD21" s="64">
        <v>-281.7208334008782</v>
      </c>
      <c r="AE21" s="64">
        <v>-20.02959495060183</v>
      </c>
      <c r="AF21" s="64">
        <v>-11.38093302820462</v>
      </c>
      <c r="AG21" s="64">
        <v>31.16876070038559</v>
      </c>
      <c r="AH21" s="64">
        <v>9.581324210288571</v>
      </c>
      <c r="AI21" s="64">
        <v>8.851472914092732</v>
      </c>
      <c r="AJ21" s="64">
        <v>99.05952056121492</v>
      </c>
      <c r="AK21" s="64">
        <v>49.58547491652581</v>
      </c>
      <c r="AL21" s="64">
        <v>42.52107166352162</v>
      </c>
      <c r="AM21" s="64">
        <v>89.72053488090965</v>
      </c>
      <c r="AN21" s="64">
        <v>16.82273156503222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25">
      <c r="A22">
        <v>6</v>
      </c>
      <c r="B22" s="64">
        <v>2885.376831426882</v>
      </c>
      <c r="C22" s="64">
        <v>2961.333334837862</v>
      </c>
      <c r="D22" s="64">
        <v>2453.914875915616</v>
      </c>
      <c r="E22" s="64">
        <v>3418.61376618592</v>
      </c>
      <c r="F22" s="64">
        <v>2987.151810674654</v>
      </c>
      <c r="G22" s="64">
        <v>2704.89391392375</v>
      </c>
      <c r="H22" s="64">
        <v>3036.858329292655</v>
      </c>
      <c r="I22" s="64">
        <v>-294.4668311088828</v>
      </c>
      <c r="J22" s="64">
        <v>-136.8172162673895</v>
      </c>
      <c r="K22" s="64">
        <v>370.4154611961218</v>
      </c>
      <c r="L22" s="64">
        <v>162.8214735629169</v>
      </c>
      <c r="M22" s="64">
        <v>-333.7334882046619</v>
      </c>
      <c r="N22" s="64">
        <v>51.47559145375781</v>
      </c>
      <c r="O22" s="64">
        <v>155.1886127194575</v>
      </c>
      <c r="P22" s="64">
        <v>175.4567261256437</v>
      </c>
      <c r="Q22" s="64">
        <v>1705.325469911871</v>
      </c>
      <c r="R22" s="64">
        <v>296.7613317391014</v>
      </c>
      <c r="S22" s="64">
        <v>0</v>
      </c>
      <c r="T22" s="64">
        <v>322.9868310545247</v>
      </c>
      <c r="U22" s="64">
        <v>575.6752999635677</v>
      </c>
      <c r="V22" s="64">
        <v>-294.4668311088828</v>
      </c>
      <c r="W22" s="64">
        <v>-136.8172162673895</v>
      </c>
      <c r="X22" s="64">
        <v>370.4154611961218</v>
      </c>
      <c r="Y22" s="64">
        <v>16.93670728213566</v>
      </c>
      <c r="Z22" s="64">
        <v>7.028782927023364</v>
      </c>
      <c r="AA22" s="64">
        <v>121.069363939117</v>
      </c>
      <c r="AB22" s="64">
        <v>2.3571425229714</v>
      </c>
      <c r="AC22" s="64">
        <v>15.42947689166942</v>
      </c>
      <c r="AD22" s="64">
        <v>-300.0265142694757</v>
      </c>
      <c r="AE22" s="64">
        <v>-21.75970772412335</v>
      </c>
      <c r="AF22" s="64">
        <v>-11.94726621106284</v>
      </c>
      <c r="AG22" s="64">
        <v>32.58291247723407</v>
      </c>
      <c r="AH22" s="64">
        <v>9.470730298146723</v>
      </c>
      <c r="AI22" s="64">
        <v>9.421948678377024</v>
      </c>
      <c r="AJ22" s="64">
        <v>106.2517195492323</v>
      </c>
      <c r="AK22" s="64">
        <v>48.9368931702252</v>
      </c>
      <c r="AL22" s="64">
        <v>42.87672867694128</v>
      </c>
      <c r="AM22" s="64">
        <v>91.7992110401763</v>
      </c>
      <c r="AN22" s="64">
        <v>40.78078640852608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25">
      <c r="A23">
        <v>7</v>
      </c>
      <c r="B23" s="64">
        <v>3593.036887836226</v>
      </c>
      <c r="C23" s="64">
        <v>3531.439024957488</v>
      </c>
      <c r="D23" s="64">
        <v>2976.095937237768</v>
      </c>
      <c r="E23" s="64">
        <v>4089.611670077221</v>
      </c>
      <c r="F23" s="64">
        <v>3472.670719478764</v>
      </c>
      <c r="G23" s="64">
        <v>3128.834132684664</v>
      </c>
      <c r="H23" s="64">
        <v>3463.697621228661</v>
      </c>
      <c r="I23" s="64">
        <v>-416.2678256886942</v>
      </c>
      <c r="J23" s="64">
        <v>-200.6731249097629</v>
      </c>
      <c r="K23" s="64">
        <v>354.6699628099569</v>
      </c>
      <c r="L23" s="64">
        <v>141.9048194310386</v>
      </c>
      <c r="M23" s="64">
        <v>-400.6159771377706</v>
      </c>
      <c r="N23" s="64">
        <v>56.77939034367096</v>
      </c>
      <c r="O23" s="64">
        <v>164.6040732331748</v>
      </c>
      <c r="P23" s="64">
        <v>170.2594153108222</v>
      </c>
      <c r="Q23" s="64">
        <v>2296.386296340562</v>
      </c>
      <c r="R23" s="64">
        <v>316.5313730789721</v>
      </c>
      <c r="S23" s="64">
        <v>0</v>
      </c>
      <c r="T23" s="64">
        <v>360.51672434554</v>
      </c>
      <c r="U23" s="64">
        <v>604.2697594476745</v>
      </c>
      <c r="V23" s="64">
        <v>-416.2678256886942</v>
      </c>
      <c r="W23" s="64">
        <v>-200.6731249097629</v>
      </c>
      <c r="X23" s="64">
        <v>354.6699628099569</v>
      </c>
      <c r="Y23" s="64">
        <v>6.077937331898411</v>
      </c>
      <c r="Z23" s="64">
        <v>14.32942167321001</v>
      </c>
      <c r="AA23" s="64">
        <v>108.1279600000137</v>
      </c>
      <c r="AB23" s="64">
        <v>1.015844845545786</v>
      </c>
      <c r="AC23" s="64">
        <v>12.35365558037067</v>
      </c>
      <c r="AD23" s="64">
        <v>-358.5024200962041</v>
      </c>
      <c r="AE23" s="64">
        <v>-26.11841662973267</v>
      </c>
      <c r="AF23" s="64">
        <v>-15.9951404118338</v>
      </c>
      <c r="AG23" s="64">
        <v>34.6346094742055</v>
      </c>
      <c r="AH23" s="64">
        <v>10.67418348358359</v>
      </c>
      <c r="AI23" s="64">
        <v>11.47059738588186</v>
      </c>
      <c r="AJ23" s="64">
        <v>115.5464903187501</v>
      </c>
      <c r="AK23" s="64">
        <v>49.05758291442466</v>
      </c>
      <c r="AL23" s="64">
        <v>44.25318495776547</v>
      </c>
      <c r="AM23" s="64">
        <v>83.57480312009865</v>
      </c>
      <c r="AN23" s="64">
        <v>42.43142723295804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25">
      <c r="A24">
        <v>8</v>
      </c>
      <c r="B24" s="64">
        <v>4441.59125669804</v>
      </c>
      <c r="C24" s="64">
        <v>4250.602099279428</v>
      </c>
      <c r="D24" s="64">
        <v>3613.068917315937</v>
      </c>
      <c r="E24" s="64">
        <v>4941.266211616835</v>
      </c>
      <c r="F24" s="64">
        <v>4112.743872234731</v>
      </c>
      <c r="G24" s="64">
        <v>3720.022459181058</v>
      </c>
      <c r="H24" s="64">
        <v>4039.755781801715</v>
      </c>
      <c r="I24" s="64">
        <v>-549.8674429920886</v>
      </c>
      <c r="J24" s="64">
        <v>-278.6548963900148</v>
      </c>
      <c r="K24" s="64">
        <v>358.8782855734771</v>
      </c>
      <c r="L24" s="64">
        <v>140.7966693453177</v>
      </c>
      <c r="M24" s="64">
        <v>-452.4470617221461</v>
      </c>
      <c r="N24" s="64">
        <v>59.72564866847277</v>
      </c>
      <c r="O24" s="64">
        <v>148.2375223935427</v>
      </c>
      <c r="P24" s="64">
        <v>171.2374318762333</v>
      </c>
      <c r="Q24" s="64">
        <v>3073.548295756945</v>
      </c>
      <c r="R24" s="64">
        <v>331.8315099947716</v>
      </c>
      <c r="S24" s="64">
        <v>0</v>
      </c>
      <c r="T24" s="64">
        <v>327.6598316857088</v>
      </c>
      <c r="U24" s="64">
        <v>708.5516192606149</v>
      </c>
      <c r="V24" s="64">
        <v>-549.8674429920886</v>
      </c>
      <c r="W24" s="64">
        <v>-278.6548963900148</v>
      </c>
      <c r="X24" s="64">
        <v>358.8782855734771</v>
      </c>
      <c r="Y24" s="64">
        <v>9.824529042050399</v>
      </c>
      <c r="Z24" s="64">
        <v>16.56875328691315</v>
      </c>
      <c r="AA24" s="64">
        <v>102.0753910608032</v>
      </c>
      <c r="AB24" s="64">
        <v>0</v>
      </c>
      <c r="AC24" s="64">
        <v>12.32799595555095</v>
      </c>
      <c r="AD24" s="64">
        <v>-404.1146725899316</v>
      </c>
      <c r="AE24" s="64">
        <v>-30.74425844840115</v>
      </c>
      <c r="AF24" s="64">
        <v>-17.58813068381333</v>
      </c>
      <c r="AG24" s="64">
        <v>37.18696630953329</v>
      </c>
      <c r="AH24" s="64">
        <v>10.10931121537769</v>
      </c>
      <c r="AI24" s="64">
        <v>12.42937114356179</v>
      </c>
      <c r="AJ24" s="64">
        <v>96.92807806753672</v>
      </c>
      <c r="AK24" s="64">
        <v>51.30944432600603</v>
      </c>
      <c r="AL24" s="64">
        <v>38.27319543494004</v>
      </c>
      <c r="AM24" s="64">
        <v>87.09338968077206</v>
      </c>
      <c r="AN24" s="64">
        <v>45.87084676052126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25">
      <c r="A25">
        <v>9</v>
      </c>
      <c r="B25" s="64">
        <v>5700.362722112081</v>
      </c>
      <c r="C25" s="64">
        <v>5330.644281426047</v>
      </c>
      <c r="D25" s="64">
        <v>4566.494194192153</v>
      </c>
      <c r="E25" s="64">
        <v>6198.193525893646</v>
      </c>
      <c r="F25" s="64">
        <v>5064.324997973718</v>
      </c>
      <c r="G25" s="64">
        <v>4599.368982303931</v>
      </c>
      <c r="H25" s="64">
        <v>4942.790803715839</v>
      </c>
      <c r="I25" s="64">
        <v>-742.6779392049783</v>
      </c>
      <c r="J25" s="64">
        <v>-391.1905887149485</v>
      </c>
      <c r="K25" s="64">
        <v>372.9594985189455</v>
      </c>
      <c r="L25" s="64">
        <v>124.8713052626194</v>
      </c>
      <c r="M25" s="64">
        <v>-534.4989936158433</v>
      </c>
      <c r="N25" s="64">
        <v>69.54297794605567</v>
      </c>
      <c r="O25" s="64">
        <v>156.2669532076932</v>
      </c>
      <c r="P25" s="64">
        <v>187.4132365550958</v>
      </c>
      <c r="Q25" s="64">
        <v>4207.899418028458</v>
      </c>
      <c r="R25" s="64">
        <v>378.5271721819914</v>
      </c>
      <c r="S25" s="64">
        <v>0</v>
      </c>
      <c r="T25" s="64">
        <v>334.3386817771292</v>
      </c>
      <c r="U25" s="64">
        <v>779.5974501245018</v>
      </c>
      <c r="V25" s="64">
        <v>-742.6779392049783</v>
      </c>
      <c r="W25" s="64">
        <v>-391.1905887149485</v>
      </c>
      <c r="X25" s="64">
        <v>372.9594985189455</v>
      </c>
      <c r="Y25" s="64">
        <v>5.98246117146939</v>
      </c>
      <c r="Z25" s="64">
        <v>35.77440157639793</v>
      </c>
      <c r="AA25" s="64">
        <v>73.05241830193333</v>
      </c>
      <c r="AB25" s="64">
        <v>0</v>
      </c>
      <c r="AC25" s="64">
        <v>10.06202421281878</v>
      </c>
      <c r="AD25" s="64">
        <v>-483.3048853822153</v>
      </c>
      <c r="AE25" s="64">
        <v>-34.25357078438637</v>
      </c>
      <c r="AF25" s="64">
        <v>-16.9405374492416</v>
      </c>
      <c r="AG25" s="64">
        <v>39.50660519619971</v>
      </c>
      <c r="AH25" s="64">
        <v>15.954989339495</v>
      </c>
      <c r="AI25" s="64">
        <v>14.08138341036095</v>
      </c>
      <c r="AJ25" s="64">
        <v>103.6312233981048</v>
      </c>
      <c r="AK25" s="64">
        <v>52.63572980958845</v>
      </c>
      <c r="AL25" s="64">
        <v>41.49660247596408</v>
      </c>
      <c r="AM25" s="64">
        <v>62.50310072234958</v>
      </c>
      <c r="AN25" s="64">
        <v>83.41353335678211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25">
      <c r="A26">
        <v>10</v>
      </c>
      <c r="B26" s="64">
        <v>10487.99337602477</v>
      </c>
      <c r="C26" s="64">
        <v>9644.560177101363</v>
      </c>
      <c r="D26" s="64">
        <v>8231.549650739978</v>
      </c>
      <c r="E26" s="64">
        <v>11176.03923398129</v>
      </c>
      <c r="F26" s="64">
        <v>8919.595508696502</v>
      </c>
      <c r="G26" s="64">
        <v>8221.969083878808</v>
      </c>
      <c r="H26" s="64">
        <v>8560.749682560285</v>
      </c>
      <c r="I26" s="64">
        <v>-1399.882826329239</v>
      </c>
      <c r="J26" s="64">
        <v>-856.560898955552</v>
      </c>
      <c r="K26" s="64">
        <v>556.449627405832</v>
      </c>
      <c r="L26" s="64">
        <v>131.5962305506918</v>
      </c>
      <c r="M26" s="64">
        <v>-781.2800891617486</v>
      </c>
      <c r="N26" s="64">
        <v>83.65366434405583</v>
      </c>
      <c r="O26" s="64">
        <v>161.8850651975204</v>
      </c>
      <c r="P26" s="64">
        <v>176.8955334839557</v>
      </c>
      <c r="Q26" s="64">
        <v>7606.867253654152</v>
      </c>
      <c r="R26" s="64">
        <v>532.7178431746891</v>
      </c>
      <c r="S26" s="64">
        <v>993.353286338802</v>
      </c>
      <c r="T26" s="64">
        <v>217.7926234319837</v>
      </c>
      <c r="U26" s="64">
        <v>1137.262369425142</v>
      </c>
      <c r="V26" s="64">
        <v>-1399.882826329239</v>
      </c>
      <c r="W26" s="64">
        <v>-856.560898955552</v>
      </c>
      <c r="X26" s="64">
        <v>556.449627405832</v>
      </c>
      <c r="Y26" s="64">
        <v>7.020454518210598</v>
      </c>
      <c r="Z26" s="64">
        <v>71.51293181471257</v>
      </c>
      <c r="AA26" s="64">
        <v>42.07428759321935</v>
      </c>
      <c r="AB26" s="64">
        <v>0</v>
      </c>
      <c r="AC26" s="64">
        <v>10.98855662454929</v>
      </c>
      <c r="AD26" s="64">
        <v>-701.946896557807</v>
      </c>
      <c r="AE26" s="64">
        <v>-55.70935967838751</v>
      </c>
      <c r="AF26" s="64">
        <v>-23.62383292555419</v>
      </c>
      <c r="AG26" s="64">
        <v>47.03145062377278</v>
      </c>
      <c r="AH26" s="64">
        <v>15.9063253864616</v>
      </c>
      <c r="AI26" s="64">
        <v>20.71588833382144</v>
      </c>
      <c r="AJ26" s="64">
        <v>108.4033107126256</v>
      </c>
      <c r="AK26" s="64">
        <v>53.48175448489481</v>
      </c>
      <c r="AL26" s="64">
        <v>21.5439906907915</v>
      </c>
      <c r="AM26" s="64">
        <v>36.29115024238374</v>
      </c>
      <c r="AN26" s="64">
        <v>119.0603925507805</v>
      </c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25">
      <c r="A28" t="s">
        <v>440</v>
      </c>
      <c r="B28" s="64" t="s">
        <v>916</v>
      </c>
      <c r="C28" s="64" t="s">
        <v>917</v>
      </c>
      <c r="D28" s="64" t="s">
        <v>918</v>
      </c>
      <c r="E28" s="64" t="s">
        <v>919</v>
      </c>
      <c r="F28" s="64" t="s">
        <v>920</v>
      </c>
      <c r="G28" s="64" t="s">
        <v>921</v>
      </c>
      <c r="H28" s="64" t="s">
        <v>922</v>
      </c>
      <c r="I28" s="64" t="s">
        <v>907</v>
      </c>
      <c r="J28" s="64" t="s">
        <v>908</v>
      </c>
      <c r="K28" s="64" t="s">
        <v>909</v>
      </c>
      <c r="L28" s="64" t="s">
        <v>910</v>
      </c>
      <c r="M28" s="64" t="s">
        <v>911</v>
      </c>
      <c r="N28" s="64" t="s">
        <v>912</v>
      </c>
      <c r="O28" s="64" t="s">
        <v>914</v>
      </c>
      <c r="P28" s="64" t="s">
        <v>915</v>
      </c>
      <c r="Q28" s="64" t="s">
        <v>891</v>
      </c>
      <c r="R28" s="64" t="s">
        <v>902</v>
      </c>
      <c r="S28" s="64" t="s">
        <v>913</v>
      </c>
      <c r="T28" s="64" t="s">
        <v>923</v>
      </c>
      <c r="U28" s="64" t="s">
        <v>924</v>
      </c>
      <c r="V28" s="64" t="s">
        <v>925</v>
      </c>
      <c r="W28" s="64" t="s">
        <v>926</v>
      </c>
      <c r="X28" s="64" t="s">
        <v>927</v>
      </c>
      <c r="Y28" s="64" t="s">
        <v>928</v>
      </c>
      <c r="Z28" s="64" t="s">
        <v>892</v>
      </c>
      <c r="AA28" s="64" t="s">
        <v>893</v>
      </c>
      <c r="AB28" s="64" t="s">
        <v>894</v>
      </c>
      <c r="AC28" s="64" t="s">
        <v>895</v>
      </c>
      <c r="AD28" s="64" t="s">
        <v>896</v>
      </c>
      <c r="AE28" s="64" t="s">
        <v>897</v>
      </c>
      <c r="AF28" s="64" t="s">
        <v>1592</v>
      </c>
      <c r="AG28" s="64" t="s">
        <v>898</v>
      </c>
      <c r="AH28" s="64" t="s">
        <v>899</v>
      </c>
      <c r="AI28" s="64" t="s">
        <v>900</v>
      </c>
      <c r="AJ28" s="64" t="s">
        <v>901</v>
      </c>
      <c r="AK28" s="64" t="s">
        <v>903</v>
      </c>
      <c r="AL28" s="64" t="s">
        <v>904</v>
      </c>
      <c r="AM28" s="64" t="s">
        <v>905</v>
      </c>
      <c r="AN28" s="64" t="s">
        <v>906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25">
      <c r="A29" t="s">
        <v>441</v>
      </c>
      <c r="B29" s="64">
        <v>6616.374892290698</v>
      </c>
      <c r="C29" s="64">
        <v>5998.986036692238</v>
      </c>
      <c r="D29" s="64">
        <v>5323.916164131256</v>
      </c>
      <c r="E29" s="64">
        <v>7176.920266089347</v>
      </c>
      <c r="F29" s="64">
        <v>5884.461537929905</v>
      </c>
      <c r="G29" s="64">
        <v>5286.824954539042</v>
      </c>
      <c r="H29" s="64">
        <v>5768.975085896281</v>
      </c>
      <c r="I29" s="64">
        <v>-843.9315829841238</v>
      </c>
      <c r="J29" s="64">
        <v>-448.527145175318</v>
      </c>
      <c r="K29" s="64">
        <v>226.5427273856629</v>
      </c>
      <c r="L29" s="64">
        <v>334.0026464129858</v>
      </c>
      <c r="M29" s="64">
        <v>-680.1224088198279</v>
      </c>
      <c r="N29" s="64">
        <v>82.48582542896368</v>
      </c>
      <c r="O29" s="64">
        <v>187.2053431788026</v>
      </c>
      <c r="P29" s="64">
        <v>294.944788178436</v>
      </c>
      <c r="Q29" s="64">
        <v>4679.952959476381</v>
      </c>
      <c r="R29" s="64">
        <v>382.1788045127268</v>
      </c>
      <c r="S29" s="64">
        <v>176.1210292107362</v>
      </c>
      <c r="T29" s="64">
        <v>457.593571646755</v>
      </c>
      <c r="U29" s="64">
        <v>920.5285274441004</v>
      </c>
      <c r="V29" s="64">
        <v>-843.9315829841238</v>
      </c>
      <c r="W29" s="64">
        <v>-448.527145175318</v>
      </c>
      <c r="X29" s="64">
        <v>226.5427273856629</v>
      </c>
      <c r="Y29" s="64">
        <v>22.92923674603596</v>
      </c>
      <c r="Z29" s="64">
        <v>50.1244723211646</v>
      </c>
      <c r="AA29" s="64">
        <v>182.9863175138793</v>
      </c>
      <c r="AB29" s="64">
        <v>63.98950264847777</v>
      </c>
      <c r="AC29" s="64">
        <v>13.97311718342813</v>
      </c>
      <c r="AD29" s="64">
        <v>-612.2679846270124</v>
      </c>
      <c r="AE29" s="64">
        <v>-44.86934237645075</v>
      </c>
      <c r="AF29" s="64">
        <v>-22.98508181636478</v>
      </c>
      <c r="AG29" s="64">
        <v>47.57380005471338</v>
      </c>
      <c r="AH29" s="64">
        <v>16.32133592659005</v>
      </c>
      <c r="AI29" s="64">
        <v>18.59068944766024</v>
      </c>
      <c r="AJ29" s="64">
        <v>106.5526459637596</v>
      </c>
      <c r="AK29" s="64">
        <v>80.65269721504301</v>
      </c>
      <c r="AL29" s="64">
        <v>54.6352379149077</v>
      </c>
      <c r="AM29" s="64">
        <v>164.0978445655849</v>
      </c>
      <c r="AN29" s="64">
        <v>76.2117056979434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25">
      <c r="A30" t="s">
        <v>442</v>
      </c>
      <c r="B30" s="64">
        <v>5822.574755323026</v>
      </c>
      <c r="C30" s="64">
        <v>5290.791920186882</v>
      </c>
      <c r="D30" s="64">
        <v>4735.948889299956</v>
      </c>
      <c r="E30" s="64">
        <v>6532.92567134616</v>
      </c>
      <c r="F30" s="64">
        <v>5446.29980532309</v>
      </c>
      <c r="G30" s="64">
        <v>4898.566104551347</v>
      </c>
      <c r="H30" s="64">
        <v>5504.18127883201</v>
      </c>
      <c r="I30" s="64">
        <v>-676.1223061530744</v>
      </c>
      <c r="J30" s="64">
        <v>-410.5035598699952</v>
      </c>
      <c r="K30" s="64">
        <v>144.3394710169299</v>
      </c>
      <c r="L30" s="64">
        <v>566.011445006204</v>
      </c>
      <c r="M30" s="64">
        <v>-618.9707698436968</v>
      </c>
      <c r="N30" s="64">
        <v>71.23706907195307</v>
      </c>
      <c r="O30" s="64">
        <v>158.4618644906167</v>
      </c>
      <c r="P30" s="64">
        <v>447.1533097900465</v>
      </c>
      <c r="Q30" s="64">
        <v>3792.394358812104</v>
      </c>
      <c r="R30" s="64">
        <v>608.7180422514092</v>
      </c>
      <c r="S30" s="64">
        <v>97.10294188459721</v>
      </c>
      <c r="T30" s="64">
        <v>449.8683546416615</v>
      </c>
      <c r="U30" s="64">
        <v>874.491057733254</v>
      </c>
      <c r="V30" s="64">
        <v>-676.1223061530744</v>
      </c>
      <c r="W30" s="64">
        <v>-410.5035598699952</v>
      </c>
      <c r="X30" s="64">
        <v>144.3394710169299</v>
      </c>
      <c r="Y30" s="64">
        <v>19.64762839883356</v>
      </c>
      <c r="Z30" s="64">
        <v>12.68451394373418</v>
      </c>
      <c r="AA30" s="64">
        <v>426.981931754994</v>
      </c>
      <c r="AB30" s="64">
        <v>93.60536493053564</v>
      </c>
      <c r="AC30" s="64">
        <v>13.0920059781067</v>
      </c>
      <c r="AD30" s="64">
        <v>-558.1943127040407</v>
      </c>
      <c r="AE30" s="64">
        <v>-39.67323075027979</v>
      </c>
      <c r="AF30" s="64">
        <v>-21.10322638937618</v>
      </c>
      <c r="AG30" s="64">
        <v>41.52545113723301</v>
      </c>
      <c r="AH30" s="64">
        <v>12.95454133895256</v>
      </c>
      <c r="AI30" s="64">
        <v>16.75707659576749</v>
      </c>
      <c r="AJ30" s="64">
        <v>67.56342338115874</v>
      </c>
      <c r="AK30" s="64">
        <v>90.89844110945796</v>
      </c>
      <c r="AL30" s="64">
        <v>173.6109369838242</v>
      </c>
      <c r="AM30" s="64">
        <v>250.0186697465598</v>
      </c>
      <c r="AN30" s="64">
        <v>23.52370305966251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25">
      <c r="A31" t="s">
        <v>443</v>
      </c>
      <c r="B31" s="64">
        <v>1875.090610667687</v>
      </c>
      <c r="C31" s="64">
        <v>1719.858244207429</v>
      </c>
      <c r="D31" s="64">
        <v>1557.654106361636</v>
      </c>
      <c r="E31" s="64">
        <v>2339.965437287487</v>
      </c>
      <c r="F31" s="64">
        <v>2022.528932981437</v>
      </c>
      <c r="G31" s="64">
        <v>1830.052538264583</v>
      </c>
      <c r="H31" s="64">
        <v>2200.679483664598</v>
      </c>
      <c r="I31" s="64">
        <v>-203.1810066116703</v>
      </c>
      <c r="J31" s="64">
        <v>-114.2554976943799</v>
      </c>
      <c r="K31" s="64">
        <v>47.94864015141263</v>
      </c>
      <c r="L31" s="64">
        <v>416.9261864683883</v>
      </c>
      <c r="M31" s="64">
        <v>-218.8318369659058</v>
      </c>
      <c r="N31" s="64">
        <v>26.35544224905172</v>
      </c>
      <c r="O31" s="64">
        <v>105.6331513178878</v>
      </c>
      <c r="P31" s="64">
        <v>264.9937940821268</v>
      </c>
      <c r="Q31" s="64">
        <v>1100.958704682886</v>
      </c>
      <c r="R31" s="64">
        <v>217.381768045251</v>
      </c>
      <c r="S31" s="64">
        <v>0</v>
      </c>
      <c r="T31" s="64">
        <v>247.9282691121821</v>
      </c>
      <c r="U31" s="64">
        <v>308.8218688273674</v>
      </c>
      <c r="V31" s="64">
        <v>-203.1810066116703</v>
      </c>
      <c r="W31" s="64">
        <v>-114.2554976943799</v>
      </c>
      <c r="X31" s="64">
        <v>47.94864015141263</v>
      </c>
      <c r="Y31" s="64">
        <v>18.95264905454144</v>
      </c>
      <c r="Z31" s="64">
        <v>12.29040555439836</v>
      </c>
      <c r="AA31" s="64">
        <v>306.0258729632409</v>
      </c>
      <c r="AB31" s="64">
        <v>73.52372161026855</v>
      </c>
      <c r="AC31" s="64">
        <v>6.133537285939047</v>
      </c>
      <c r="AD31" s="64">
        <v>-197.6938770910341</v>
      </c>
      <c r="AE31" s="64">
        <v>-15.71441569541095</v>
      </c>
      <c r="AF31" s="64">
        <v>-5.423544179460779</v>
      </c>
      <c r="AG31" s="64">
        <v>15.12089053697729</v>
      </c>
      <c r="AH31" s="64">
        <v>4.876298357897004</v>
      </c>
      <c r="AI31" s="64">
        <v>6.358253354177433</v>
      </c>
      <c r="AJ31" s="64">
        <v>59.92020020803609</v>
      </c>
      <c r="AK31" s="64">
        <v>45.71295110985169</v>
      </c>
      <c r="AL31" s="64">
        <v>89.68078922538416</v>
      </c>
      <c r="AM31" s="64">
        <v>169.2419077200093</v>
      </c>
      <c r="AN31" s="64">
        <v>6.07109713673343</v>
      </c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25">
      <c r="A32" t="s">
        <v>444</v>
      </c>
      <c r="B32" s="64">
        <v>1881.379818540836</v>
      </c>
      <c r="C32" s="64">
        <v>1790.279159490121</v>
      </c>
      <c r="D32" s="64">
        <v>1696.426363094982</v>
      </c>
      <c r="E32" s="64">
        <v>2114.397503408428</v>
      </c>
      <c r="F32" s="64">
        <v>1929.444047962574</v>
      </c>
      <c r="G32" s="64">
        <v>1750.637038212799</v>
      </c>
      <c r="H32" s="64">
        <v>2021.651141132231</v>
      </c>
      <c r="I32" s="64">
        <v>-123.3153279715482</v>
      </c>
      <c r="J32" s="64">
        <v>-61.63812747430539</v>
      </c>
      <c r="K32" s="64">
        <v>32.21466892083321</v>
      </c>
      <c r="L32" s="64">
        <v>200.8030159467589</v>
      </c>
      <c r="M32" s="64">
        <v>-212.1777047122345</v>
      </c>
      <c r="N32" s="64">
        <v>33.37069496245901</v>
      </c>
      <c r="O32" s="64">
        <v>62.80336665030148</v>
      </c>
      <c r="P32" s="64">
        <v>208.2107362691306</v>
      </c>
      <c r="Q32" s="64">
        <v>706.6193225077294</v>
      </c>
      <c r="R32" s="64">
        <v>110.7557930157863</v>
      </c>
      <c r="S32" s="64">
        <v>0</v>
      </c>
      <c r="T32" s="64">
        <v>101.3859989585433</v>
      </c>
      <c r="U32" s="64">
        <v>962.6187040587766</v>
      </c>
      <c r="V32" s="64">
        <v>-123.3153279715482</v>
      </c>
      <c r="W32" s="64">
        <v>-61.63812747430539</v>
      </c>
      <c r="X32" s="64">
        <v>32.21466892083321</v>
      </c>
      <c r="Y32" s="64">
        <v>5.402487520321639</v>
      </c>
      <c r="Z32" s="64">
        <v>12.80399356827673</v>
      </c>
      <c r="AA32" s="64">
        <v>131.1318239862022</v>
      </c>
      <c r="AB32" s="64">
        <v>45.12399948401774</v>
      </c>
      <c r="AC32" s="64">
        <v>6.340711387940512</v>
      </c>
      <c r="AD32" s="64">
        <v>-196.2005569742542</v>
      </c>
      <c r="AE32" s="64">
        <v>-14.48890614140409</v>
      </c>
      <c r="AF32" s="64">
        <v>-1.488241596576273</v>
      </c>
      <c r="AG32" s="64">
        <v>21.56497568019662</v>
      </c>
      <c r="AH32" s="64">
        <v>5.757463755864083</v>
      </c>
      <c r="AI32" s="64">
        <v>6.048255526398296</v>
      </c>
      <c r="AJ32" s="64">
        <v>28.93998555724737</v>
      </c>
      <c r="AK32" s="64">
        <v>33.86338109305411</v>
      </c>
      <c r="AL32" s="64">
        <v>57.07303587588385</v>
      </c>
      <c r="AM32" s="64">
        <v>148.7362130652845</v>
      </c>
      <c r="AN32" s="64">
        <v>2.401487327962282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25">
      <c r="A33" t="s">
        <v>445</v>
      </c>
      <c r="B33" s="64">
        <v>16080.80854551607</v>
      </c>
      <c r="C33" s="64">
        <v>15241.16726161519</v>
      </c>
      <c r="D33" s="64">
        <v>13082.33450389898</v>
      </c>
      <c r="E33" s="64">
        <v>17543.94644994475</v>
      </c>
      <c r="F33" s="64">
        <v>14545.47240832765</v>
      </c>
      <c r="G33" s="64">
        <v>13237.10202032848</v>
      </c>
      <c r="H33" s="64">
        <v>13935.42153315399</v>
      </c>
      <c r="I33" s="64">
        <v>-2012.706898420785</v>
      </c>
      <c r="J33" s="64">
        <v>-985.7671431963041</v>
      </c>
      <c r="K33" s="64">
        <v>1173.065614519906</v>
      </c>
      <c r="L33" s="64">
        <v>290.0722899087715</v>
      </c>
      <c r="M33" s="64">
        <v>-1533.893270145245</v>
      </c>
      <c r="N33" s="64">
        <v>225.522882146075</v>
      </c>
      <c r="O33" s="64">
        <v>420.4689010269594</v>
      </c>
      <c r="P33" s="64">
        <v>277.8506117985447</v>
      </c>
      <c r="Q33" s="64">
        <v>11186.59078481391</v>
      </c>
      <c r="R33" s="64">
        <v>1027.565959918287</v>
      </c>
      <c r="S33" s="64">
        <v>637.2159385066278</v>
      </c>
      <c r="T33" s="64">
        <v>1410.046881743559</v>
      </c>
      <c r="U33" s="64">
        <v>1819.388980533682</v>
      </c>
      <c r="V33" s="64">
        <v>-2012.706898420785</v>
      </c>
      <c r="W33" s="64">
        <v>-985.7671431963041</v>
      </c>
      <c r="X33" s="64">
        <v>1173.065614519906</v>
      </c>
      <c r="Y33" s="64">
        <v>61.88348156659915</v>
      </c>
      <c r="Z33" s="64">
        <v>50.41006869879078</v>
      </c>
      <c r="AA33" s="64">
        <v>0</v>
      </c>
      <c r="AB33" s="64">
        <v>127.839407482391</v>
      </c>
      <c r="AC33" s="64">
        <v>49.9393321609906</v>
      </c>
      <c r="AD33" s="64">
        <v>-1364.556276302222</v>
      </c>
      <c r="AE33" s="64">
        <v>-100.5960771525039</v>
      </c>
      <c r="AF33" s="64">
        <v>-68.7409166905193</v>
      </c>
      <c r="AG33" s="64">
        <v>144.8054403829275</v>
      </c>
      <c r="AH33" s="64">
        <v>39.49875570852842</v>
      </c>
      <c r="AI33" s="64">
        <v>41.21868605461912</v>
      </c>
      <c r="AJ33" s="64">
        <v>280.7431428225785</v>
      </c>
      <c r="AK33" s="64">
        <v>139.7257582043809</v>
      </c>
      <c r="AL33" s="64">
        <v>0</v>
      </c>
      <c r="AM33" s="64">
        <v>16.61687166938965</v>
      </c>
      <c r="AN33" s="64">
        <v>261.2337401291551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25">
      <c r="A34" t="s">
        <v>446</v>
      </c>
      <c r="B34" s="64">
        <v>1128.619485065029</v>
      </c>
      <c r="C34" s="64">
        <v>3019.457118907938</v>
      </c>
      <c r="D34" s="64">
        <v>1046.499347561753</v>
      </c>
      <c r="E34" s="64">
        <v>3137.020662114369</v>
      </c>
      <c r="F34" s="64">
        <v>3054.900524611093</v>
      </c>
      <c r="G34" s="64">
        <v>2772.038562029476</v>
      </c>
      <c r="H34" s="64">
        <v>3041.416037162614</v>
      </c>
      <c r="I34" s="64">
        <v>-60.84114342387694</v>
      </c>
      <c r="J34" s="64">
        <v>-21.27899407939895</v>
      </c>
      <c r="K34" s="64">
        <v>1951.678777266786</v>
      </c>
      <c r="L34" s="64">
        <v>56.72239978255372</v>
      </c>
      <c r="M34" s="64">
        <v>-360.2415522324629</v>
      </c>
      <c r="N34" s="64">
        <v>77.3795896508459</v>
      </c>
      <c r="O34" s="64">
        <v>269.3774751331373</v>
      </c>
      <c r="P34" s="64">
        <v>0</v>
      </c>
      <c r="Q34" s="64">
        <v>366.8509863030607</v>
      </c>
      <c r="R34" s="64">
        <v>15.39687090145739</v>
      </c>
      <c r="S34" s="64">
        <v>82.9133767368408</v>
      </c>
      <c r="T34" s="64">
        <v>287.308717713391</v>
      </c>
      <c r="U34" s="64">
        <v>376.1495334102791</v>
      </c>
      <c r="V34" s="64">
        <v>-60.84114342387694</v>
      </c>
      <c r="W34" s="64">
        <v>-21.27899407939895</v>
      </c>
      <c r="X34" s="64">
        <v>1951.678777266786</v>
      </c>
      <c r="Y34" s="64">
        <v>6.258467068319622</v>
      </c>
      <c r="Z34" s="64">
        <v>6.339532427607282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-6.821800659320714</v>
      </c>
      <c r="AG34" s="64">
        <v>52.85919498552212</v>
      </c>
      <c r="AH34" s="64">
        <v>14.60360644331362</v>
      </c>
      <c r="AI34" s="64">
        <v>9.916788222010158</v>
      </c>
      <c r="AJ34" s="64">
        <v>202.0560460066197</v>
      </c>
      <c r="AK34" s="64">
        <v>67.32142912651759</v>
      </c>
      <c r="AL34" s="64">
        <v>0</v>
      </c>
      <c r="AM34" s="64">
        <v>0</v>
      </c>
      <c r="AN34" s="64">
        <v>0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25">
      <c r="A35" t="s">
        <v>447</v>
      </c>
      <c r="B35" s="64">
        <v>1221.728558741226</v>
      </c>
      <c r="C35" s="64">
        <v>1681.707338490918</v>
      </c>
      <c r="D35" s="64">
        <v>1018.583226588564</v>
      </c>
      <c r="E35" s="64">
        <v>1880.092759745747</v>
      </c>
      <c r="F35" s="64">
        <v>1676.947427593084</v>
      </c>
      <c r="G35" s="64">
        <v>1521.193080387032</v>
      </c>
      <c r="H35" s="64">
        <v>1636.589738471042</v>
      </c>
      <c r="I35" s="64">
        <v>-141.4897028686196</v>
      </c>
      <c r="J35" s="64">
        <v>-61.65562928404288</v>
      </c>
      <c r="K35" s="64">
        <v>601.4684826183116</v>
      </c>
      <c r="L35" s="64">
        <v>56.89571838620891</v>
      </c>
      <c r="M35" s="64">
        <v>-184.4236192594363</v>
      </c>
      <c r="N35" s="64">
        <v>28.66927205338428</v>
      </c>
      <c r="O35" s="64">
        <v>108.5498982022947</v>
      </c>
      <c r="P35" s="64">
        <v>6.846759881714872</v>
      </c>
      <c r="Q35" s="64">
        <v>796.6521321451336</v>
      </c>
      <c r="R35" s="64">
        <v>73.52646286208537</v>
      </c>
      <c r="S35" s="64">
        <v>0</v>
      </c>
      <c r="T35" s="64">
        <v>189.7229926088003</v>
      </c>
      <c r="U35" s="64">
        <v>161.8269711252069</v>
      </c>
      <c r="V35" s="64">
        <v>-141.4897028686196</v>
      </c>
      <c r="W35" s="64">
        <v>-61.65562928404288</v>
      </c>
      <c r="X35" s="64">
        <v>601.4684826183116</v>
      </c>
      <c r="Y35" s="64">
        <v>11.2759741430088</v>
      </c>
      <c r="Z35" s="64">
        <v>5.409667448112253</v>
      </c>
      <c r="AA35" s="64">
        <v>0</v>
      </c>
      <c r="AB35" s="64">
        <v>18.29314123485678</v>
      </c>
      <c r="AC35" s="64">
        <v>21.91693556023107</v>
      </c>
      <c r="AD35" s="64">
        <v>-164.8237449130173</v>
      </c>
      <c r="AE35" s="64">
        <v>-12.01103361804384</v>
      </c>
      <c r="AF35" s="64">
        <v>-7.58884072837517</v>
      </c>
      <c r="AG35" s="64">
        <v>18.62954506044565</v>
      </c>
      <c r="AH35" s="64">
        <v>4.768373475804591</v>
      </c>
      <c r="AI35" s="64">
        <v>5.271353517134035</v>
      </c>
      <c r="AJ35" s="64">
        <v>79.22455606060001</v>
      </c>
      <c r="AK35" s="64">
        <v>29.32534214169471</v>
      </c>
      <c r="AL35" s="64">
        <v>0</v>
      </c>
      <c r="AM35" s="64">
        <v>1.288493233171627</v>
      </c>
      <c r="AN35" s="64">
        <v>5.558266648543246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25">
      <c r="A37" t="s">
        <v>476</v>
      </c>
      <c r="B37" s="64" t="s">
        <v>916</v>
      </c>
      <c r="C37" s="64" t="s">
        <v>917</v>
      </c>
      <c r="D37" s="64" t="s">
        <v>918</v>
      </c>
      <c r="E37" s="64" t="s">
        <v>919</v>
      </c>
      <c r="F37" s="64" t="s">
        <v>920</v>
      </c>
      <c r="G37" s="64" t="s">
        <v>921</v>
      </c>
      <c r="H37" s="64" t="s">
        <v>922</v>
      </c>
      <c r="I37" s="64" t="s">
        <v>907</v>
      </c>
      <c r="J37" s="64" t="s">
        <v>908</v>
      </c>
      <c r="K37" s="64" t="s">
        <v>909</v>
      </c>
      <c r="L37" s="64" t="s">
        <v>910</v>
      </c>
      <c r="M37" s="64" t="s">
        <v>911</v>
      </c>
      <c r="N37" s="64" t="s">
        <v>912</v>
      </c>
      <c r="O37" s="64" t="s">
        <v>914</v>
      </c>
      <c r="P37" s="64" t="s">
        <v>915</v>
      </c>
      <c r="Q37" s="64" t="s">
        <v>891</v>
      </c>
      <c r="R37" s="64" t="s">
        <v>902</v>
      </c>
      <c r="S37" s="64" t="s">
        <v>913</v>
      </c>
      <c r="T37" s="64" t="s">
        <v>923</v>
      </c>
      <c r="U37" s="64" t="s">
        <v>924</v>
      </c>
      <c r="V37" s="64" t="s">
        <v>925</v>
      </c>
      <c r="W37" s="64" t="s">
        <v>926</v>
      </c>
      <c r="X37" s="64" t="s">
        <v>927</v>
      </c>
      <c r="Y37" s="64" t="s">
        <v>928</v>
      </c>
      <c r="Z37" s="64" t="s">
        <v>892</v>
      </c>
      <c r="AA37" s="64" t="s">
        <v>893</v>
      </c>
      <c r="AB37" s="64" t="s">
        <v>894</v>
      </c>
      <c r="AC37" s="64" t="s">
        <v>895</v>
      </c>
      <c r="AD37" s="64" t="s">
        <v>896</v>
      </c>
      <c r="AE37" s="64" t="s">
        <v>897</v>
      </c>
      <c r="AF37" s="64" t="s">
        <v>1592</v>
      </c>
      <c r="AG37" s="64" t="s">
        <v>898</v>
      </c>
      <c r="AH37" s="64" t="s">
        <v>899</v>
      </c>
      <c r="AI37" s="64" t="s">
        <v>900</v>
      </c>
      <c r="AJ37" s="64" t="s">
        <v>901</v>
      </c>
      <c r="AK37" s="64" t="s">
        <v>903</v>
      </c>
      <c r="AL37" s="64" t="s">
        <v>904</v>
      </c>
      <c r="AM37" s="64" t="s">
        <v>905</v>
      </c>
      <c r="AN37" s="64" t="s">
        <v>906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25">
      <c r="A38" t="s">
        <v>477</v>
      </c>
      <c r="B38" s="64">
        <v>8154.892347891934</v>
      </c>
      <c r="C38" s="64">
        <v>8523.189500708833</v>
      </c>
      <c r="D38" s="64">
        <v>7040.920654155984</v>
      </c>
      <c r="E38" s="64">
        <v>9828.77168574188</v>
      </c>
      <c r="F38" s="64">
        <v>8714.79999200593</v>
      </c>
      <c r="G38" s="64">
        <v>7965.14990990631</v>
      </c>
      <c r="H38" s="64">
        <v>8771.942654202961</v>
      </c>
      <c r="I38" s="64">
        <v>-757.0714478298556</v>
      </c>
      <c r="J38" s="64">
        <v>-356.9002459060943</v>
      </c>
      <c r="K38" s="64">
        <v>1125.368600646756</v>
      </c>
      <c r="L38" s="64">
        <v>548.5107372031903</v>
      </c>
      <c r="M38" s="64">
        <v>-904.6372207609488</v>
      </c>
      <c r="N38" s="64">
        <v>154.9871386613295</v>
      </c>
      <c r="O38" s="64">
        <v>411.3716056858208</v>
      </c>
      <c r="P38" s="64">
        <v>395.4211386108294</v>
      </c>
      <c r="Q38" s="64">
        <v>4313.284203075959</v>
      </c>
      <c r="R38" s="64">
        <v>696.6660061731027</v>
      </c>
      <c r="S38" s="64">
        <v>202.3909761652585</v>
      </c>
      <c r="T38" s="64">
        <v>1497.994423263301</v>
      </c>
      <c r="U38" s="64">
        <v>1444.556739214312</v>
      </c>
      <c r="V38" s="64">
        <v>-757.0714478298556</v>
      </c>
      <c r="W38" s="64">
        <v>-356.9002459060943</v>
      </c>
      <c r="X38" s="64">
        <v>1125.368600646756</v>
      </c>
      <c r="Y38" s="64">
        <v>32.6269317011487</v>
      </c>
      <c r="Z38" s="64">
        <v>23.87993218407797</v>
      </c>
      <c r="AA38" s="64">
        <v>278.6753703484346</v>
      </c>
      <c r="AB38" s="64">
        <v>174.6770696305665</v>
      </c>
      <c r="AC38" s="64">
        <v>38.6514333389626</v>
      </c>
      <c r="AD38" s="64">
        <v>-797.2550711270235</v>
      </c>
      <c r="AE38" s="64">
        <v>-61.14087897726127</v>
      </c>
      <c r="AF38" s="64">
        <v>-46.24127065666405</v>
      </c>
      <c r="AG38" s="64">
        <v>99.38226235553886</v>
      </c>
      <c r="AH38" s="64">
        <v>29.04287287715846</v>
      </c>
      <c r="AI38" s="64">
        <v>26.56200342863216</v>
      </c>
      <c r="AJ38" s="64">
        <v>281.1973184714031</v>
      </c>
      <c r="AK38" s="64">
        <v>130.1742872144177</v>
      </c>
      <c r="AL38" s="64">
        <v>112.7382464510002</v>
      </c>
      <c r="AM38" s="64">
        <v>192.8001210984766</v>
      </c>
      <c r="AN38" s="64">
        <v>89.8827710613526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25">
      <c r="A39" t="s">
        <v>478</v>
      </c>
      <c r="B39" s="64">
        <v>9220.281986226268</v>
      </c>
      <c r="C39" s="64">
        <v>9412.567653645016</v>
      </c>
      <c r="D39" s="64">
        <v>7758.490934698694</v>
      </c>
      <c r="E39" s="64">
        <v>11017.72849148777</v>
      </c>
      <c r="F39" s="64">
        <v>9555.937439960195</v>
      </c>
      <c r="G39" s="64">
        <v>8635.218829212068</v>
      </c>
      <c r="H39" s="64">
        <v>9453.229436596705</v>
      </c>
      <c r="I39" s="64">
        <v>-990.5406321805326</v>
      </c>
      <c r="J39" s="64">
        <v>-471.2504193470392</v>
      </c>
      <c r="K39" s="64">
        <v>1182.826299599283</v>
      </c>
      <c r="L39" s="64">
        <v>614.6202056622175</v>
      </c>
      <c r="M39" s="64">
        <v>-1073.218817910035</v>
      </c>
      <c r="N39" s="64">
        <v>152.5002071619083</v>
      </c>
      <c r="O39" s="64">
        <v>368.1173420477536</v>
      </c>
      <c r="P39" s="64">
        <v>449.8932653368836</v>
      </c>
      <c r="Q39" s="64">
        <v>5472.029798637658</v>
      </c>
      <c r="R39" s="64">
        <v>745.656664017036</v>
      </c>
      <c r="S39" s="64">
        <v>331.2625239202535</v>
      </c>
      <c r="T39" s="64">
        <v>872.3675642180154</v>
      </c>
      <c r="U39" s="64">
        <v>1798.965435433303</v>
      </c>
      <c r="V39" s="64">
        <v>-990.5406321805326</v>
      </c>
      <c r="W39" s="64">
        <v>-471.2504193470392</v>
      </c>
      <c r="X39" s="64">
        <v>1182.826299599283</v>
      </c>
      <c r="Y39" s="64">
        <v>67.08683867244432</v>
      </c>
      <c r="Z39" s="64">
        <v>43.52521040356871</v>
      </c>
      <c r="AA39" s="64">
        <v>316.5652356056085</v>
      </c>
      <c r="AB39" s="64">
        <v>144.074484190163</v>
      </c>
      <c r="AC39" s="64">
        <v>43.368436790433</v>
      </c>
      <c r="AD39" s="64">
        <v>-969.4662503529736</v>
      </c>
      <c r="AE39" s="64">
        <v>-70.65279516100559</v>
      </c>
      <c r="AF39" s="64">
        <v>-33.09977239605588</v>
      </c>
      <c r="AG39" s="64">
        <v>97.07688119459668</v>
      </c>
      <c r="AH39" s="64">
        <v>24.65805577420696</v>
      </c>
      <c r="AI39" s="64">
        <v>30.76527019310465</v>
      </c>
      <c r="AJ39" s="64">
        <v>224.8162630033113</v>
      </c>
      <c r="AK39" s="64">
        <v>143.3010790444422</v>
      </c>
      <c r="AL39" s="64">
        <v>92.61523179359803</v>
      </c>
      <c r="AM39" s="64">
        <v>248.1495913075429</v>
      </c>
      <c r="AN39" s="64">
        <v>109.1284422357427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25">
      <c r="A40" t="s">
        <v>479</v>
      </c>
      <c r="B40" s="64">
        <v>4886.708511057358</v>
      </c>
      <c r="C40" s="64">
        <v>5197.918475688683</v>
      </c>
      <c r="D40" s="64">
        <v>4172.760490272321</v>
      </c>
      <c r="E40" s="64">
        <v>6095.935848798772</v>
      </c>
      <c r="F40" s="64">
        <v>5381.987828013735</v>
      </c>
      <c r="G40" s="64">
        <v>4928.52153952164</v>
      </c>
      <c r="H40" s="64">
        <v>5436.258962916202</v>
      </c>
      <c r="I40" s="64">
        <v>-498.1048634629137</v>
      </c>
      <c r="J40" s="64">
        <v>-215.8431573221226</v>
      </c>
      <c r="K40" s="64">
        <v>809.3148280942389</v>
      </c>
      <c r="L40" s="64">
        <v>399.9125096471755</v>
      </c>
      <c r="M40" s="64">
        <v>-548.3999609116881</v>
      </c>
      <c r="N40" s="64">
        <v>94.93367241959191</v>
      </c>
      <c r="O40" s="64">
        <v>260.6894758928562</v>
      </c>
      <c r="P40" s="64">
        <v>247.0479475017061</v>
      </c>
      <c r="Q40" s="64">
        <v>2799.249508587635</v>
      </c>
      <c r="R40" s="64">
        <v>401.9405197386786</v>
      </c>
      <c r="S40" s="64">
        <v>0</v>
      </c>
      <c r="T40" s="64">
        <v>745.6182946242246</v>
      </c>
      <c r="U40" s="64">
        <v>939.9001881068197</v>
      </c>
      <c r="V40" s="64">
        <v>-498.1048634629137</v>
      </c>
      <c r="W40" s="64">
        <v>-215.8431573221226</v>
      </c>
      <c r="X40" s="64">
        <v>809.3148280942389</v>
      </c>
      <c r="Y40" s="64">
        <v>26.73408295875154</v>
      </c>
      <c r="Z40" s="64">
        <v>32.53303905327291</v>
      </c>
      <c r="AA40" s="64">
        <v>210.3747342958241</v>
      </c>
      <c r="AB40" s="64">
        <v>98.97972670544188</v>
      </c>
      <c r="AC40" s="64">
        <v>31.29092663388508</v>
      </c>
      <c r="AD40" s="64">
        <v>-501.2698320818628</v>
      </c>
      <c r="AE40" s="64">
        <v>-31.37192006183815</v>
      </c>
      <c r="AF40" s="64">
        <v>-15.75820876798711</v>
      </c>
      <c r="AG40" s="64">
        <v>60.61310171716342</v>
      </c>
      <c r="AH40" s="64">
        <v>19.65989444337851</v>
      </c>
      <c r="AI40" s="64">
        <v>14.66067625904998</v>
      </c>
      <c r="AJ40" s="64">
        <v>168.8227998920572</v>
      </c>
      <c r="AK40" s="64">
        <v>91.866676000799</v>
      </c>
      <c r="AL40" s="64">
        <v>75.59276905384624</v>
      </c>
      <c r="AM40" s="64">
        <v>142.9594337950172</v>
      </c>
      <c r="AN40" s="64">
        <v>28.49574465284269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25">
      <c r="A41" t="s">
        <v>480</v>
      </c>
      <c r="B41" s="64">
        <v>12364.69382096901</v>
      </c>
      <c r="C41" s="64">
        <v>11608.57144954818</v>
      </c>
      <c r="D41" s="64">
        <v>9489.190521810126</v>
      </c>
      <c r="E41" s="64">
        <v>13782.83272390786</v>
      </c>
      <c r="F41" s="64">
        <v>10907.32942474898</v>
      </c>
      <c r="G41" s="64">
        <v>9767.524019672743</v>
      </c>
      <c r="H41" s="64">
        <v>10447.48324459689</v>
      </c>
      <c r="I41" s="64">
        <v>-1815.871024960396</v>
      </c>
      <c r="J41" s="64">
        <v>-1059.632274198488</v>
      </c>
      <c r="K41" s="64">
        <v>1059.748653539565</v>
      </c>
      <c r="L41" s="64">
        <v>358.3902493992878</v>
      </c>
      <c r="M41" s="64">
        <v>-1282.405162396137</v>
      </c>
      <c r="N41" s="64">
        <v>142.5997573199029</v>
      </c>
      <c r="O41" s="64">
        <v>272.3215763735694</v>
      </c>
      <c r="P41" s="64">
        <v>407.6376485505804</v>
      </c>
      <c r="Q41" s="64">
        <v>10045.45573843995</v>
      </c>
      <c r="R41" s="64">
        <v>591.2605115781856</v>
      </c>
      <c r="S41" s="64">
        <v>459.69978625329</v>
      </c>
      <c r="T41" s="64">
        <v>27.87450431935045</v>
      </c>
      <c r="U41" s="64">
        <v>1240.403280378231</v>
      </c>
      <c r="V41" s="64">
        <v>-1815.871024960396</v>
      </c>
      <c r="W41" s="64">
        <v>-1059.632274198488</v>
      </c>
      <c r="X41" s="64">
        <v>1059.748653539565</v>
      </c>
      <c r="Y41" s="64">
        <v>19.90207116531562</v>
      </c>
      <c r="Z41" s="64">
        <v>50.1244723211646</v>
      </c>
      <c r="AA41" s="64">
        <v>241.5106059684492</v>
      </c>
      <c r="AB41" s="64">
        <v>15.69837585004996</v>
      </c>
      <c r="AC41" s="64">
        <v>31.15472409430838</v>
      </c>
      <c r="AD41" s="64">
        <v>-1158.324031736554</v>
      </c>
      <c r="AE41" s="64">
        <v>-85.02873042029728</v>
      </c>
      <c r="AF41" s="64">
        <v>-39.05240023928616</v>
      </c>
      <c r="AG41" s="64">
        <v>85.00705257071654</v>
      </c>
      <c r="AH41" s="64">
        <v>25.41955191220638</v>
      </c>
      <c r="AI41" s="64">
        <v>32.17315283697999</v>
      </c>
      <c r="AJ41" s="64">
        <v>150.1636186332284</v>
      </c>
      <c r="AK41" s="64">
        <v>122.157957740341</v>
      </c>
      <c r="AL41" s="64">
        <v>94.05375270155547</v>
      </c>
      <c r="AM41" s="64">
        <v>166.090853798963</v>
      </c>
      <c r="AN41" s="64">
        <v>147.4930420500619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25">
      <c r="A43" t="s">
        <v>502</v>
      </c>
      <c r="B43" s="64" t="s">
        <v>916</v>
      </c>
      <c r="C43" s="64" t="s">
        <v>917</v>
      </c>
      <c r="D43" s="64" t="s">
        <v>918</v>
      </c>
      <c r="E43" s="64" t="s">
        <v>919</v>
      </c>
      <c r="F43" s="64" t="s">
        <v>920</v>
      </c>
      <c r="G43" s="64" t="s">
        <v>921</v>
      </c>
      <c r="H43" s="64" t="s">
        <v>922</v>
      </c>
      <c r="I43" s="64" t="s">
        <v>907</v>
      </c>
      <c r="J43" s="64" t="s">
        <v>908</v>
      </c>
      <c r="K43" s="64" t="s">
        <v>909</v>
      </c>
      <c r="L43" s="64" t="s">
        <v>910</v>
      </c>
      <c r="M43" s="64" t="s">
        <v>911</v>
      </c>
      <c r="N43" s="64" t="s">
        <v>912</v>
      </c>
      <c r="O43" s="64" t="s">
        <v>914</v>
      </c>
      <c r="P43" s="64" t="s">
        <v>915</v>
      </c>
      <c r="Q43" s="64" t="s">
        <v>891</v>
      </c>
      <c r="R43" s="64" t="s">
        <v>902</v>
      </c>
      <c r="S43" s="64" t="s">
        <v>913</v>
      </c>
      <c r="T43" s="64" t="s">
        <v>923</v>
      </c>
      <c r="U43" s="64" t="s">
        <v>924</v>
      </c>
      <c r="V43" s="64" t="s">
        <v>925</v>
      </c>
      <c r="W43" s="64" t="s">
        <v>926</v>
      </c>
      <c r="X43" s="64" t="s">
        <v>927</v>
      </c>
      <c r="Y43" s="64" t="s">
        <v>928</v>
      </c>
      <c r="Z43" s="64" t="s">
        <v>892</v>
      </c>
      <c r="AA43" s="64" t="s">
        <v>893</v>
      </c>
      <c r="AB43" s="64" t="s">
        <v>894</v>
      </c>
      <c r="AC43" s="64" t="s">
        <v>895</v>
      </c>
      <c r="AD43" s="64" t="s">
        <v>896</v>
      </c>
      <c r="AE43" s="64" t="s">
        <v>897</v>
      </c>
      <c r="AF43" s="64" t="s">
        <v>1592</v>
      </c>
      <c r="AG43" s="64" t="s">
        <v>898</v>
      </c>
      <c r="AH43" s="64" t="s">
        <v>899</v>
      </c>
      <c r="AI43" s="64" t="s">
        <v>900</v>
      </c>
      <c r="AJ43" s="64" t="s">
        <v>901</v>
      </c>
      <c r="AK43" s="64" t="s">
        <v>903</v>
      </c>
      <c r="AL43" s="64" t="s">
        <v>904</v>
      </c>
      <c r="AM43" s="64" t="s">
        <v>905</v>
      </c>
      <c r="AN43" s="64" t="s">
        <v>906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25">
      <c r="A44" t="s">
        <v>503</v>
      </c>
      <c r="B44" s="64">
        <v>11868.47490075645</v>
      </c>
      <c r="C44" s="64">
        <v>11206.12456399547</v>
      </c>
      <c r="D44" s="64">
        <v>9128.91407474641</v>
      </c>
      <c r="E44" s="64">
        <v>13276.10613669994</v>
      </c>
      <c r="F44" s="64">
        <v>10536.54531068989</v>
      </c>
      <c r="G44" s="64">
        <v>9415.902858559359</v>
      </c>
      <c r="H44" s="64">
        <v>10086.55783935627</v>
      </c>
      <c r="I44" s="64">
        <v>-1722.929389372982</v>
      </c>
      <c r="J44" s="64">
        <v>-1016.63143663706</v>
      </c>
      <c r="K44" s="64">
        <v>1060.579052611997</v>
      </c>
      <c r="L44" s="64">
        <v>347.0521833314886</v>
      </c>
      <c r="M44" s="64">
        <v>-1258.159292055712</v>
      </c>
      <c r="N44" s="64">
        <v>137.5168399251758</v>
      </c>
      <c r="O44" s="64">
        <v>259.4064007340341</v>
      </c>
      <c r="P44" s="64">
        <v>411.2485800628731</v>
      </c>
      <c r="Q44" s="64">
        <v>9529.944731177457</v>
      </c>
      <c r="R44" s="64">
        <v>653.0915723858278</v>
      </c>
      <c r="S44" s="64">
        <v>459.69978625329</v>
      </c>
      <c r="T44" s="64">
        <v>13.04537855920754</v>
      </c>
      <c r="U44" s="64">
        <v>1212.693432380672</v>
      </c>
      <c r="V44" s="64">
        <v>-1722.929389372982</v>
      </c>
      <c r="W44" s="64">
        <v>-1016.63143663706</v>
      </c>
      <c r="X44" s="64">
        <v>1060.579052611997</v>
      </c>
      <c r="Y44" s="64">
        <v>19.83943049116522</v>
      </c>
      <c r="Z44" s="64">
        <v>50.1244723211646</v>
      </c>
      <c r="AA44" s="64">
        <v>230.6417514743391</v>
      </c>
      <c r="AB44" s="64">
        <v>17.53661702905027</v>
      </c>
      <c r="AC44" s="64">
        <v>28.90991201576941</v>
      </c>
      <c r="AD44" s="64">
        <v>-1137.232688728478</v>
      </c>
      <c r="AE44" s="64">
        <v>-83.97519641285062</v>
      </c>
      <c r="AF44" s="64">
        <v>-36.95140691438398</v>
      </c>
      <c r="AG44" s="64">
        <v>82.57431119556938</v>
      </c>
      <c r="AH44" s="64">
        <v>23.46081226549092</v>
      </c>
      <c r="AI44" s="64">
        <v>31.48171646411555</v>
      </c>
      <c r="AJ44" s="64">
        <v>141.5644712296654</v>
      </c>
      <c r="AK44" s="64">
        <v>117.8419295043687</v>
      </c>
      <c r="AL44" s="64">
        <v>91.64816583295314</v>
      </c>
      <c r="AM44" s="64">
        <v>160.8001994094374</v>
      </c>
      <c r="AN44" s="64">
        <v>158.8002148204825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25">
      <c r="A45" t="s">
        <v>504</v>
      </c>
      <c r="B45" s="64">
        <v>5473.238558531853</v>
      </c>
      <c r="C45" s="64">
        <v>5556.012855009094</v>
      </c>
      <c r="D45" s="64">
        <v>4423.308960086178</v>
      </c>
      <c r="E45" s="64">
        <v>6548.776768622741</v>
      </c>
      <c r="F45" s="64">
        <v>5498.847170177066</v>
      </c>
      <c r="G45" s="64">
        <v>4962.558347865372</v>
      </c>
      <c r="H45" s="64">
        <v>5493.430017875377</v>
      </c>
      <c r="I45" s="64">
        <v>-707.900451227834</v>
      </c>
      <c r="J45" s="64">
        <v>-342.0291472178409</v>
      </c>
      <c r="K45" s="64">
        <v>790.6747477050754</v>
      </c>
      <c r="L45" s="64">
        <v>284.8634623858119</v>
      </c>
      <c r="M45" s="64">
        <v>-651.0514064394733</v>
      </c>
      <c r="N45" s="64">
        <v>114.7625841277797</v>
      </c>
      <c r="O45" s="64">
        <v>234.2093596743476</v>
      </c>
      <c r="P45" s="64">
        <v>296.662310335657</v>
      </c>
      <c r="Q45" s="64">
        <v>3922.090384140839</v>
      </c>
      <c r="R45" s="64">
        <v>514.7620724013383</v>
      </c>
      <c r="S45" s="64">
        <v>0</v>
      </c>
      <c r="T45" s="64">
        <v>124.3212792669392</v>
      </c>
      <c r="U45" s="64">
        <v>912.0648227227369</v>
      </c>
      <c r="V45" s="64">
        <v>-707.900451227834</v>
      </c>
      <c r="W45" s="64">
        <v>-342.0291472178409</v>
      </c>
      <c r="X45" s="64">
        <v>790.6747477050754</v>
      </c>
      <c r="Y45" s="64">
        <v>11.24754806237555</v>
      </c>
      <c r="Z45" s="64">
        <v>29.02348625136924</v>
      </c>
      <c r="AA45" s="64">
        <v>174.5906264579074</v>
      </c>
      <c r="AB45" s="64">
        <v>56.68469305914529</v>
      </c>
      <c r="AC45" s="64">
        <v>13.31710855501438</v>
      </c>
      <c r="AD45" s="64">
        <v>-587.4776726600388</v>
      </c>
      <c r="AE45" s="64">
        <v>-37.94993700149251</v>
      </c>
      <c r="AF45" s="64">
        <v>-25.62379677794213</v>
      </c>
      <c r="AG45" s="64">
        <v>63.09209669224921</v>
      </c>
      <c r="AH45" s="64">
        <v>34.62319945891753</v>
      </c>
      <c r="AI45" s="64">
        <v>17.04728797661297</v>
      </c>
      <c r="AJ45" s="64">
        <v>148.1064425954241</v>
      </c>
      <c r="AK45" s="64">
        <v>86.10291707892348</v>
      </c>
      <c r="AL45" s="64">
        <v>62.94567597744383</v>
      </c>
      <c r="AM45" s="64">
        <v>132.0191066569538</v>
      </c>
      <c r="AN45" s="64">
        <v>101.6975277012594</v>
      </c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25">
      <c r="A46" t="s">
        <v>505</v>
      </c>
      <c r="B46" s="64">
        <v>17284.86320685626</v>
      </c>
      <c r="C46" s="64">
        <v>17980.10966058615</v>
      </c>
      <c r="D46" s="64">
        <v>14909.13956610454</v>
      </c>
      <c r="E46" s="64">
        <v>20900.3858446136</v>
      </c>
      <c r="F46" s="64">
        <v>18524.66220386188</v>
      </c>
      <c r="G46" s="64">
        <v>16917.95309188803</v>
      </c>
      <c r="H46" s="64">
        <v>18528.92644108112</v>
      </c>
      <c r="I46" s="64">
        <v>-1630.758127832882</v>
      </c>
      <c r="J46" s="64">
        <v>-744.965512918843</v>
      </c>
      <c r="K46" s="64">
        <v>2326.00458156277</v>
      </c>
      <c r="L46" s="64">
        <v>1289.518056194571</v>
      </c>
      <c r="M46" s="64">
        <v>-1899.450463483624</v>
      </c>
      <c r="N46" s="64">
        <v>292.7413515097771</v>
      </c>
      <c r="O46" s="64">
        <v>818.8842395916183</v>
      </c>
      <c r="P46" s="64">
        <v>792.0891096014695</v>
      </c>
      <c r="Q46" s="64">
        <v>9177.984133422911</v>
      </c>
      <c r="R46" s="64">
        <v>1267.670056719837</v>
      </c>
      <c r="S46" s="64">
        <v>533.653500085512</v>
      </c>
      <c r="T46" s="64">
        <v>3006.488128598745</v>
      </c>
      <c r="U46" s="64">
        <v>3299.067388029258</v>
      </c>
      <c r="V46" s="64">
        <v>-1630.758127832882</v>
      </c>
      <c r="W46" s="64">
        <v>-744.965512918843</v>
      </c>
      <c r="X46" s="64">
        <v>2326.00458156277</v>
      </c>
      <c r="Y46" s="64">
        <v>115.2629459441194</v>
      </c>
      <c r="Z46" s="64">
        <v>70.91469538955035</v>
      </c>
      <c r="AA46" s="64">
        <v>641.8935682860699</v>
      </c>
      <c r="AB46" s="64">
        <v>359.2083462880257</v>
      </c>
      <c r="AC46" s="64">
        <v>102.2385002868053</v>
      </c>
      <c r="AD46" s="64">
        <v>-1701.604823909898</v>
      </c>
      <c r="AE46" s="64">
        <v>-126.2691912060592</v>
      </c>
      <c r="AF46" s="64">
        <v>-71.5764483676671</v>
      </c>
      <c r="AG46" s="64">
        <v>196.4128899501969</v>
      </c>
      <c r="AH46" s="64">
        <v>40.69636328254187</v>
      </c>
      <c r="AI46" s="64">
        <v>55.63209827703826</v>
      </c>
      <c r="AJ46" s="64">
        <v>535.3290861749106</v>
      </c>
      <c r="AK46" s="64">
        <v>283.5551534167078</v>
      </c>
      <c r="AL46" s="64">
        <v>220.4061581896029</v>
      </c>
      <c r="AM46" s="64">
        <v>457.1806939336085</v>
      </c>
      <c r="AN46" s="64">
        <v>114.5022574782581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true" customWidth="true"/>
    <col min="5" max="5" width="11.7109375" customWidth="true"/>
    <col min="10" max="10" width="31.7109375" bestFit="true" customWidth="true"/>
  </cols>
  <sheetData>
    <row r="1">
      <c r="A1" t="s">
        <v>929</v>
      </c>
      <c r="B1" t="s">
        <v>386</v>
      </c>
      <c r="C1" t="s">
        <v>1582</v>
      </c>
      <c r="D1" t="s">
        <v>890</v>
      </c>
      <c r="E1" t="s">
        <v>1585</v>
      </c>
      <c r="F1" t="s">
        <v>1364</v>
      </c>
      <c r="G1" t="s">
        <v>506</v>
      </c>
      <c r="I1" t="s">
        <v>929</v>
      </c>
      <c r="J1" t="s">
        <v>440</v>
      </c>
      <c r="K1" t="s">
        <v>1582</v>
      </c>
      <c r="L1" t="s">
        <v>1585</v>
      </c>
      <c r="M1" t="s">
        <v>890</v>
      </c>
      <c r="N1" t="s">
        <v>1364</v>
      </c>
      <c r="O1" t="s">
        <v>506</v>
      </c>
    </row>
    <row r="2">
      <c r="A2" t="s">
        <v>351</v>
      </c>
      <c r="B2" s="13">
        <v>1</v>
      </c>
      <c r="C2" t="s">
        <v>1584</v>
      </c>
      <c r="D2" s="13">
        <v>1000000</v>
      </c>
      <c r="E2" s="13">
        <v>0.4615174</v>
      </c>
      <c r="F2" t="s">
        <v>916</v>
      </c>
      <c r="G2" t="s">
        <v>390</v>
      </c>
      <c r="I2" t="s">
        <v>391</v>
      </c>
      <c r="J2" t="s">
        <v>441</v>
      </c>
      <c r="K2" t="s">
        <v>1583</v>
      </c>
      <c r="L2">
        <v>0.1822109686468599</v>
      </c>
      <c r="M2">
        <v>167048.8145425371</v>
      </c>
      <c r="N2" t="s">
        <v>916</v>
      </c>
      <c r="O2" t="s">
        <v>507</v>
      </c>
    </row>
    <row r="3">
      <c r="A3" t="s">
        <v>352</v>
      </c>
      <c r="B3" s="13">
        <v>1</v>
      </c>
      <c r="C3" t="s">
        <v>387</v>
      </c>
      <c r="D3" s="13">
        <v>1000000</v>
      </c>
      <c r="E3" s="13">
        <v>0.4072043</v>
      </c>
      <c r="F3" t="s">
        <v>916</v>
      </c>
      <c r="G3" t="s">
        <v>390</v>
      </c>
      <c r="I3" t="s">
        <v>392</v>
      </c>
      <c r="J3" t="s">
        <v>441</v>
      </c>
      <c r="K3" t="s">
        <v>1583</v>
      </c>
      <c r="L3">
        <v>0.1916254538833599</v>
      </c>
      <c r="M3">
        <v>167048.8145425371</v>
      </c>
      <c r="N3" t="s">
        <v>917</v>
      </c>
      <c r="O3" t="s">
        <v>507</v>
      </c>
    </row>
    <row r="4">
      <c r="A4" t="s">
        <v>353</v>
      </c>
      <c r="B4" s="13">
        <v>1</v>
      </c>
      <c r="C4" t="s">
        <v>1583</v>
      </c>
      <c r="D4" s="13">
        <v>1000000</v>
      </c>
      <c r="E4" s="13">
        <v>0.3360243161783187</v>
      </c>
      <c r="F4" t="s">
        <v>916</v>
      </c>
      <c r="G4" t="s">
        <v>507</v>
      </c>
      <c r="I4" t="s">
        <v>393</v>
      </c>
      <c r="J4" t="s">
        <v>441</v>
      </c>
      <c r="K4" t="s">
        <v>1583</v>
      </c>
      <c r="L4">
        <v>0.2619125675060215</v>
      </c>
      <c r="M4">
        <v>167048.8145425371</v>
      </c>
      <c r="N4" t="s">
        <v>918</v>
      </c>
      <c r="O4" t="s">
        <v>507</v>
      </c>
    </row>
    <row r="5">
      <c r="A5" t="s">
        <v>354</v>
      </c>
      <c r="B5" s="13">
        <v>1</v>
      </c>
      <c r="C5" t="s">
        <v>388</v>
      </c>
      <c r="D5" s="13">
        <v>1000000</v>
      </c>
      <c r="E5" s="13">
        <v>0.1771605698561525</v>
      </c>
      <c r="F5" t="s">
        <v>916</v>
      </c>
      <c r="G5" t="s">
        <v>507</v>
      </c>
      <c r="I5" t="s">
        <v>394</v>
      </c>
      <c r="J5" t="s">
        <v>441</v>
      </c>
      <c r="K5" t="s">
        <v>1583</v>
      </c>
      <c r="L5">
        <v>0.1266002376155009</v>
      </c>
      <c r="M5">
        <v>167048.8145425371</v>
      </c>
      <c r="N5" t="s">
        <v>919</v>
      </c>
      <c r="O5" t="s">
        <v>507</v>
      </c>
    </row>
    <row r="6">
      <c r="A6" t="s">
        <v>355</v>
      </c>
      <c r="B6" s="13">
        <v>1</v>
      </c>
      <c r="C6" t="s">
        <v>389</v>
      </c>
      <c r="D6" s="13">
        <v>1000000</v>
      </c>
      <c r="E6" s="13">
        <v>0.124072297026058</v>
      </c>
      <c r="F6" t="s">
        <v>916</v>
      </c>
      <c r="G6" t="s">
        <v>507</v>
      </c>
      <c r="I6" t="s">
        <v>395</v>
      </c>
      <c r="J6" t="s">
        <v>441</v>
      </c>
      <c r="K6" t="s">
        <v>1583</v>
      </c>
      <c r="L6">
        <v>0.160301402822474</v>
      </c>
      <c r="M6">
        <v>167048.8145425371</v>
      </c>
      <c r="N6" t="s">
        <v>920</v>
      </c>
      <c r="O6" t="s">
        <v>507</v>
      </c>
    </row>
    <row r="7">
      <c r="A7" t="s">
        <v>356</v>
      </c>
      <c r="B7" s="13">
        <v>1</v>
      </c>
      <c r="C7" t="s">
        <v>1584</v>
      </c>
      <c r="D7" s="13">
        <v>1000000</v>
      </c>
      <c r="E7" s="13">
        <v>0.3721229</v>
      </c>
      <c r="F7" t="s">
        <v>917</v>
      </c>
      <c r="G7" t="s">
        <v>390</v>
      </c>
      <c r="I7" t="s">
        <v>396</v>
      </c>
      <c r="J7" t="s">
        <v>441</v>
      </c>
      <c r="K7" t="s">
        <v>1583</v>
      </c>
      <c r="L7">
        <v>0.2283544998415107</v>
      </c>
      <c r="M7">
        <v>167048.8145425371</v>
      </c>
      <c r="N7" t="s">
        <v>921</v>
      </c>
      <c r="O7" t="s">
        <v>507</v>
      </c>
    </row>
    <row r="8">
      <c r="A8" t="s">
        <v>357</v>
      </c>
      <c r="B8" s="13">
        <v>1</v>
      </c>
      <c r="C8" t="s">
        <v>387</v>
      </c>
      <c r="D8" s="13">
        <v>1000000</v>
      </c>
      <c r="E8" s="13">
        <v>0.2755076</v>
      </c>
      <c r="F8" t="s">
        <v>917</v>
      </c>
      <c r="G8" t="s">
        <v>390</v>
      </c>
      <c r="I8" t="s">
        <v>397</v>
      </c>
      <c r="J8" t="s">
        <v>441</v>
      </c>
      <c r="K8" t="s">
        <v>1583</v>
      </c>
      <c r="L8">
        <v>0.1454162663651558</v>
      </c>
      <c r="M8">
        <v>167048.8145425371</v>
      </c>
      <c r="N8" t="s">
        <v>922</v>
      </c>
      <c r="O8" t="s">
        <v>507</v>
      </c>
    </row>
    <row r="9">
      <c r="A9" t="s">
        <v>358</v>
      </c>
      <c r="B9" s="13">
        <v>1</v>
      </c>
      <c r="C9" t="s">
        <v>1583</v>
      </c>
      <c r="D9" s="13">
        <v>1000000</v>
      </c>
      <c r="E9" s="13">
        <v>0.2496329796861551</v>
      </c>
      <c r="F9" t="s">
        <v>917</v>
      </c>
      <c r="G9" t="s">
        <v>507</v>
      </c>
      <c r="I9" t="s">
        <v>398</v>
      </c>
      <c r="J9" t="s">
        <v>442</v>
      </c>
      <c r="K9" t="s">
        <v>1583</v>
      </c>
      <c r="L9">
        <v>0.2543642090808591</v>
      </c>
      <c r="M9">
        <v>184596.5912601536</v>
      </c>
      <c r="N9" t="s">
        <v>916</v>
      </c>
      <c r="O9" t="s">
        <v>507</v>
      </c>
    </row>
    <row r="10">
      <c r="A10" t="s">
        <v>359</v>
      </c>
      <c r="B10" s="13">
        <v>1</v>
      </c>
      <c r="C10" t="s">
        <v>388</v>
      </c>
      <c r="D10" s="13">
        <v>1000000</v>
      </c>
      <c r="E10" s="13">
        <v>0.0775554079060394</v>
      </c>
      <c r="F10" t="s">
        <v>917</v>
      </c>
      <c r="G10" t="s">
        <v>507</v>
      </c>
      <c r="I10" t="s">
        <v>399</v>
      </c>
      <c r="J10" t="s">
        <v>442</v>
      </c>
      <c r="K10" t="s">
        <v>1583</v>
      </c>
      <c r="L10">
        <v>0.2840696606108649</v>
      </c>
      <c r="M10">
        <v>184596.5912601536</v>
      </c>
      <c r="N10" t="s">
        <v>917</v>
      </c>
      <c r="O10" t="s">
        <v>507</v>
      </c>
    </row>
    <row r="11">
      <c r="A11" t="s">
        <v>360</v>
      </c>
      <c r="B11" s="13">
        <v>1</v>
      </c>
      <c r="C11" t="s">
        <v>389</v>
      </c>
      <c r="D11" s="13">
        <v>1000000</v>
      </c>
      <c r="E11" s="13">
        <v>0.03880554356101532</v>
      </c>
      <c r="F11" t="s">
        <v>917</v>
      </c>
      <c r="G11" t="s">
        <v>507</v>
      </c>
      <c r="I11" t="s">
        <v>400</v>
      </c>
      <c r="J11" t="s">
        <v>442</v>
      </c>
      <c r="K11" t="s">
        <v>1583</v>
      </c>
      <c r="L11">
        <v>0.3285282964965486</v>
      </c>
      <c r="M11">
        <v>184596.5912601536</v>
      </c>
      <c r="N11" t="s">
        <v>918</v>
      </c>
      <c r="O11" t="s">
        <v>507</v>
      </c>
    </row>
    <row r="12">
      <c r="A12" t="s">
        <v>361</v>
      </c>
      <c r="B12" s="13">
        <v>1</v>
      </c>
      <c r="C12" t="s">
        <v>1584</v>
      </c>
      <c r="D12" s="13">
        <v>1000000</v>
      </c>
      <c r="E12" s="13">
        <v>0.4340317</v>
      </c>
      <c r="F12" t="s">
        <v>918</v>
      </c>
      <c r="G12" t="s">
        <v>390</v>
      </c>
      <c r="I12" t="s">
        <v>401</v>
      </c>
      <c r="J12" t="s">
        <v>442</v>
      </c>
      <c r="K12" t="s">
        <v>1583</v>
      </c>
      <c r="L12">
        <v>0.173365952955243</v>
      </c>
      <c r="M12">
        <v>184596.5912601536</v>
      </c>
      <c r="N12" t="s">
        <v>919</v>
      </c>
      <c r="O12" t="s">
        <v>507</v>
      </c>
    </row>
    <row r="13">
      <c r="A13" t="s">
        <v>362</v>
      </c>
      <c r="B13" s="13">
        <v>1</v>
      </c>
      <c r="C13" t="s">
        <v>387</v>
      </c>
      <c r="D13" s="13">
        <v>1000000</v>
      </c>
      <c r="E13" s="13">
        <v>0.3754462</v>
      </c>
      <c r="F13" t="s">
        <v>918</v>
      </c>
      <c r="G13" t="s">
        <v>390</v>
      </c>
      <c r="I13" t="s">
        <v>402</v>
      </c>
      <c r="J13" t="s">
        <v>442</v>
      </c>
      <c r="K13" t="s">
        <v>1583</v>
      </c>
      <c r="L13">
        <v>0.211699105898776</v>
      </c>
      <c r="M13">
        <v>184596.5912601536</v>
      </c>
      <c r="N13" t="s">
        <v>920</v>
      </c>
      <c r="O13" t="s">
        <v>507</v>
      </c>
    </row>
    <row r="14">
      <c r="A14" t="s">
        <v>363</v>
      </c>
      <c r="B14" s="13">
        <v>1</v>
      </c>
      <c r="C14" t="s">
        <v>1583</v>
      </c>
      <c r="D14" s="13">
        <v>1000000</v>
      </c>
      <c r="E14" s="13">
        <v>0.3872548825609616</v>
      </c>
      <c r="F14" t="s">
        <v>918</v>
      </c>
      <c r="G14" t="s">
        <v>507</v>
      </c>
      <c r="I14" t="s">
        <v>403</v>
      </c>
      <c r="J14" t="s">
        <v>442</v>
      </c>
      <c r="K14" t="s">
        <v>1583</v>
      </c>
      <c r="L14">
        <v>0.2950122603138092</v>
      </c>
      <c r="M14">
        <v>184596.5912601536</v>
      </c>
      <c r="N14" t="s">
        <v>921</v>
      </c>
      <c r="O14" t="s">
        <v>507</v>
      </c>
    </row>
    <row r="15">
      <c r="A15" t="s">
        <v>364</v>
      </c>
      <c r="B15" s="13">
        <v>1</v>
      </c>
      <c r="C15" t="s">
        <v>388</v>
      </c>
      <c r="D15" s="13">
        <v>1000000</v>
      </c>
      <c r="E15" s="13">
        <v>0.1901182216428087</v>
      </c>
      <c r="F15" t="s">
        <v>918</v>
      </c>
      <c r="G15" t="s">
        <v>507</v>
      </c>
      <c r="I15" t="s">
        <v>404</v>
      </c>
      <c r="J15" t="s">
        <v>442</v>
      </c>
      <c r="K15" t="s">
        <v>1583</v>
      </c>
      <c r="L15">
        <v>0.1729391696173505</v>
      </c>
      <c r="M15">
        <v>184596.5912601536</v>
      </c>
      <c r="N15" t="s">
        <v>922</v>
      </c>
      <c r="O15" t="s">
        <v>507</v>
      </c>
    </row>
    <row r="16">
      <c r="A16" t="s">
        <v>365</v>
      </c>
      <c r="B16" s="13">
        <v>1</v>
      </c>
      <c r="C16" t="s">
        <v>389</v>
      </c>
      <c r="D16" s="13">
        <v>1000000</v>
      </c>
      <c r="E16" s="13">
        <v>0.1292661481325272</v>
      </c>
      <c r="F16" t="s">
        <v>918</v>
      </c>
      <c r="G16" t="s">
        <v>507</v>
      </c>
      <c r="I16" t="s">
        <v>405</v>
      </c>
      <c r="J16" t="s">
        <v>443</v>
      </c>
      <c r="K16" t="s">
        <v>1583</v>
      </c>
      <c r="L16">
        <v>0.4767688907299767</v>
      </c>
      <c r="M16">
        <v>86941.15189749781</v>
      </c>
      <c r="N16" t="s">
        <v>916</v>
      </c>
      <c r="O16" t="s">
        <v>507</v>
      </c>
    </row>
    <row r="17">
      <c r="A17" t="s">
        <v>366</v>
      </c>
      <c r="B17" s="13">
        <v>1</v>
      </c>
      <c r="C17" t="s">
        <v>1584</v>
      </c>
      <c r="D17" s="13">
        <v>1000000</v>
      </c>
      <c r="E17" s="13">
        <v>0.3579055</v>
      </c>
      <c r="F17" t="s">
        <v>919</v>
      </c>
      <c r="G17" t="s">
        <v>390</v>
      </c>
      <c r="I17" t="s">
        <v>406</v>
      </c>
      <c r="J17" t="s">
        <v>443</v>
      </c>
      <c r="K17" t="s">
        <v>1583</v>
      </c>
      <c r="L17">
        <v>0.5043540430202873</v>
      </c>
      <c r="M17">
        <v>86941.15189749781</v>
      </c>
      <c r="N17" t="s">
        <v>917</v>
      </c>
      <c r="O17" t="s">
        <v>507</v>
      </c>
    </row>
    <row r="18">
      <c r="A18" t="s">
        <v>367</v>
      </c>
      <c r="B18" s="13">
        <v>1</v>
      </c>
      <c r="C18" t="s">
        <v>387</v>
      </c>
      <c r="D18" s="13">
        <v>1000000</v>
      </c>
      <c r="E18" s="13">
        <v>0.250637</v>
      </c>
      <c r="F18" t="s">
        <v>919</v>
      </c>
      <c r="G18" t="s">
        <v>390</v>
      </c>
      <c r="I18" t="s">
        <v>407</v>
      </c>
      <c r="J18" t="s">
        <v>443</v>
      </c>
      <c r="K18" t="s">
        <v>1583</v>
      </c>
      <c r="L18">
        <v>0.5764704119225236</v>
      </c>
      <c r="M18">
        <v>86941.15189749781</v>
      </c>
      <c r="N18" t="s">
        <v>918</v>
      </c>
      <c r="O18" t="s">
        <v>507</v>
      </c>
    </row>
    <row r="19">
      <c r="A19" t="s">
        <v>368</v>
      </c>
      <c r="B19" s="13">
        <v>1</v>
      </c>
      <c r="C19" t="s">
        <v>1583</v>
      </c>
      <c r="D19" s="13">
        <v>1000000</v>
      </c>
      <c r="E19" s="13">
        <v>0.1785155792764216</v>
      </c>
      <c r="F19" t="s">
        <v>919</v>
      </c>
      <c r="G19" t="s">
        <v>507</v>
      </c>
      <c r="I19" t="s">
        <v>408</v>
      </c>
      <c r="J19" t="s">
        <v>443</v>
      </c>
      <c r="K19" t="s">
        <v>1583</v>
      </c>
      <c r="L19">
        <v>0.3023874319957325</v>
      </c>
      <c r="M19">
        <v>86941.15189749781</v>
      </c>
      <c r="N19" t="s">
        <v>919</v>
      </c>
      <c r="O19" t="s">
        <v>507</v>
      </c>
    </row>
    <row r="20">
      <c r="A20" t="s">
        <v>369</v>
      </c>
      <c r="B20" s="13">
        <v>1</v>
      </c>
      <c r="C20" t="s">
        <v>388</v>
      </c>
      <c r="D20" s="13">
        <v>1000000</v>
      </c>
      <c r="E20" s="13">
        <v>0.02636189025819534</v>
      </c>
      <c r="F20" t="s">
        <v>919</v>
      </c>
      <c r="G20" t="s">
        <v>507</v>
      </c>
      <c r="I20" t="s">
        <v>409</v>
      </c>
      <c r="J20" t="s">
        <v>443</v>
      </c>
      <c r="K20" t="s">
        <v>1583</v>
      </c>
      <c r="L20">
        <v>0.3614769242792485</v>
      </c>
      <c r="M20">
        <v>86941.15189749781</v>
      </c>
      <c r="N20" t="s">
        <v>920</v>
      </c>
      <c r="O20" t="s">
        <v>507</v>
      </c>
    </row>
    <row r="21">
      <c r="A21" t="s">
        <v>370</v>
      </c>
      <c r="B21" s="13">
        <v>1</v>
      </c>
      <c r="C21" t="s">
        <v>389</v>
      </c>
      <c r="D21" s="13">
        <v>1000000</v>
      </c>
      <c r="E21" s="13">
        <v>0.004652542575933623</v>
      </c>
      <c r="F21" t="s">
        <v>919</v>
      </c>
      <c r="G21" t="s">
        <v>507</v>
      </c>
      <c r="I21" t="s">
        <v>410</v>
      </c>
      <c r="J21" t="s">
        <v>443</v>
      </c>
      <c r="K21" t="s">
        <v>1583</v>
      </c>
      <c r="L21">
        <v>0.4491810638688279</v>
      </c>
      <c r="M21">
        <v>86941.15189749781</v>
      </c>
      <c r="N21" t="s">
        <v>921</v>
      </c>
      <c r="O21" t="s">
        <v>507</v>
      </c>
    </row>
    <row r="22">
      <c r="A22" t="s">
        <v>371</v>
      </c>
      <c r="B22" s="13">
        <v>1</v>
      </c>
      <c r="C22" t="s">
        <v>1584</v>
      </c>
      <c r="D22" s="13">
        <v>1000000</v>
      </c>
      <c r="E22" s="13">
        <v>0.3203057</v>
      </c>
      <c r="F22" t="s">
        <v>920</v>
      </c>
      <c r="G22" t="s">
        <v>390</v>
      </c>
      <c r="I22" t="s">
        <v>411</v>
      </c>
      <c r="J22" t="s">
        <v>443</v>
      </c>
      <c r="K22" t="s">
        <v>1583</v>
      </c>
      <c r="L22">
        <v>0.2275485779004518</v>
      </c>
      <c r="M22">
        <v>86941.15189749781</v>
      </c>
      <c r="N22" t="s">
        <v>922</v>
      </c>
      <c r="O22" t="s">
        <v>507</v>
      </c>
    </row>
    <row r="23">
      <c r="A23" t="s">
        <v>372</v>
      </c>
      <c r="B23" s="13">
        <v>1</v>
      </c>
      <c r="C23" t="s">
        <v>387</v>
      </c>
      <c r="D23" s="13">
        <v>1000000</v>
      </c>
      <c r="E23" s="13">
        <v>0.215694</v>
      </c>
      <c r="F23" t="s">
        <v>920</v>
      </c>
      <c r="G23" t="s">
        <v>390</v>
      </c>
      <c r="I23" t="s">
        <v>412</v>
      </c>
      <c r="J23" t="s">
        <v>444</v>
      </c>
      <c r="K23" t="s">
        <v>1583</v>
      </c>
      <c r="L23">
        <v>0.290353725359479</v>
      </c>
      <c r="M23">
        <v>63900.53691525207</v>
      </c>
      <c r="N23" t="s">
        <v>916</v>
      </c>
      <c r="O23" t="s">
        <v>507</v>
      </c>
    </row>
    <row r="24">
      <c r="A24" t="s">
        <v>373</v>
      </c>
      <c r="B24" s="13">
        <v>1</v>
      </c>
      <c r="C24" t="s">
        <v>1583</v>
      </c>
      <c r="D24" s="13">
        <v>1000000</v>
      </c>
      <c r="E24" s="13">
        <v>0.2059013647425109</v>
      </c>
      <c r="F24" t="s">
        <v>920</v>
      </c>
      <c r="G24" t="s">
        <v>507</v>
      </c>
      <c r="I24" t="s">
        <v>413</v>
      </c>
      <c r="J24" t="s">
        <v>444</v>
      </c>
      <c r="K24" t="s">
        <v>1583</v>
      </c>
      <c r="L24">
        <v>0.306909038165856</v>
      </c>
      <c r="M24">
        <v>63900.53691525207</v>
      </c>
      <c r="N24" t="s">
        <v>917</v>
      </c>
      <c r="O24" t="s">
        <v>507</v>
      </c>
    </row>
    <row r="25">
      <c r="A25" t="s">
        <v>374</v>
      </c>
      <c r="B25" s="13">
        <v>1</v>
      </c>
      <c r="C25" t="s">
        <v>388</v>
      </c>
      <c r="D25" s="13">
        <v>1000000</v>
      </c>
      <c r="E25" s="13">
        <v>0.03146614345389493</v>
      </c>
      <c r="F25" t="s">
        <v>920</v>
      </c>
      <c r="G25" t="s">
        <v>507</v>
      </c>
      <c r="I25" t="s">
        <v>414</v>
      </c>
      <c r="J25" t="s">
        <v>444</v>
      </c>
      <c r="K25" t="s">
        <v>1583</v>
      </c>
      <c r="L25">
        <v>0.3330307843638161</v>
      </c>
      <c r="M25">
        <v>63900.53691525207</v>
      </c>
      <c r="N25" t="s">
        <v>918</v>
      </c>
      <c r="O25" t="s">
        <v>507</v>
      </c>
    </row>
    <row r="26">
      <c r="A26" t="s">
        <v>375</v>
      </c>
      <c r="B26" s="13">
        <v>1</v>
      </c>
      <c r="C26" t="s">
        <v>389</v>
      </c>
      <c r="D26" s="13">
        <v>1000000</v>
      </c>
      <c r="E26" s="13">
        <v>0.005694880554397006</v>
      </c>
      <c r="F26" t="s">
        <v>920</v>
      </c>
      <c r="G26" t="s">
        <v>507</v>
      </c>
      <c r="I26" t="s">
        <v>415</v>
      </c>
      <c r="J26" t="s">
        <v>444</v>
      </c>
      <c r="K26" t="s">
        <v>1583</v>
      </c>
      <c r="L26">
        <v>0.2204232485111478</v>
      </c>
      <c r="M26">
        <v>63900.53691525207</v>
      </c>
      <c r="N26" t="s">
        <v>919</v>
      </c>
      <c r="O26" t="s">
        <v>507</v>
      </c>
    </row>
    <row r="27">
      <c r="A27" t="s">
        <v>376</v>
      </c>
      <c r="B27" s="13">
        <v>1</v>
      </c>
      <c r="C27" t="s">
        <v>1584</v>
      </c>
      <c r="D27" s="13">
        <v>1000000</v>
      </c>
      <c r="E27" s="13">
        <v>0.3263041</v>
      </c>
      <c r="F27" t="s">
        <v>921</v>
      </c>
      <c r="G27" t="s">
        <v>390</v>
      </c>
      <c r="I27" t="s">
        <v>416</v>
      </c>
      <c r="J27" t="s">
        <v>444</v>
      </c>
      <c r="K27" t="s">
        <v>1583</v>
      </c>
      <c r="L27">
        <v>0.2384709348977438</v>
      </c>
      <c r="M27">
        <v>63900.53691525207</v>
      </c>
      <c r="N27" t="s">
        <v>920</v>
      </c>
      <c r="O27" t="s">
        <v>507</v>
      </c>
    </row>
    <row r="28">
      <c r="A28" t="s">
        <v>377</v>
      </c>
      <c r="B28" s="13">
        <v>1</v>
      </c>
      <c r="C28" t="s">
        <v>387</v>
      </c>
      <c r="D28" s="13">
        <v>1000000</v>
      </c>
      <c r="E28" s="13">
        <v>0.2279033</v>
      </c>
      <c r="F28" t="s">
        <v>921</v>
      </c>
      <c r="G28" t="s">
        <v>390</v>
      </c>
      <c r="I28" t="s">
        <v>417</v>
      </c>
      <c r="J28" t="s">
        <v>444</v>
      </c>
      <c r="K28" t="s">
        <v>1583</v>
      </c>
      <c r="L28">
        <v>0.2749319713248415</v>
      </c>
      <c r="M28">
        <v>63900.53691525207</v>
      </c>
      <c r="N28" t="s">
        <v>921</v>
      </c>
      <c r="O28" t="s">
        <v>507</v>
      </c>
    </row>
    <row r="29">
      <c r="A29" t="s">
        <v>378</v>
      </c>
      <c r="B29" s="13">
        <v>1</v>
      </c>
      <c r="C29" t="s">
        <v>1583</v>
      </c>
      <c r="D29" s="13">
        <v>1000000</v>
      </c>
      <c r="E29" s="13">
        <v>0.2777041808120138</v>
      </c>
      <c r="F29" t="s">
        <v>921</v>
      </c>
      <c r="G29" t="s">
        <v>507</v>
      </c>
      <c r="I29" t="s">
        <v>418</v>
      </c>
      <c r="J29" t="s">
        <v>444</v>
      </c>
      <c r="K29" t="s">
        <v>1583</v>
      </c>
      <c r="L29">
        <v>0.1565354311395522</v>
      </c>
      <c r="M29">
        <v>63900.53691525207</v>
      </c>
      <c r="N29" t="s">
        <v>922</v>
      </c>
      <c r="O29" t="s">
        <v>507</v>
      </c>
    </row>
    <row r="30">
      <c r="A30" t="s">
        <v>379</v>
      </c>
      <c r="B30" s="13">
        <v>1</v>
      </c>
      <c r="C30" t="s">
        <v>388</v>
      </c>
      <c r="D30" s="13">
        <v>1000000</v>
      </c>
      <c r="E30" s="13">
        <v>0.05524564123565501</v>
      </c>
      <c r="F30" t="s">
        <v>921</v>
      </c>
      <c r="G30" t="s">
        <v>507</v>
      </c>
      <c r="I30" t="s">
        <v>419</v>
      </c>
      <c r="J30" t="s">
        <v>445</v>
      </c>
      <c r="K30" t="s">
        <v>1583</v>
      </c>
      <c r="L30">
        <v>0.2321495201172195</v>
      </c>
      <c r="M30">
        <v>334441.3067779648</v>
      </c>
      <c r="N30" t="s">
        <v>916</v>
      </c>
      <c r="O30" t="s">
        <v>507</v>
      </c>
    </row>
    <row r="31">
      <c r="A31" t="s">
        <v>380</v>
      </c>
      <c r="B31" s="13">
        <v>1</v>
      </c>
      <c r="C31" t="s">
        <v>389</v>
      </c>
      <c r="D31" s="13">
        <v>1000000</v>
      </c>
      <c r="E31" s="13">
        <v>0.01402069351873159</v>
      </c>
      <c r="F31" t="s">
        <v>921</v>
      </c>
      <c r="G31" t="s">
        <v>507</v>
      </c>
      <c r="I31" t="s">
        <v>420</v>
      </c>
      <c r="J31" t="s">
        <v>445</v>
      </c>
      <c r="K31" t="s">
        <v>1583</v>
      </c>
      <c r="L31">
        <v>0.1820051124827492</v>
      </c>
      <c r="M31">
        <v>334441.3067779648</v>
      </c>
      <c r="N31" t="s">
        <v>917</v>
      </c>
      <c r="O31" t="s">
        <v>507</v>
      </c>
    </row>
    <row r="32">
      <c r="A32" t="s">
        <v>381</v>
      </c>
      <c r="B32" s="13">
        <v>1</v>
      </c>
      <c r="C32" t="s">
        <v>1584</v>
      </c>
      <c r="D32" s="13">
        <v>1000000</v>
      </c>
      <c r="E32" s="13">
        <v>0.3044684</v>
      </c>
      <c r="F32" t="s">
        <v>922</v>
      </c>
      <c r="G32" t="s">
        <v>390</v>
      </c>
      <c r="I32" t="s">
        <v>421</v>
      </c>
      <c r="J32" t="s">
        <v>445</v>
      </c>
      <c r="K32" t="s">
        <v>1583</v>
      </c>
      <c r="L32">
        <v>0.2608648887148008</v>
      </c>
      <c r="M32">
        <v>334441.3067779648</v>
      </c>
      <c r="N32" t="s">
        <v>918</v>
      </c>
      <c r="O32" t="s">
        <v>507</v>
      </c>
    </row>
    <row r="33">
      <c r="A33" t="s">
        <v>382</v>
      </c>
      <c r="B33" s="13">
        <v>1</v>
      </c>
      <c r="C33" t="s">
        <v>387</v>
      </c>
      <c r="D33" s="13">
        <v>1000000</v>
      </c>
      <c r="E33" s="13">
        <v>0.1995364</v>
      </c>
      <c r="F33" t="s">
        <v>922</v>
      </c>
      <c r="G33" t="s">
        <v>390</v>
      </c>
      <c r="I33" t="s">
        <v>422</v>
      </c>
      <c r="J33" t="s">
        <v>445</v>
      </c>
      <c r="K33" t="s">
        <v>1583</v>
      </c>
      <c r="L33">
        <v>0.1472903515793346</v>
      </c>
      <c r="M33">
        <v>334441.3067779648</v>
      </c>
      <c r="N33" t="s">
        <v>919</v>
      </c>
      <c r="O33" t="s">
        <v>507</v>
      </c>
    </row>
    <row r="34">
      <c r="A34" t="s">
        <v>383</v>
      </c>
      <c r="B34" s="13">
        <v>1</v>
      </c>
      <c r="C34" t="s">
        <v>1583</v>
      </c>
      <c r="D34" s="13">
        <v>1000000</v>
      </c>
      <c r="E34" s="13">
        <v>0.1800495714142021</v>
      </c>
      <c r="F34" t="s">
        <v>922</v>
      </c>
      <c r="G34" t="s">
        <v>507</v>
      </c>
      <c r="I34" t="s">
        <v>423</v>
      </c>
      <c r="J34" t="s">
        <v>445</v>
      </c>
      <c r="K34" t="s">
        <v>1583</v>
      </c>
      <c r="L34">
        <v>0.1697136595983108</v>
      </c>
      <c r="M34">
        <v>334441.3067779648</v>
      </c>
      <c r="N34" t="s">
        <v>920</v>
      </c>
      <c r="O34" t="s">
        <v>507</v>
      </c>
    </row>
    <row r="35">
      <c r="A35" t="s">
        <v>384</v>
      </c>
      <c r="B35" s="13">
        <v>1</v>
      </c>
      <c r="C35" t="s">
        <v>388</v>
      </c>
      <c r="D35" s="13">
        <v>1000000</v>
      </c>
      <c r="E35" s="13">
        <v>0.02792392809376493</v>
      </c>
      <c r="F35" t="s">
        <v>922</v>
      </c>
      <c r="G35" t="s">
        <v>507</v>
      </c>
      <c r="I35" t="s">
        <v>424</v>
      </c>
      <c r="J35" t="s">
        <v>445</v>
      </c>
      <c r="K35" t="s">
        <v>1583</v>
      </c>
      <c r="L35">
        <v>0.2204884529115378</v>
      </c>
      <c r="M35">
        <v>334441.3067779648</v>
      </c>
      <c r="N35" t="s">
        <v>921</v>
      </c>
      <c r="O35" t="s">
        <v>507</v>
      </c>
    </row>
    <row r="36">
      <c r="A36" t="s">
        <v>385</v>
      </c>
      <c r="B36" s="13">
        <v>1</v>
      </c>
      <c r="C36" t="s">
        <v>389</v>
      </c>
      <c r="D36" s="13">
        <v>1000000</v>
      </c>
      <c r="E36" s="13">
        <v>0.006036323687311854</v>
      </c>
      <c r="F36" t="s">
        <v>922</v>
      </c>
      <c r="G36" t="s">
        <v>507</v>
      </c>
      <c r="I36" t="s">
        <v>425</v>
      </c>
      <c r="J36" t="s">
        <v>445</v>
      </c>
      <c r="K36" t="s">
        <v>1583</v>
      </c>
      <c r="L36">
        <v>0.1677560467565151</v>
      </c>
      <c r="M36">
        <v>334441.3067779648</v>
      </c>
      <c r="N36" t="s">
        <v>922</v>
      </c>
      <c r="O36" t="s">
        <v>507</v>
      </c>
    </row>
    <row r="37">
      <c r="I37" t="s">
        <v>426</v>
      </c>
      <c r="J37" t="s">
        <v>446</v>
      </c>
      <c r="K37" t="s">
        <v>1583</v>
      </c>
      <c r="L37">
        <v>0.8390769526549497</v>
      </c>
      <c r="M37">
        <v>107677.801493377</v>
      </c>
      <c r="N37" t="s">
        <v>916</v>
      </c>
      <c r="O37" t="s">
        <v>507</v>
      </c>
    </row>
    <row r="38">
      <c r="I38" t="s">
        <v>427</v>
      </c>
      <c r="J38" t="s">
        <v>446</v>
      </c>
      <c r="K38" t="s">
        <v>1583</v>
      </c>
      <c r="L38">
        <v>0.2533834271029012</v>
      </c>
      <c r="M38">
        <v>107677.801493377</v>
      </c>
      <c r="N38" t="s">
        <v>917</v>
      </c>
      <c r="O38" t="s">
        <v>507</v>
      </c>
    </row>
    <row r="39">
      <c r="I39" t="s">
        <v>428</v>
      </c>
      <c r="J39" t="s">
        <v>446</v>
      </c>
      <c r="K39" t="s">
        <v>1583</v>
      </c>
      <c r="L39">
        <v>0.8495213840045239</v>
      </c>
      <c r="M39">
        <v>107677.801493377</v>
      </c>
      <c r="N39" t="s">
        <v>918</v>
      </c>
      <c r="O39" t="s">
        <v>507</v>
      </c>
    </row>
    <row r="40">
      <c r="I40" t="s">
        <v>429</v>
      </c>
      <c r="J40" t="s">
        <v>446</v>
      </c>
      <c r="K40" t="s">
        <v>1583</v>
      </c>
      <c r="L40">
        <v>0.22812611223889</v>
      </c>
      <c r="M40">
        <v>107677.801493377</v>
      </c>
      <c r="N40" t="s">
        <v>919</v>
      </c>
      <c r="O40" t="s">
        <v>507</v>
      </c>
    </row>
    <row r="41">
      <c r="I41" t="s">
        <v>430</v>
      </c>
      <c r="J41" t="s">
        <v>446</v>
      </c>
      <c r="K41" t="s">
        <v>1583</v>
      </c>
      <c r="L41">
        <v>0.22812611223889</v>
      </c>
      <c r="M41">
        <v>107677.801493377</v>
      </c>
      <c r="N41" t="s">
        <v>920</v>
      </c>
      <c r="O41" t="s">
        <v>507</v>
      </c>
    </row>
    <row r="42">
      <c r="I42" t="s">
        <v>431</v>
      </c>
      <c r="J42" t="s">
        <v>446</v>
      </c>
      <c r="K42" t="s">
        <v>1583</v>
      </c>
      <c r="L42">
        <v>0.3588882999263753</v>
      </c>
      <c r="M42">
        <v>107677.801493377</v>
      </c>
      <c r="N42" t="s">
        <v>921</v>
      </c>
      <c r="O42" t="s">
        <v>507</v>
      </c>
    </row>
    <row r="43">
      <c r="I43" t="s">
        <v>432</v>
      </c>
      <c r="J43" t="s">
        <v>446</v>
      </c>
      <c r="K43" t="s">
        <v>1583</v>
      </c>
      <c r="L43">
        <v>0.2478183903298097</v>
      </c>
      <c r="M43">
        <v>107677.801493377</v>
      </c>
      <c r="N43" t="s">
        <v>922</v>
      </c>
      <c r="O43" t="s">
        <v>507</v>
      </c>
    </row>
    <row r="44">
      <c r="I44" t="s">
        <v>433</v>
      </c>
      <c r="J44" t="s">
        <v>447</v>
      </c>
      <c r="K44" t="s">
        <v>1583</v>
      </c>
      <c r="L44">
        <v>0.5530669427731488</v>
      </c>
      <c r="M44">
        <v>55393.79711321752</v>
      </c>
      <c r="N44" t="s">
        <v>916</v>
      </c>
      <c r="O44" t="s">
        <v>507</v>
      </c>
    </row>
    <row r="45">
      <c r="I45" t="s">
        <v>434</v>
      </c>
      <c r="J45" t="s">
        <v>447</v>
      </c>
      <c r="K45" t="s">
        <v>1583</v>
      </c>
      <c r="L45">
        <v>0.2449608556396913</v>
      </c>
      <c r="M45">
        <v>55393.79711321752</v>
      </c>
      <c r="N45" t="s">
        <v>917</v>
      </c>
      <c r="O45" t="s">
        <v>507</v>
      </c>
    </row>
    <row r="46">
      <c r="I46" t="s">
        <v>435</v>
      </c>
      <c r="J46" t="s">
        <v>447</v>
      </c>
      <c r="K46" t="s">
        <v>1583</v>
      </c>
      <c r="L46">
        <v>0.5910239030842609</v>
      </c>
      <c r="M46">
        <v>55393.79711321752</v>
      </c>
      <c r="N46" t="s">
        <v>918</v>
      </c>
      <c r="O46" t="s">
        <v>507</v>
      </c>
    </row>
    <row r="47">
      <c r="I47" t="s">
        <v>436</v>
      </c>
      <c r="J47" t="s">
        <v>447</v>
      </c>
      <c r="K47" t="s">
        <v>1583</v>
      </c>
      <c r="L47">
        <v>0.201560911421674</v>
      </c>
      <c r="M47">
        <v>55393.79711321752</v>
      </c>
      <c r="N47" t="s">
        <v>919</v>
      </c>
      <c r="O47" t="s">
        <v>507</v>
      </c>
    </row>
    <row r="48">
      <c r="I48" t="s">
        <v>437</v>
      </c>
      <c r="J48" t="s">
        <v>447</v>
      </c>
      <c r="K48" t="s">
        <v>1583</v>
      </c>
      <c r="L48">
        <v>0.2176282445855826</v>
      </c>
      <c r="M48">
        <v>55393.79711321752</v>
      </c>
      <c r="N48" t="s">
        <v>920</v>
      </c>
      <c r="O48" t="s">
        <v>507</v>
      </c>
    </row>
    <row r="49">
      <c r="I49" t="s">
        <v>438</v>
      </c>
      <c r="J49" t="s">
        <v>447</v>
      </c>
      <c r="K49" t="s">
        <v>1583</v>
      </c>
      <c r="L49">
        <v>0.2905416562468002</v>
      </c>
      <c r="M49">
        <v>55393.79711321752</v>
      </c>
      <c r="N49" t="s">
        <v>921</v>
      </c>
      <c r="O49" t="s">
        <v>507</v>
      </c>
    </row>
    <row r="50">
      <c r="I50" t="s">
        <v>439</v>
      </c>
      <c r="J50" t="s">
        <v>447</v>
      </c>
      <c r="K50" t="s">
        <v>1583</v>
      </c>
      <c r="L50">
        <v>0.2032511106629618</v>
      </c>
      <c r="M50">
        <v>55393.79711321752</v>
      </c>
      <c r="N50" t="s">
        <v>922</v>
      </c>
      <c r="O50" t="s">
        <v>507</v>
      </c>
    </row>
    <row r="101">
      <c r="I101" t="s">
        <v>929</v>
      </c>
      <c r="J101" t="s">
        <v>476</v>
      </c>
      <c r="K101" t="s">
        <v>1582</v>
      </c>
      <c r="L101" t="s">
        <v>1585</v>
      </c>
      <c r="M101" t="s">
        <v>890</v>
      </c>
      <c r="N101" t="s">
        <v>1364</v>
      </c>
      <c r="O101" t="s">
        <v>506</v>
      </c>
    </row>
    <row r="102">
      <c r="I102" t="s">
        <v>448</v>
      </c>
      <c r="J102" t="s">
        <v>477</v>
      </c>
      <c r="K102" t="s">
        <v>1583</v>
      </c>
      <c r="L102">
        <v>0.3831875356917577</v>
      </c>
      <c r="M102">
        <v>285033.9614991726</v>
      </c>
      <c r="N102" t="s">
        <v>916</v>
      </c>
      <c r="O102" t="s">
        <v>507</v>
      </c>
    </row>
    <row r="103">
      <c r="I103" t="s">
        <v>449</v>
      </c>
      <c r="J103" t="s">
        <v>477</v>
      </c>
      <c r="K103" t="s">
        <v>1583</v>
      </c>
      <c r="L103">
        <v>0.2931843640531326</v>
      </c>
      <c r="M103">
        <v>285033.9614991726</v>
      </c>
      <c r="N103" t="s">
        <v>917</v>
      </c>
      <c r="O103" t="s">
        <v>507</v>
      </c>
    </row>
    <row r="104">
      <c r="I104" t="s">
        <v>450</v>
      </c>
      <c r="J104" t="s">
        <v>477</v>
      </c>
      <c r="K104" t="s">
        <v>1583</v>
      </c>
      <c r="L104">
        <v>0.4398563001598299</v>
      </c>
      <c r="M104">
        <v>285033.9614991726</v>
      </c>
      <c r="N104" t="s">
        <v>918</v>
      </c>
      <c r="O104" t="s">
        <v>507</v>
      </c>
    </row>
    <row r="105">
      <c r="I105" t="s">
        <v>451</v>
      </c>
      <c r="J105" t="s">
        <v>477</v>
      </c>
      <c r="K105" t="s">
        <v>1583</v>
      </c>
      <c r="L105">
        <v>0.2167109163194623</v>
      </c>
      <c r="M105">
        <v>285033.9614991726</v>
      </c>
      <c r="N105" t="s">
        <v>919</v>
      </c>
      <c r="O105" t="s">
        <v>507</v>
      </c>
    </row>
    <row r="106">
      <c r="I106" t="s">
        <v>452</v>
      </c>
      <c r="J106" t="s">
        <v>477</v>
      </c>
      <c r="K106" t="s">
        <v>1583</v>
      </c>
      <c r="L106">
        <v>0.2471332494158934</v>
      </c>
      <c r="M106">
        <v>285033.9614991726</v>
      </c>
      <c r="N106" t="s">
        <v>920</v>
      </c>
      <c r="O106" t="s">
        <v>507</v>
      </c>
    </row>
    <row r="107">
      <c r="I107" t="s">
        <v>453</v>
      </c>
      <c r="J107" t="s">
        <v>477</v>
      </c>
      <c r="K107" t="s">
        <v>1583</v>
      </c>
      <c r="L107">
        <v>0.3204700442370081</v>
      </c>
      <c r="M107">
        <v>285033.9614991726</v>
      </c>
      <c r="N107" t="s">
        <v>921</v>
      </c>
      <c r="O107" t="s">
        <v>507</v>
      </c>
    </row>
    <row r="108">
      <c r="I108" t="s">
        <v>454</v>
      </c>
      <c r="J108" t="s">
        <v>477</v>
      </c>
      <c r="K108" t="s">
        <v>1583</v>
      </c>
      <c r="L108">
        <v>0.2136148362292452</v>
      </c>
      <c r="M108">
        <v>285033.9614991726</v>
      </c>
      <c r="N108" t="s">
        <v>922</v>
      </c>
      <c r="O108" t="s">
        <v>507</v>
      </c>
    </row>
    <row r="109">
      <c r="I109" t="s">
        <v>455</v>
      </c>
      <c r="J109" t="s">
        <v>478</v>
      </c>
      <c r="K109" t="s">
        <v>1583</v>
      </c>
      <c r="L109">
        <v>0.3705028916320268</v>
      </c>
      <c r="M109">
        <v>303204.8924387063</v>
      </c>
      <c r="N109" t="s">
        <v>916</v>
      </c>
      <c r="O109" t="s">
        <v>507</v>
      </c>
    </row>
    <row r="110">
      <c r="I110" t="s">
        <v>456</v>
      </c>
      <c r="J110" t="s">
        <v>478</v>
      </c>
      <c r="K110" t="s">
        <v>1583</v>
      </c>
      <c r="L110">
        <v>0.284265412844284</v>
      </c>
      <c r="M110">
        <v>303204.8924387063</v>
      </c>
      <c r="N110" t="s">
        <v>917</v>
      </c>
      <c r="O110" t="s">
        <v>507</v>
      </c>
    </row>
    <row r="111">
      <c r="I111" t="s">
        <v>457</v>
      </c>
      <c r="J111" t="s">
        <v>478</v>
      </c>
      <c r="K111" t="s">
        <v>1583</v>
      </c>
      <c r="L111">
        <v>0.416082824777489</v>
      </c>
      <c r="M111">
        <v>303204.8924387063</v>
      </c>
      <c r="N111" t="s">
        <v>918</v>
      </c>
      <c r="O111" t="s">
        <v>507</v>
      </c>
    </row>
    <row r="112">
      <c r="I112" t="s">
        <v>458</v>
      </c>
      <c r="J112" t="s">
        <v>478</v>
      </c>
      <c r="K112" t="s">
        <v>1583</v>
      </c>
      <c r="L112">
        <v>0.2258475710213861</v>
      </c>
      <c r="M112">
        <v>303204.8924387063</v>
      </c>
      <c r="N112" t="s">
        <v>919</v>
      </c>
      <c r="O112" t="s">
        <v>507</v>
      </c>
    </row>
    <row r="113">
      <c r="I113" t="s">
        <v>459</v>
      </c>
      <c r="J113" t="s">
        <v>478</v>
      </c>
      <c r="K113" t="s">
        <v>1583</v>
      </c>
      <c r="L113">
        <v>0.2505773533784565</v>
      </c>
      <c r="M113">
        <v>303204.8924387063</v>
      </c>
      <c r="N113" t="s">
        <v>920</v>
      </c>
      <c r="O113" t="s">
        <v>507</v>
      </c>
    </row>
    <row r="114">
      <c r="I114" t="s">
        <v>460</v>
      </c>
      <c r="J114" t="s">
        <v>478</v>
      </c>
      <c r="K114" t="s">
        <v>1583</v>
      </c>
      <c r="L114">
        <v>0.3190623844452759</v>
      </c>
      <c r="M114">
        <v>303204.8924387063</v>
      </c>
      <c r="N114" t="s">
        <v>921</v>
      </c>
      <c r="O114" t="s">
        <v>507</v>
      </c>
    </row>
    <row r="115">
      <c r="I115" t="s">
        <v>461</v>
      </c>
      <c r="J115" t="s">
        <v>478</v>
      </c>
      <c r="K115" t="s">
        <v>1583</v>
      </c>
      <c r="L115">
        <v>0.2218356658904874</v>
      </c>
      <c r="M115">
        <v>303204.8924387063</v>
      </c>
      <c r="N115" t="s">
        <v>922</v>
      </c>
      <c r="O115" t="s">
        <v>507</v>
      </c>
    </row>
    <row r="116">
      <c r="I116" t="s">
        <v>462</v>
      </c>
      <c r="J116" t="s">
        <v>479</v>
      </c>
      <c r="K116" t="s">
        <v>1583</v>
      </c>
      <c r="L116">
        <v>0.4303384575777589</v>
      </c>
      <c r="M116">
        <v>189917.8999151751</v>
      </c>
      <c r="N116" t="s">
        <v>916</v>
      </c>
      <c r="O116" t="s">
        <v>507</v>
      </c>
    </row>
    <row r="117">
      <c r="I117" t="s">
        <v>463</v>
      </c>
      <c r="J117" t="s">
        <v>479</v>
      </c>
      <c r="K117" t="s">
        <v>1583</v>
      </c>
      <c r="L117">
        <v>0.3317658328584457</v>
      </c>
      <c r="M117">
        <v>189917.8999151751</v>
      </c>
      <c r="N117" t="s">
        <v>917</v>
      </c>
      <c r="O117" t="s">
        <v>507</v>
      </c>
    </row>
    <row r="118">
      <c r="I118" t="s">
        <v>464</v>
      </c>
      <c r="J118" t="s">
        <v>479</v>
      </c>
      <c r="K118" t="s">
        <v>1583</v>
      </c>
      <c r="L118">
        <v>0.5025744340933962</v>
      </c>
      <c r="M118">
        <v>189917.8999151751</v>
      </c>
      <c r="N118" t="s">
        <v>918</v>
      </c>
      <c r="O118" t="s">
        <v>507</v>
      </c>
    </row>
    <row r="119">
      <c r="I119" t="s">
        <v>465</v>
      </c>
      <c r="J119" t="s">
        <v>479</v>
      </c>
      <c r="K119" t="s">
        <v>1583</v>
      </c>
      <c r="L119">
        <v>0.2150430332763121</v>
      </c>
      <c r="M119">
        <v>189917.8999151751</v>
      </c>
      <c r="N119" t="s">
        <v>919</v>
      </c>
      <c r="O119" t="s">
        <v>507</v>
      </c>
    </row>
    <row r="120">
      <c r="I120" t="s">
        <v>466</v>
      </c>
      <c r="J120" t="s">
        <v>479</v>
      </c>
      <c r="K120" t="s">
        <v>1583</v>
      </c>
      <c r="L120">
        <v>0.2591938813184976</v>
      </c>
      <c r="M120">
        <v>189917.8999151751</v>
      </c>
      <c r="N120" t="s">
        <v>920</v>
      </c>
      <c r="O120" t="s">
        <v>507</v>
      </c>
    </row>
    <row r="121">
      <c r="I121" t="s">
        <v>467</v>
      </c>
      <c r="J121" t="s">
        <v>479</v>
      </c>
      <c r="K121" t="s">
        <v>1583</v>
      </c>
      <c r="L121">
        <v>0.3581532308919911</v>
      </c>
      <c r="M121">
        <v>189917.8999151751</v>
      </c>
      <c r="N121" t="s">
        <v>921</v>
      </c>
      <c r="O121" t="s">
        <v>507</v>
      </c>
    </row>
    <row r="122">
      <c r="I122" t="s">
        <v>468</v>
      </c>
      <c r="J122" t="s">
        <v>479</v>
      </c>
      <c r="K122" t="s">
        <v>1583</v>
      </c>
      <c r="L122">
        <v>0.2239473301292657</v>
      </c>
      <c r="M122">
        <v>189917.8999151751</v>
      </c>
      <c r="N122" t="s">
        <v>922</v>
      </c>
      <c r="O122" t="s">
        <v>507</v>
      </c>
    </row>
    <row r="123">
      <c r="I123" t="s">
        <v>469</v>
      </c>
      <c r="J123" t="s">
        <v>480</v>
      </c>
      <c r="K123" t="s">
        <v>1583</v>
      </c>
      <c r="L123">
        <v>0.1475618028952111</v>
      </c>
      <c r="M123">
        <v>221843.2461469459</v>
      </c>
      <c r="N123" t="s">
        <v>916</v>
      </c>
      <c r="O123" t="s">
        <v>507</v>
      </c>
    </row>
    <row r="124">
      <c r="I124" t="s">
        <v>470</v>
      </c>
      <c r="J124" t="s">
        <v>480</v>
      </c>
      <c r="K124" t="s">
        <v>1583</v>
      </c>
      <c r="L124">
        <v>0.07602911099543837</v>
      </c>
      <c r="M124">
        <v>221843.2461469459</v>
      </c>
      <c r="N124" t="s">
        <v>917</v>
      </c>
      <c r="O124" t="s">
        <v>507</v>
      </c>
    </row>
    <row r="125">
      <c r="I125" t="s">
        <v>471</v>
      </c>
      <c r="J125" t="s">
        <v>480</v>
      </c>
      <c r="K125" t="s">
        <v>1583</v>
      </c>
      <c r="L125">
        <v>0.1815456198429033</v>
      </c>
      <c r="M125">
        <v>221843.2461469459</v>
      </c>
      <c r="N125" t="s">
        <v>918</v>
      </c>
      <c r="O125" t="s">
        <v>507</v>
      </c>
    </row>
    <row r="126">
      <c r="I126" t="s">
        <v>472</v>
      </c>
      <c r="J126" t="s">
        <v>480</v>
      </c>
      <c r="K126" t="s">
        <v>1583</v>
      </c>
      <c r="L126">
        <v>0.03347858759036213</v>
      </c>
      <c r="M126">
        <v>221843.2461469459</v>
      </c>
      <c r="N126" t="s">
        <v>919</v>
      </c>
      <c r="O126" t="s">
        <v>507</v>
      </c>
    </row>
    <row r="127">
      <c r="I127" t="s">
        <v>473</v>
      </c>
      <c r="J127" t="s">
        <v>480</v>
      </c>
      <c r="K127" t="s">
        <v>1583</v>
      </c>
      <c r="L127">
        <v>0.04624057180888031</v>
      </c>
      <c r="M127">
        <v>221843.2461469459</v>
      </c>
      <c r="N127" t="s">
        <v>920</v>
      </c>
      <c r="O127" t="s">
        <v>507</v>
      </c>
    </row>
    <row r="128">
      <c r="I128" t="s">
        <v>474</v>
      </c>
      <c r="J128" t="s">
        <v>480</v>
      </c>
      <c r="K128" t="s">
        <v>1583</v>
      </c>
      <c r="L128">
        <v>0.09735860577521936</v>
      </c>
      <c r="M128">
        <v>221843.2461469459</v>
      </c>
      <c r="N128" t="s">
        <v>921</v>
      </c>
      <c r="O128" t="s">
        <v>507</v>
      </c>
    </row>
    <row r="129">
      <c r="I129" t="s">
        <v>475</v>
      </c>
      <c r="J129" t="s">
        <v>480</v>
      </c>
      <c r="K129" t="s">
        <v>1583</v>
      </c>
      <c r="L129">
        <v>0.04223172319351575</v>
      </c>
      <c r="M129">
        <v>221843.2461469459</v>
      </c>
      <c r="N129" t="s">
        <v>922</v>
      </c>
      <c r="O129" t="s">
        <v>507</v>
      </c>
    </row>
    <row r="201">
      <c r="I201" t="s">
        <v>929</v>
      </c>
      <c r="J201" t="s">
        <v>502</v>
      </c>
      <c r="K201" t="s">
        <v>1582</v>
      </c>
      <c r="L201" t="s">
        <v>1585</v>
      </c>
      <c r="M201" t="s">
        <v>890</v>
      </c>
      <c r="N201" t="s">
        <v>1364</v>
      </c>
      <c r="O201" t="s">
        <v>506</v>
      </c>
    </row>
    <row r="202">
      <c r="I202" t="s">
        <v>481</v>
      </c>
      <c r="J202" t="s">
        <v>503</v>
      </c>
      <c r="K202" t="s">
        <v>1583</v>
      </c>
      <c r="L202">
        <v>0.1537210364383242</v>
      </c>
      <c r="M202">
        <v>214389.5387161618</v>
      </c>
      <c r="N202" t="s">
        <v>916</v>
      </c>
      <c r="O202" t="s">
        <v>507</v>
      </c>
    </row>
    <row r="203">
      <c r="I203" t="s">
        <v>482</v>
      </c>
      <c r="J203" t="s">
        <v>503</v>
      </c>
      <c r="K203" t="s">
        <v>1583</v>
      </c>
      <c r="L203">
        <v>0.08579990658538267</v>
      </c>
      <c r="M203">
        <v>214389.5387161618</v>
      </c>
      <c r="N203" t="s">
        <v>917</v>
      </c>
      <c r="O203" t="s">
        <v>507</v>
      </c>
    </row>
    <row r="204">
      <c r="I204" t="s">
        <v>483</v>
      </c>
      <c r="J204" t="s">
        <v>503</v>
      </c>
      <c r="K204" t="s">
        <v>1583</v>
      </c>
      <c r="L204">
        <v>0.1950851694328106</v>
      </c>
      <c r="M204">
        <v>214389.5387161618</v>
      </c>
      <c r="N204" t="s">
        <v>918</v>
      </c>
      <c r="O204" t="s">
        <v>507</v>
      </c>
    </row>
    <row r="205">
      <c r="I205" t="s">
        <v>484</v>
      </c>
      <c r="J205" t="s">
        <v>503</v>
      </c>
      <c r="K205" t="s">
        <v>1583</v>
      </c>
      <c r="L205">
        <v>0.03933875958317114</v>
      </c>
      <c r="M205">
        <v>214389.5387161618</v>
      </c>
      <c r="N205" t="s">
        <v>919</v>
      </c>
      <c r="O205" t="s">
        <v>507</v>
      </c>
    </row>
    <row r="206">
      <c r="I206" t="s">
        <v>485</v>
      </c>
      <c r="J206" t="s">
        <v>503</v>
      </c>
      <c r="K206" t="s">
        <v>1583</v>
      </c>
      <c r="L206">
        <v>0.05377622238880874</v>
      </c>
      <c r="M206">
        <v>214389.5387161618</v>
      </c>
      <c r="N206" t="s">
        <v>920</v>
      </c>
      <c r="O206" t="s">
        <v>507</v>
      </c>
    </row>
    <row r="207">
      <c r="I207" t="s">
        <v>486</v>
      </c>
      <c r="J207" t="s">
        <v>503</v>
      </c>
      <c r="K207" t="s">
        <v>1583</v>
      </c>
      <c r="L207">
        <v>0.10762617436162</v>
      </c>
      <c r="M207">
        <v>214389.5387161618</v>
      </c>
      <c r="N207" t="s">
        <v>921</v>
      </c>
      <c r="O207" t="s">
        <v>507</v>
      </c>
    </row>
    <row r="208">
      <c r="I208" t="s">
        <v>487</v>
      </c>
      <c r="J208" t="s">
        <v>503</v>
      </c>
      <c r="K208" t="s">
        <v>1583</v>
      </c>
      <c r="L208">
        <v>0.04822741735672859</v>
      </c>
      <c r="M208">
        <v>214389.5387161618</v>
      </c>
      <c r="N208" t="s">
        <v>922</v>
      </c>
      <c r="O208" t="s">
        <v>507</v>
      </c>
    </row>
    <row r="209">
      <c r="I209" t="s">
        <v>488</v>
      </c>
      <c r="J209" t="s">
        <v>504</v>
      </c>
      <c r="K209" t="s">
        <v>1583</v>
      </c>
      <c r="L209">
        <v>0.3193047882800958</v>
      </c>
      <c r="M209">
        <v>171808.6925301634</v>
      </c>
      <c r="N209" t="s">
        <v>916</v>
      </c>
      <c r="O209" t="s">
        <v>507</v>
      </c>
    </row>
    <row r="210">
      <c r="I210" t="s">
        <v>489</v>
      </c>
      <c r="J210" t="s">
        <v>504</v>
      </c>
      <c r="K210" t="s">
        <v>1583</v>
      </c>
      <c r="L210">
        <v>0.2216184279108523</v>
      </c>
      <c r="M210">
        <v>171808.6925301634</v>
      </c>
      <c r="N210" t="s">
        <v>917</v>
      </c>
      <c r="O210" t="s">
        <v>507</v>
      </c>
    </row>
    <row r="211">
      <c r="I211" t="s">
        <v>490</v>
      </c>
      <c r="J211" t="s">
        <v>504</v>
      </c>
      <c r="K211" t="s">
        <v>1583</v>
      </c>
      <c r="L211">
        <v>0.3575524256275563</v>
      </c>
      <c r="M211">
        <v>171808.6925301634</v>
      </c>
      <c r="N211" t="s">
        <v>918</v>
      </c>
      <c r="O211" t="s">
        <v>507</v>
      </c>
    </row>
    <row r="212">
      <c r="I212" t="s">
        <v>491</v>
      </c>
      <c r="J212" t="s">
        <v>504</v>
      </c>
      <c r="K212" t="s">
        <v>1583</v>
      </c>
      <c r="L212">
        <v>0.1645509728681481</v>
      </c>
      <c r="M212">
        <v>171808.6925301634</v>
      </c>
      <c r="N212" t="s">
        <v>919</v>
      </c>
      <c r="O212" t="s">
        <v>507</v>
      </c>
    </row>
    <row r="213">
      <c r="I213" t="s">
        <v>492</v>
      </c>
      <c r="J213" t="s">
        <v>504</v>
      </c>
      <c r="K213" t="s">
        <v>1583</v>
      </c>
      <c r="L213">
        <v>0.1966755668653783</v>
      </c>
      <c r="M213">
        <v>171808.6925301634</v>
      </c>
      <c r="N213" t="s">
        <v>920</v>
      </c>
      <c r="O213" t="s">
        <v>507</v>
      </c>
    </row>
    <row r="214">
      <c r="I214" t="s">
        <v>493</v>
      </c>
      <c r="J214" t="s">
        <v>504</v>
      </c>
      <c r="K214" t="s">
        <v>1583</v>
      </c>
      <c r="L214">
        <v>0.2578441734800502</v>
      </c>
      <c r="M214">
        <v>171808.6925301634</v>
      </c>
      <c r="N214" t="s">
        <v>921</v>
      </c>
      <c r="O214" t="s">
        <v>507</v>
      </c>
    </row>
    <row r="215">
      <c r="I215" t="s">
        <v>494</v>
      </c>
      <c r="J215" t="s">
        <v>504</v>
      </c>
      <c r="K215" t="s">
        <v>1583</v>
      </c>
      <c r="L215">
        <v>0.1685904501493583</v>
      </c>
      <c r="M215">
        <v>171808.6925301634</v>
      </c>
      <c r="N215" t="s">
        <v>922</v>
      </c>
      <c r="O215" t="s">
        <v>507</v>
      </c>
    </row>
    <row r="216">
      <c r="I216" t="s">
        <v>495</v>
      </c>
      <c r="J216" t="s">
        <v>505</v>
      </c>
      <c r="K216" t="s">
        <v>1583</v>
      </c>
      <c r="L216">
        <v>0.4043794080233761</v>
      </c>
      <c r="M216">
        <v>613801.7687536748</v>
      </c>
      <c r="N216" t="s">
        <v>916</v>
      </c>
      <c r="O216" t="s">
        <v>507</v>
      </c>
    </row>
    <row r="217">
      <c r="I217" t="s">
        <v>496</v>
      </c>
      <c r="J217" t="s">
        <v>505</v>
      </c>
      <c r="K217" t="s">
        <v>1583</v>
      </c>
      <c r="L217">
        <v>0.3146983517882131</v>
      </c>
      <c r="M217">
        <v>613801.7687536748</v>
      </c>
      <c r="N217" t="s">
        <v>917</v>
      </c>
      <c r="O217" t="s">
        <v>507</v>
      </c>
    </row>
    <row r="218">
      <c r="I218" t="s">
        <v>497</v>
      </c>
      <c r="J218" t="s">
        <v>505</v>
      </c>
      <c r="K218" t="s">
        <v>1583</v>
      </c>
      <c r="L218">
        <v>0.4626901758437428</v>
      </c>
      <c r="M218">
        <v>613801.7687536748</v>
      </c>
      <c r="N218" t="s">
        <v>918</v>
      </c>
      <c r="O218" t="s">
        <v>507</v>
      </c>
    </row>
    <row r="219">
      <c r="I219" t="s">
        <v>498</v>
      </c>
      <c r="J219" t="s">
        <v>505</v>
      </c>
      <c r="K219" t="s">
        <v>1583</v>
      </c>
      <c r="L219">
        <v>0.2310362733894087</v>
      </c>
      <c r="M219">
        <v>613801.7687536748</v>
      </c>
      <c r="N219" t="s">
        <v>919</v>
      </c>
      <c r="O219" t="s">
        <v>507</v>
      </c>
    </row>
    <row r="220">
      <c r="I220" t="s">
        <v>499</v>
      </c>
      <c r="J220" t="s">
        <v>505</v>
      </c>
      <c r="K220" t="s">
        <v>1583</v>
      </c>
      <c r="L220">
        <v>0.2616182315032564</v>
      </c>
      <c r="M220">
        <v>613801.7687536748</v>
      </c>
      <c r="N220" t="s">
        <v>920</v>
      </c>
      <c r="O220" t="s">
        <v>507</v>
      </c>
    </row>
    <row r="221">
      <c r="I221" t="s">
        <v>500</v>
      </c>
      <c r="J221" t="s">
        <v>505</v>
      </c>
      <c r="K221" t="s">
        <v>1583</v>
      </c>
      <c r="L221">
        <v>0.3426682608650491</v>
      </c>
      <c r="M221">
        <v>613801.7687536748</v>
      </c>
      <c r="N221" t="s">
        <v>921</v>
      </c>
      <c r="O221" t="s">
        <v>507</v>
      </c>
    </row>
    <row r="222">
      <c r="I222" t="s">
        <v>501</v>
      </c>
      <c r="J222" t="s">
        <v>505</v>
      </c>
      <c r="K222" t="s">
        <v>1583</v>
      </c>
      <c r="L222">
        <v>0.2293001095877759</v>
      </c>
      <c r="M222">
        <v>613801.7687536748</v>
      </c>
      <c r="N222" t="s">
        <v>922</v>
      </c>
      <c r="O222" t="s">
        <v>507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K6" sqref="K6"/>
    </sheetView>
  </sheetViews>
  <sheetFormatPr defaultRowHeight="15" x14ac:dyDescent="0.25"/>
  <cols>
    <col min="1" max="2" width="13.42578125" bestFit="true" customWidth="true"/>
    <col min="3" max="5" width="12.42578125" bestFit="true" customWidth="true"/>
    <col min="6" max="6" width="11.28515625" bestFit="true" customWidth="true"/>
    <col min="7" max="7" width="12.42578125" bestFit="true" customWidth="true"/>
    <col min="8" max="8" width="12.42578125" customWidth="true"/>
    <col min="9" max="9" width="13.42578125" bestFit="true" customWidth="true"/>
    <col min="10" max="10" width="12.42578125" bestFit="true" customWidth="true"/>
    <col min="11" max="20" width="13.42578125" bestFit="true" customWidth="true"/>
  </cols>
  <sheetData>
    <row r="1">
      <c r="A1" t="s">
        <v>349</v>
      </c>
    </row>
    <row r="2">
      <c r="A2" t="s">
        <v>891</v>
      </c>
      <c r="B2" t="s">
        <v>902</v>
      </c>
      <c r="C2" t="s">
        <v>913</v>
      </c>
      <c r="D2" t="s">
        <v>923</v>
      </c>
      <c r="E2" t="s">
        <v>924</v>
      </c>
      <c r="F2" t="s">
        <v>925</v>
      </c>
      <c r="G2" t="s">
        <v>926</v>
      </c>
      <c r="H2" t="s">
        <v>927</v>
      </c>
      <c r="I2" t="s">
        <v>928</v>
      </c>
      <c r="J2" t="s">
        <v>892</v>
      </c>
      <c r="K2" t="s">
        <v>893</v>
      </c>
      <c r="L2" t="s">
        <v>894</v>
      </c>
      <c r="M2" t="s">
        <v>895</v>
      </c>
      <c r="N2" t="s">
        <v>896</v>
      </c>
      <c r="O2" t="s">
        <v>897</v>
      </c>
      <c r="P2" t="s">
        <v>1592</v>
      </c>
      <c r="Q2" t="s">
        <v>898</v>
      </c>
      <c r="R2" t="s">
        <v>899</v>
      </c>
      <c r="S2" t="s">
        <v>900</v>
      </c>
      <c r="T2" t="s">
        <v>901</v>
      </c>
      <c r="U2" t="s">
        <v>903</v>
      </c>
      <c r="V2" t="s">
        <v>904</v>
      </c>
      <c r="W2" t="s">
        <v>905</v>
      </c>
      <c r="X2" t="s">
        <v>906</v>
      </c>
    </row>
    <row r="3">
      <c r="A3">
        <v>222.6469151917647</v>
      </c>
      <c r="B3">
        <v>39.33763023481945</v>
      </c>
      <c r="C3">
        <v>1.001023585720863</v>
      </c>
      <c r="D3">
        <v>273.8001742207814</v>
      </c>
      <c r="E3">
        <v>281.9921140836732</v>
      </c>
      <c r="F3">
        <v>200.3529049484665</v>
      </c>
      <c r="G3">
        <v>216.3069284934681</v>
      </c>
      <c r="H3">
        <v>191.4227482454795</v>
      </c>
      <c r="I3">
        <v>21.78925456199617</v>
      </c>
      <c r="J3">
        <v>1.941918462917983</v>
      </c>
      <c r="K3">
        <v>127.0620595721519</v>
      </c>
      <c r="L3">
        <v>42.98450091936811</v>
      </c>
      <c r="M3">
        <v>44.9460220826568</v>
      </c>
      <c r="N3">
        <v>424.877327933474</v>
      </c>
      <c r="O3">
        <v>424.877327933474</v>
      </c>
      <c r="P3">
        <v>128.6302000855069</v>
      </c>
      <c r="Q3">
        <v>423.7476619182092</v>
      </c>
      <c r="R3">
        <v>411.8094210570167</v>
      </c>
      <c r="S3">
        <v>424.877327933474</v>
      </c>
      <c r="T3">
        <v>69.32249051823214</v>
      </c>
      <c r="U3">
        <v>384.1193496094164</v>
      </c>
      <c r="V3">
        <v>46.40651106809003</v>
      </c>
      <c r="W3">
        <v>94.25779955462953</v>
      </c>
      <c r="X3">
        <v>16.97802072490932</v>
      </c>
    </row>
    <row r="5">
      <c r="A5" t="s">
        <v>350</v>
      </c>
    </row>
    <row r="6">
      <c r="A6" t="s">
        <v>891</v>
      </c>
      <c r="B6" t="s">
        <v>902</v>
      </c>
      <c r="C6" t="s">
        <v>913</v>
      </c>
      <c r="D6" t="s">
        <v>923</v>
      </c>
      <c r="E6" t="s">
        <v>924</v>
      </c>
      <c r="F6" t="s">
        <v>925</v>
      </c>
      <c r="G6" t="s">
        <v>926</v>
      </c>
      <c r="H6" t="s">
        <v>927</v>
      </c>
      <c r="I6" t="s">
        <v>928</v>
      </c>
      <c r="J6" t="s">
        <v>892</v>
      </c>
      <c r="K6" t="s">
        <v>893</v>
      </c>
      <c r="L6" t="s">
        <v>894</v>
      </c>
      <c r="M6" t="s">
        <v>895</v>
      </c>
      <c r="N6" t="s">
        <v>896</v>
      </c>
      <c r="O6" t="s">
        <v>897</v>
      </c>
      <c r="P6" t="s">
        <v>1592</v>
      </c>
      <c r="Q6" t="s">
        <v>898</v>
      </c>
      <c r="R6" t="s">
        <v>899</v>
      </c>
      <c r="S6" t="s">
        <v>900</v>
      </c>
      <c r="T6" t="s">
        <v>901</v>
      </c>
      <c r="U6" t="s">
        <v>903</v>
      </c>
      <c r="V6" t="s">
        <v>904</v>
      </c>
      <c r="W6" t="s">
        <v>905</v>
      </c>
      <c r="X6" t="s">
        <v>906</v>
      </c>
    </row>
    <row r="7">
      <c r="A7">
        <v>306.0116727529091</v>
      </c>
      <c r="B7">
        <v>42.32962387248566</v>
      </c>
      <c r="C7">
        <v>2.819769604970235</v>
      </c>
      <c r="D7">
        <v>656.9811547736543</v>
      </c>
      <c r="E7">
        <v>675.9375718886693</v>
      </c>
      <c r="F7">
        <v>260.9007982577648</v>
      </c>
      <c r="G7">
        <v>286.5439564802626</v>
      </c>
      <c r="H7">
        <v>242.2004954469963</v>
      </c>
      <c r="I7">
        <v>23.47518987756522</v>
      </c>
      <c r="J7">
        <v>1.941918462917983</v>
      </c>
      <c r="K7">
        <v>484.3262086939652</v>
      </c>
      <c r="L7">
        <v>114.4061612417288</v>
      </c>
      <c r="M7">
        <v>51.27545516042864</v>
      </c>
      <c r="N7">
        <v>1000</v>
      </c>
      <c r="O7">
        <v>1000</v>
      </c>
      <c r="P7">
        <v>337.355923947533</v>
      </c>
      <c r="Q7">
        <v>998.0289585442468</v>
      </c>
      <c r="R7">
        <v>971.932536448968</v>
      </c>
      <c r="S7">
        <v>1000</v>
      </c>
      <c r="T7">
        <v>77.58647736849669</v>
      </c>
      <c r="U7">
        <v>775.6233467213071</v>
      </c>
      <c r="V7">
        <v>52.21910996292469</v>
      </c>
      <c r="W7">
        <v>124.3294435501919</v>
      </c>
      <c r="X7">
        <v>18.08038632144383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5" x14ac:dyDescent="0.25"/>
  <sheetData>
    <row r="1">
      <c r="A1" t="s">
        <v>929</v>
      </c>
      <c r="B1" t="s">
        <v>888</v>
      </c>
      <c r="C1" t="s">
        <v>1582</v>
      </c>
      <c r="D1" t="s">
        <v>1585</v>
      </c>
      <c r="E1" t="s">
        <v>890</v>
      </c>
      <c r="F1" t="s">
        <v>1364</v>
      </c>
    </row>
    <row r="2">
      <c r="A2" t="s">
        <v>508</v>
      </c>
      <c r="B2" s="13">
        <v>1</v>
      </c>
      <c r="C2" t="s">
        <v>889</v>
      </c>
      <c r="D2" s="13">
        <v>47.30844467818493</v>
      </c>
      <c r="E2" s="13">
        <v>99983.87048172581</v>
      </c>
      <c r="F2" t="s">
        <v>891</v>
      </c>
    </row>
    <row r="3">
      <c r="A3" t="s">
        <v>509</v>
      </c>
      <c r="B3" s="13">
        <v>1</v>
      </c>
      <c r="C3" t="s">
        <v>889</v>
      </c>
      <c r="D3" s="13">
        <v>133.1840501798912</v>
      </c>
      <c r="E3" s="13">
        <v>99983.87048172581</v>
      </c>
      <c r="F3" t="s">
        <v>892</v>
      </c>
    </row>
    <row r="4">
      <c r="A4" t="s">
        <v>510</v>
      </c>
      <c r="B4" s="13">
        <v>1</v>
      </c>
      <c r="C4" t="s">
        <v>889</v>
      </c>
      <c r="D4" s="13">
        <v>409.1717605601298</v>
      </c>
      <c r="E4" s="13">
        <v>99983.87048172581</v>
      </c>
      <c r="F4" t="s">
        <v>893</v>
      </c>
    </row>
    <row r="5">
      <c r="A5" t="s">
        <v>511</v>
      </c>
      <c r="B5" s="13">
        <v>1</v>
      </c>
      <c r="C5" t="s">
        <v>889</v>
      </c>
      <c r="D5" s="13">
        <v>1870.057240230999</v>
      </c>
      <c r="E5" s="13">
        <v>99983.87048172581</v>
      </c>
      <c r="F5" t="s">
        <v>894</v>
      </c>
    </row>
    <row r="6">
      <c r="A6" t="s">
        <v>512</v>
      </c>
      <c r="B6" s="13">
        <v>1</v>
      </c>
      <c r="C6" t="s">
        <v>889</v>
      </c>
      <c r="D6" s="13">
        <v>363.3864921145962</v>
      </c>
      <c r="E6" s="13">
        <v>99983.87048172581</v>
      </c>
      <c r="F6" t="s">
        <v>895</v>
      </c>
    </row>
    <row r="7">
      <c r="A7" t="s">
        <v>513</v>
      </c>
      <c r="B7" s="13">
        <v>1</v>
      </c>
      <c r="C7" t="s">
        <v>889</v>
      </c>
      <c r="D7" s="13">
        <v>2459.047760567688</v>
      </c>
      <c r="E7" s="13">
        <v>99983.87048172581</v>
      </c>
      <c r="F7" t="s">
        <v>896</v>
      </c>
    </row>
    <row r="8">
      <c r="A8" t="s">
        <v>514</v>
      </c>
      <c r="B8" s="13">
        <v>1</v>
      </c>
      <c r="C8" t="s">
        <v>889</v>
      </c>
      <c r="D8" s="13">
        <v>153.9037118069632</v>
      </c>
      <c r="E8" s="13">
        <v>99983.87048172581</v>
      </c>
      <c r="F8" t="s">
        <v>897</v>
      </c>
    </row>
    <row r="9">
      <c r="A9" t="s">
        <v>1593</v>
      </c>
      <c r="B9" s="13">
        <v>1</v>
      </c>
      <c r="C9" t="s">
        <v>889</v>
      </c>
      <c r="D9" s="13">
        <v>87.42610765061481</v>
      </c>
      <c r="E9" s="13">
        <v>99983.87048172581</v>
      </c>
      <c r="F9" t="s">
        <v>1592</v>
      </c>
    </row>
    <row r="10">
      <c r="A10" t="s">
        <v>515</v>
      </c>
      <c r="B10" s="13">
        <v>1</v>
      </c>
      <c r="C10" t="s">
        <v>889</v>
      </c>
      <c r="D10" s="13">
        <v>420.8364480845526</v>
      </c>
      <c r="E10" s="13">
        <v>99983.87048172581</v>
      </c>
      <c r="F10" t="s">
        <v>898</v>
      </c>
    </row>
    <row r="11">
      <c r="A11" t="s">
        <v>516</v>
      </c>
      <c r="B11" s="13">
        <v>1</v>
      </c>
      <c r="C11" t="s">
        <v>889</v>
      </c>
      <c r="D11" s="13">
        <v>111.3513781995766</v>
      </c>
      <c r="E11" s="13">
        <v>99983.87048172581</v>
      </c>
      <c r="F11" t="s">
        <v>899</v>
      </c>
    </row>
    <row r="12">
      <c r="A12" t="s">
        <v>517</v>
      </c>
      <c r="B12" s="13">
        <v>1</v>
      </c>
      <c r="C12" t="s">
        <v>889</v>
      </c>
      <c r="D12" s="13">
        <v>73.00367635579221</v>
      </c>
      <c r="E12" s="13">
        <v>99983.87048172581</v>
      </c>
      <c r="F12" t="s">
        <v>900</v>
      </c>
    </row>
    <row r="13">
      <c r="A13" t="s">
        <v>519</v>
      </c>
      <c r="B13" s="13">
        <v>1</v>
      </c>
      <c r="C13" t="s">
        <v>889</v>
      </c>
      <c r="D13" s="13">
        <v>5.040279706454569</v>
      </c>
      <c r="E13" s="13">
        <v>99983.87048172581</v>
      </c>
      <c r="F13" t="s">
        <v>902</v>
      </c>
    </row>
    <row r="14">
      <c r="A14" t="s">
        <v>518</v>
      </c>
      <c r="B14" s="13">
        <v>1</v>
      </c>
      <c r="C14" t="s">
        <v>889</v>
      </c>
      <c r="D14" s="13">
        <v>1928.74606189279</v>
      </c>
      <c r="E14" s="13">
        <v>99983.87048172581</v>
      </c>
      <c r="F14" t="s">
        <v>901</v>
      </c>
    </row>
    <row r="15">
      <c r="A15" t="s">
        <v>520</v>
      </c>
      <c r="B15" s="13">
        <v>1</v>
      </c>
      <c r="C15" t="s">
        <v>889</v>
      </c>
      <c r="D15" s="13">
        <v>589.0505162496095</v>
      </c>
      <c r="E15" s="13">
        <v>99983.87048172581</v>
      </c>
      <c r="F15" t="s">
        <v>903</v>
      </c>
    </row>
    <row r="16">
      <c r="A16" t="s">
        <v>521</v>
      </c>
      <c r="B16" s="13">
        <v>1</v>
      </c>
      <c r="C16" t="s">
        <v>889</v>
      </c>
      <c r="D16" s="13">
        <v>115.096797709668</v>
      </c>
      <c r="E16" s="13">
        <v>99983.87048172581</v>
      </c>
      <c r="F16" t="s">
        <v>904</v>
      </c>
    </row>
    <row r="17">
      <c r="A17" t="s">
        <v>522</v>
      </c>
      <c r="B17" s="13">
        <v>1</v>
      </c>
      <c r="C17" t="s">
        <v>889</v>
      </c>
      <c r="D17" s="13">
        <v>244.2176943118812</v>
      </c>
      <c r="E17" s="13">
        <v>99983.87048172581</v>
      </c>
      <c r="F17" t="s">
        <v>905</v>
      </c>
    </row>
    <row r="18">
      <c r="A18" t="s">
        <v>523</v>
      </c>
      <c r="B18" s="13">
        <v>1</v>
      </c>
      <c r="C18" t="s">
        <v>889</v>
      </c>
      <c r="D18" s="13">
        <v>54.57307037350826</v>
      </c>
      <c r="E18" s="13">
        <v>99983.87048172581</v>
      </c>
      <c r="F18" t="s">
        <v>906</v>
      </c>
    </row>
    <row r="19">
      <c r="A19" t="s">
        <v>524</v>
      </c>
      <c r="B19" s="13">
        <v>1</v>
      </c>
      <c r="C19" t="s">
        <v>889</v>
      </c>
      <c r="D19" s="13">
        <v>9.461688935636987</v>
      </c>
      <c r="E19" s="13">
        <v>99983.87048172581</v>
      </c>
      <c r="F19" t="s">
        <v>907</v>
      </c>
    </row>
    <row r="20">
      <c r="A20" t="s">
        <v>525</v>
      </c>
      <c r="B20" s="13">
        <v>1</v>
      </c>
      <c r="C20" t="s">
        <v>889</v>
      </c>
      <c r="D20" s="13">
        <v>0.2473074566524887</v>
      </c>
      <c r="E20" s="13">
        <v>99983.87048172581</v>
      </c>
      <c r="F20" t="s">
        <v>908</v>
      </c>
    </row>
    <row r="21">
      <c r="A21" t="s">
        <v>526</v>
      </c>
      <c r="B21" s="13">
        <v>1</v>
      </c>
      <c r="C21" t="s">
        <v>889</v>
      </c>
      <c r="D21" s="13">
        <v>14214.71273288609</v>
      </c>
      <c r="E21" s="13">
        <v>99983.87048172581</v>
      </c>
      <c r="F21" t="s">
        <v>909</v>
      </c>
    </row>
    <row r="22">
      <c r="A22" t="s">
        <v>527</v>
      </c>
      <c r="B22" s="13">
        <v>1</v>
      </c>
      <c r="C22" t="s">
        <v>889</v>
      </c>
      <c r="D22" s="13">
        <v>3038.195859599366</v>
      </c>
      <c r="E22" s="13">
        <v>99983.87048172581</v>
      </c>
      <c r="F22" t="s">
        <v>910</v>
      </c>
    </row>
    <row r="23">
      <c r="A23" t="s">
        <v>528</v>
      </c>
      <c r="B23" s="13">
        <v>1</v>
      </c>
      <c r="C23" t="s">
        <v>889</v>
      </c>
      <c r="D23" s="13">
        <v>2700.377580025267</v>
      </c>
      <c r="E23" s="13">
        <v>99983.87048172581</v>
      </c>
      <c r="F23" t="s">
        <v>911</v>
      </c>
    </row>
    <row r="24">
      <c r="A24" t="s">
        <v>530</v>
      </c>
      <c r="B24" s="13">
        <v>1</v>
      </c>
      <c r="C24" t="s">
        <v>889</v>
      </c>
      <c r="D24" s="13">
        <v>0</v>
      </c>
      <c r="E24" s="13">
        <v>99983.87048172581</v>
      </c>
      <c r="F24" t="s">
        <v>913</v>
      </c>
    </row>
    <row r="25">
      <c r="A25" t="s">
        <v>529</v>
      </c>
      <c r="B25" s="13">
        <v>1</v>
      </c>
      <c r="C25" t="s">
        <v>889</v>
      </c>
      <c r="D25" s="13">
        <v>605.1915026399214</v>
      </c>
      <c r="E25" s="13">
        <v>99983.87048172581</v>
      </c>
      <c r="F25" t="s">
        <v>912</v>
      </c>
    </row>
    <row r="26">
      <c r="A26" t="s">
        <v>531</v>
      </c>
      <c r="B26" s="13">
        <v>1</v>
      </c>
      <c r="C26" t="s">
        <v>889</v>
      </c>
      <c r="D26" s="13">
        <v>2517.7965781424</v>
      </c>
      <c r="E26" s="13">
        <v>99983.87048172581</v>
      </c>
      <c r="F26" t="s">
        <v>914</v>
      </c>
    </row>
    <row r="27">
      <c r="A27" t="s">
        <v>532</v>
      </c>
      <c r="B27" s="13">
        <v>1</v>
      </c>
      <c r="C27" t="s">
        <v>889</v>
      </c>
      <c r="D27" s="13">
        <v>413.8875623950574</v>
      </c>
      <c r="E27" s="13">
        <v>99983.87048172581</v>
      </c>
      <c r="F27" t="s">
        <v>915</v>
      </c>
    </row>
    <row r="28">
      <c r="A28" t="s">
        <v>533</v>
      </c>
      <c r="B28" s="13">
        <v>1</v>
      </c>
      <c r="C28" t="s">
        <v>889</v>
      </c>
      <c r="D28" s="13">
        <v>2022.633282749352</v>
      </c>
      <c r="E28" s="13">
        <v>99983.87048172581</v>
      </c>
      <c r="F28" t="s">
        <v>916</v>
      </c>
    </row>
    <row r="29">
      <c r="A29" t="s">
        <v>534</v>
      </c>
      <c r="B29" s="13">
        <v>1</v>
      </c>
      <c r="C29" t="s">
        <v>889</v>
      </c>
      <c r="D29" s="13">
        <v>16226.82640272</v>
      </c>
      <c r="E29" s="13">
        <v>99983.87048172581</v>
      </c>
      <c r="F29" t="s">
        <v>917</v>
      </c>
    </row>
    <row r="30">
      <c r="A30" t="s">
        <v>535</v>
      </c>
      <c r="B30" s="13">
        <v>1</v>
      </c>
      <c r="C30" t="s">
        <v>889</v>
      </c>
      <c r="D30" s="13">
        <v>2012.924286357062</v>
      </c>
      <c r="E30" s="13">
        <v>99983.87048172581</v>
      </c>
      <c r="F30" t="s">
        <v>918</v>
      </c>
    </row>
    <row r="31">
      <c r="A31" t="s">
        <v>536</v>
      </c>
      <c r="B31" s="13">
        <v>1</v>
      </c>
      <c r="C31" t="s">
        <v>889</v>
      </c>
      <c r="D31" s="13">
        <v>19274.483951255</v>
      </c>
      <c r="E31" s="13">
        <v>99983.87048172581</v>
      </c>
      <c r="F31" t="s">
        <v>919</v>
      </c>
    </row>
    <row r="32">
      <c r="A32" t="s">
        <v>537</v>
      </c>
      <c r="B32" s="13">
        <v>1</v>
      </c>
      <c r="C32" t="s">
        <v>889</v>
      </c>
      <c r="D32" s="13">
        <v>19264.77495486271</v>
      </c>
      <c r="E32" s="13">
        <v>99983.87048172581</v>
      </c>
      <c r="F32" t="s">
        <v>920</v>
      </c>
    </row>
    <row r="33">
      <c r="A33" t="s">
        <v>538</v>
      </c>
      <c r="B33" s="13">
        <v>1</v>
      </c>
      <c r="C33" t="s">
        <v>889</v>
      </c>
      <c r="D33" s="13">
        <v>17169.58887747737</v>
      </c>
      <c r="E33" s="13">
        <v>99983.87048172581</v>
      </c>
      <c r="F33" t="s">
        <v>921</v>
      </c>
    </row>
    <row r="34">
      <c r="A34" t="s">
        <v>539</v>
      </c>
      <c r="B34" s="13">
        <v>1</v>
      </c>
      <c r="C34" t="s">
        <v>889</v>
      </c>
      <c r="D34" s="13">
        <v>20101.27301801482</v>
      </c>
      <c r="E34" s="13">
        <v>99983.87048172581</v>
      </c>
      <c r="F34" t="s">
        <v>922</v>
      </c>
    </row>
    <row r="35">
      <c r="A35" t="s">
        <v>540</v>
      </c>
      <c r="B35" s="13">
        <v>1</v>
      </c>
      <c r="C35" t="s">
        <v>889</v>
      </c>
      <c r="D35" s="13">
        <v>1365.237119985936</v>
      </c>
      <c r="E35" s="13">
        <v>99983.87048172581</v>
      </c>
      <c r="F35" t="s">
        <v>923</v>
      </c>
    </row>
    <row r="36">
      <c r="A36" t="s">
        <v>541</v>
      </c>
      <c r="B36" s="13">
        <v>1</v>
      </c>
      <c r="C36" t="s">
        <v>889</v>
      </c>
      <c r="D36" s="13">
        <v>605.0474383787757</v>
      </c>
      <c r="E36" s="13">
        <v>99983.87048172581</v>
      </c>
      <c r="F36" t="s">
        <v>924</v>
      </c>
    </row>
    <row r="37">
      <c r="A37" t="s">
        <v>542</v>
      </c>
      <c r="B37" s="13">
        <v>1</v>
      </c>
      <c r="C37" t="s">
        <v>889</v>
      </c>
      <c r="D37" s="13">
        <v>9.461688935636987</v>
      </c>
      <c r="E37" s="13">
        <v>99983.87048172581</v>
      </c>
      <c r="F37" t="s">
        <v>925</v>
      </c>
    </row>
    <row r="38">
      <c r="A38" t="s">
        <v>543</v>
      </c>
      <c r="B38" s="13">
        <v>1</v>
      </c>
      <c r="C38" t="s">
        <v>889</v>
      </c>
      <c r="D38" s="13">
        <v>0.2473074566524887</v>
      </c>
      <c r="E38" s="13">
        <v>99983.87048172581</v>
      </c>
      <c r="F38" t="s">
        <v>926</v>
      </c>
    </row>
    <row r="39">
      <c r="A39" t="s">
        <v>544</v>
      </c>
      <c r="B39" s="13">
        <v>1</v>
      </c>
      <c r="C39" t="s">
        <v>889</v>
      </c>
      <c r="D39" s="13">
        <v>14214.71273288609</v>
      </c>
      <c r="E39" s="13">
        <v>99983.87048172581</v>
      </c>
      <c r="F39" t="s">
        <v>927</v>
      </c>
    </row>
    <row r="40">
      <c r="A40" t="s">
        <v>545</v>
      </c>
      <c r="B40" s="13">
        <v>1</v>
      </c>
      <c r="C40" t="s">
        <v>889</v>
      </c>
      <c r="D40" s="13">
        <v>262.3963165137497</v>
      </c>
      <c r="E40" s="13">
        <v>99983.87048172581</v>
      </c>
      <c r="F40" t="s">
        <v>928</v>
      </c>
    </row>
    <row r="41">
      <c r="A41" t="s">
        <v>546</v>
      </c>
      <c r="B41" s="13">
        <v>2</v>
      </c>
      <c r="C41" t="s">
        <v>889</v>
      </c>
      <c r="D41" s="13">
        <v>873.7637912333838</v>
      </c>
      <c r="E41" s="13">
        <v>99988.83100523436</v>
      </c>
      <c r="F41" t="s">
        <v>891</v>
      </c>
    </row>
    <row r="42">
      <c r="A42" t="s">
        <v>547</v>
      </c>
      <c r="B42" s="13">
        <v>2</v>
      </c>
      <c r="C42" t="s">
        <v>889</v>
      </c>
      <c r="D42" s="13">
        <v>53.23567400967738</v>
      </c>
      <c r="E42" s="13">
        <v>99988.83100523436</v>
      </c>
      <c r="F42" t="s">
        <v>892</v>
      </c>
    </row>
    <row r="43">
      <c r="A43" t="s">
        <v>548</v>
      </c>
      <c r="B43" s="13">
        <v>2</v>
      </c>
      <c r="C43" t="s">
        <v>889</v>
      </c>
      <c r="D43" s="13">
        <v>1023.623433576243</v>
      </c>
      <c r="E43" s="13">
        <v>99988.83100523436</v>
      </c>
      <c r="F43" t="s">
        <v>893</v>
      </c>
    </row>
    <row r="44">
      <c r="A44" t="s">
        <v>549</v>
      </c>
      <c r="B44" s="13">
        <v>2</v>
      </c>
      <c r="C44" t="s">
        <v>889</v>
      </c>
      <c r="D44" s="13">
        <v>2020.422607196445</v>
      </c>
      <c r="E44" s="13">
        <v>99988.83100523436</v>
      </c>
      <c r="F44" t="s">
        <v>894</v>
      </c>
    </row>
    <row r="45">
      <c r="A45" t="s">
        <v>550</v>
      </c>
      <c r="B45" s="13">
        <v>2</v>
      </c>
      <c r="C45" t="s">
        <v>889</v>
      </c>
      <c r="D45" s="13">
        <v>267.0016894514096</v>
      </c>
      <c r="E45" s="13">
        <v>99988.83100523436</v>
      </c>
      <c r="F45" t="s">
        <v>895</v>
      </c>
    </row>
    <row r="46">
      <c r="A46" t="s">
        <v>551</v>
      </c>
      <c r="B46" s="13">
        <v>2</v>
      </c>
      <c r="C46" t="s">
        <v>889</v>
      </c>
      <c r="D46" s="13">
        <v>2035.415842595229</v>
      </c>
      <c r="E46" s="13">
        <v>99988.83100523436</v>
      </c>
      <c r="F46" t="s">
        <v>896</v>
      </c>
    </row>
    <row r="47">
      <c r="A47" t="s">
        <v>552</v>
      </c>
      <c r="B47" s="13">
        <v>2</v>
      </c>
      <c r="C47" t="s">
        <v>889</v>
      </c>
      <c r="D47" s="13">
        <v>136.2810874731616</v>
      </c>
      <c r="E47" s="13">
        <v>99988.83100523436</v>
      </c>
      <c r="F47" t="s">
        <v>897</v>
      </c>
    </row>
    <row r="48">
      <c r="A48" t="s">
        <v>1594</v>
      </c>
      <c r="B48" s="13">
        <v>2</v>
      </c>
      <c r="C48" t="s">
        <v>889</v>
      </c>
      <c r="D48" s="13">
        <v>49.00768589270628</v>
      </c>
      <c r="E48" s="13">
        <v>99988.83100523436</v>
      </c>
      <c r="F48" t="s">
        <v>1592</v>
      </c>
    </row>
    <row r="49">
      <c r="A49" t="s">
        <v>553</v>
      </c>
      <c r="B49" s="13">
        <v>2</v>
      </c>
      <c r="C49" t="s">
        <v>889</v>
      </c>
      <c r="D49" s="13">
        <v>322.3978977192845</v>
      </c>
      <c r="E49" s="13">
        <v>99988.83100523436</v>
      </c>
      <c r="F49" t="s">
        <v>898</v>
      </c>
    </row>
    <row r="50">
      <c r="A50" t="s">
        <v>554</v>
      </c>
      <c r="B50" s="13">
        <v>2</v>
      </c>
      <c r="C50" t="s">
        <v>889</v>
      </c>
      <c r="D50" s="13">
        <v>70.99435798673915</v>
      </c>
      <c r="E50" s="13">
        <v>99988.83100523436</v>
      </c>
      <c r="F50" t="s">
        <v>899</v>
      </c>
    </row>
    <row r="51">
      <c r="A51" t="s">
        <v>555</v>
      </c>
      <c r="B51" s="13">
        <v>2</v>
      </c>
      <c r="C51" t="s">
        <v>889</v>
      </c>
      <c r="D51" s="13">
        <v>60.94710690068835</v>
      </c>
      <c r="E51" s="13">
        <v>99988.83100523436</v>
      </c>
      <c r="F51" t="s">
        <v>900</v>
      </c>
    </row>
    <row r="52">
      <c r="A52" t="s">
        <v>557</v>
      </c>
      <c r="B52" s="13">
        <v>2</v>
      </c>
      <c r="C52" t="s">
        <v>889</v>
      </c>
      <c r="D52" s="13">
        <v>185.5745027045273</v>
      </c>
      <c r="E52" s="13">
        <v>99988.83100523436</v>
      </c>
      <c r="F52" t="s">
        <v>902</v>
      </c>
    </row>
    <row r="53">
      <c r="A53" t="s">
        <v>556</v>
      </c>
      <c r="B53" s="13">
        <v>2</v>
      </c>
      <c r="C53" t="s">
        <v>889</v>
      </c>
      <c r="D53" s="13">
        <v>1316.676327287046</v>
      </c>
      <c r="E53" s="13">
        <v>99988.83100523436</v>
      </c>
      <c r="F53" t="s">
        <v>901</v>
      </c>
    </row>
    <row r="54">
      <c r="A54" t="s">
        <v>558</v>
      </c>
      <c r="B54" s="13">
        <v>2</v>
      </c>
      <c r="C54" t="s">
        <v>889</v>
      </c>
      <c r="D54" s="13">
        <v>490.6298270719449</v>
      </c>
      <c r="E54" s="13">
        <v>99988.83100523436</v>
      </c>
      <c r="F54" t="s">
        <v>903</v>
      </c>
    </row>
    <row r="55">
      <c r="A55" t="s">
        <v>559</v>
      </c>
      <c r="B55" s="13">
        <v>2</v>
      </c>
      <c r="C55" t="s">
        <v>889</v>
      </c>
      <c r="D55" s="13">
        <v>324.9922547718907</v>
      </c>
      <c r="E55" s="13">
        <v>99988.83100523436</v>
      </c>
      <c r="F55" t="s">
        <v>904</v>
      </c>
    </row>
    <row r="56">
      <c r="A56" t="s">
        <v>560</v>
      </c>
      <c r="B56" s="13">
        <v>2</v>
      </c>
      <c r="C56" t="s">
        <v>889</v>
      </c>
      <c r="D56" s="13">
        <v>628.8622575331732</v>
      </c>
      <c r="E56" s="13">
        <v>99988.83100523436</v>
      </c>
      <c r="F56" t="s">
        <v>905</v>
      </c>
    </row>
    <row r="57">
      <c r="A57" t="s">
        <v>561</v>
      </c>
      <c r="B57" s="13">
        <v>2</v>
      </c>
      <c r="C57" t="s">
        <v>889</v>
      </c>
      <c r="D57" s="13">
        <v>162.6290115970202</v>
      </c>
      <c r="E57" s="13">
        <v>99988.83100523436</v>
      </c>
      <c r="F57" t="s">
        <v>906</v>
      </c>
    </row>
    <row r="58">
      <c r="A58" t="s">
        <v>562</v>
      </c>
      <c r="B58" s="13">
        <v>2</v>
      </c>
      <c r="C58" t="s">
        <v>889</v>
      </c>
      <c r="D58" s="13">
        <v>135.1103318795055</v>
      </c>
      <c r="E58" s="13">
        <v>99988.83100523436</v>
      </c>
      <c r="F58" t="s">
        <v>907</v>
      </c>
    </row>
    <row r="59">
      <c r="A59" t="s">
        <v>563</v>
      </c>
      <c r="B59" s="13">
        <v>2</v>
      </c>
      <c r="C59" t="s">
        <v>889</v>
      </c>
      <c r="D59" s="13">
        <v>16.98247558278566</v>
      </c>
      <c r="E59" s="13">
        <v>99988.83100523436</v>
      </c>
      <c r="F59" t="s">
        <v>908</v>
      </c>
    </row>
    <row r="60">
      <c r="A60" t="s">
        <v>564</v>
      </c>
      <c r="B60" s="13">
        <v>2</v>
      </c>
      <c r="C60" t="s">
        <v>889</v>
      </c>
      <c r="D60" s="13">
        <v>7193.494353721357</v>
      </c>
      <c r="E60" s="13">
        <v>99988.83100523436</v>
      </c>
      <c r="F60" t="s">
        <v>909</v>
      </c>
    </row>
    <row r="61">
      <c r="A61" t="s">
        <v>565</v>
      </c>
      <c r="B61" s="13">
        <v>2</v>
      </c>
      <c r="C61" t="s">
        <v>889</v>
      </c>
      <c r="D61" s="13">
        <v>3653.46607417749</v>
      </c>
      <c r="E61" s="13">
        <v>99988.83100523436</v>
      </c>
      <c r="F61" t="s">
        <v>910</v>
      </c>
    </row>
    <row r="62">
      <c r="A62" t="s">
        <v>566</v>
      </c>
      <c r="B62" s="13">
        <v>2</v>
      </c>
      <c r="C62" t="s">
        <v>889</v>
      </c>
      <c r="D62" s="13">
        <v>2220.704615961096</v>
      </c>
      <c r="E62" s="13">
        <v>99988.83100523436</v>
      </c>
      <c r="F62" t="s">
        <v>911</v>
      </c>
    </row>
    <row r="63">
      <c r="A63" t="s">
        <v>568</v>
      </c>
      <c r="B63" s="13">
        <v>2</v>
      </c>
      <c r="C63" t="s">
        <v>889</v>
      </c>
      <c r="D63" s="13">
        <v>0</v>
      </c>
      <c r="E63" s="13">
        <v>99988.83100523436</v>
      </c>
      <c r="F63" t="s">
        <v>913</v>
      </c>
    </row>
    <row r="64">
      <c r="A64" t="s">
        <v>567</v>
      </c>
      <c r="B64" s="13">
        <v>2</v>
      </c>
      <c r="C64" t="s">
        <v>889</v>
      </c>
      <c r="D64" s="13">
        <v>454.339362606712</v>
      </c>
      <c r="E64" s="13">
        <v>99988.83100523436</v>
      </c>
      <c r="F64" t="s">
        <v>912</v>
      </c>
    </row>
    <row r="65">
      <c r="A65" t="s">
        <v>569</v>
      </c>
      <c r="B65" s="13">
        <v>2</v>
      </c>
      <c r="C65" t="s">
        <v>889</v>
      </c>
      <c r="D65" s="13">
        <v>1807.306154358991</v>
      </c>
      <c r="E65" s="13">
        <v>99988.83100523436</v>
      </c>
      <c r="F65" t="s">
        <v>914</v>
      </c>
    </row>
    <row r="66">
      <c r="A66" t="s">
        <v>570</v>
      </c>
      <c r="B66" s="13">
        <v>2</v>
      </c>
      <c r="C66" t="s">
        <v>889</v>
      </c>
      <c r="D66" s="13">
        <v>1116.483523902084</v>
      </c>
      <c r="E66" s="13">
        <v>99988.83100523436</v>
      </c>
      <c r="F66" t="s">
        <v>915</v>
      </c>
    </row>
    <row r="67">
      <c r="A67" t="s">
        <v>571</v>
      </c>
      <c r="B67" s="13">
        <v>2</v>
      </c>
      <c r="C67" t="s">
        <v>889</v>
      </c>
      <c r="D67" s="13">
        <v>7238.037741741604</v>
      </c>
      <c r="E67" s="13">
        <v>99988.83100523436</v>
      </c>
      <c r="F67" t="s">
        <v>916</v>
      </c>
    </row>
    <row r="68">
      <c r="A68" t="s">
        <v>572</v>
      </c>
      <c r="B68" s="13">
        <v>2</v>
      </c>
      <c r="C68" t="s">
        <v>889</v>
      </c>
      <c r="D68" s="13">
        <v>14297.47963507883</v>
      </c>
      <c r="E68" s="13">
        <v>99988.83100523436</v>
      </c>
      <c r="F68" t="s">
        <v>917</v>
      </c>
    </row>
    <row r="69">
      <c r="A69" t="s">
        <v>573</v>
      </c>
      <c r="B69" s="13">
        <v>2</v>
      </c>
      <c r="C69" t="s">
        <v>889</v>
      </c>
      <c r="D69" s="13">
        <v>7085.944934279312</v>
      </c>
      <c r="E69" s="13">
        <v>99988.83100523436</v>
      </c>
      <c r="F69" t="s">
        <v>918</v>
      </c>
    </row>
    <row r="70">
      <c r="A70" t="s">
        <v>574</v>
      </c>
      <c r="B70" s="13">
        <v>2</v>
      </c>
      <c r="C70" t="s">
        <v>889</v>
      </c>
      <c r="D70" s="13">
        <v>18086.05604113582</v>
      </c>
      <c r="E70" s="13">
        <v>99988.83100523436</v>
      </c>
      <c r="F70" t="s">
        <v>919</v>
      </c>
    </row>
    <row r="71">
      <c r="A71" t="s">
        <v>575</v>
      </c>
      <c r="B71" s="13">
        <v>2</v>
      </c>
      <c r="C71" t="s">
        <v>889</v>
      </c>
      <c r="D71" s="13">
        <v>17933.96323367353</v>
      </c>
      <c r="E71" s="13">
        <v>99988.83100523436</v>
      </c>
      <c r="F71" t="s">
        <v>920</v>
      </c>
    </row>
    <row r="72">
      <c r="A72" t="s">
        <v>576</v>
      </c>
      <c r="B72" s="13">
        <v>2</v>
      </c>
      <c r="C72" t="s">
        <v>889</v>
      </c>
      <c r="D72" s="13">
        <v>16167.59798031915</v>
      </c>
      <c r="E72" s="13">
        <v>99988.83100523436</v>
      </c>
      <c r="F72" t="s">
        <v>921</v>
      </c>
    </row>
    <row r="73">
      <c r="A73" t="s">
        <v>577</v>
      </c>
      <c r="B73" s="13">
        <v>2</v>
      </c>
      <c r="C73" t="s">
        <v>889</v>
      </c>
      <c r="D73" s="13">
        <v>19091.38765858022</v>
      </c>
      <c r="E73" s="13">
        <v>99988.83100523436</v>
      </c>
      <c r="F73" t="s">
        <v>922</v>
      </c>
    </row>
    <row r="74">
      <c r="A74" t="s">
        <v>578</v>
      </c>
      <c r="B74" s="13">
        <v>2</v>
      </c>
      <c r="C74" t="s">
        <v>889</v>
      </c>
      <c r="D74" s="13">
        <v>3684.501274860915</v>
      </c>
      <c r="E74" s="13">
        <v>99988.83100523436</v>
      </c>
      <c r="F74" t="s">
        <v>923</v>
      </c>
    </row>
    <row r="75">
      <c r="A75" t="s">
        <v>579</v>
      </c>
      <c r="B75" s="13">
        <v>2</v>
      </c>
      <c r="C75" t="s">
        <v>889</v>
      </c>
      <c r="D75" s="13">
        <v>2494.198172942778</v>
      </c>
      <c r="E75" s="13">
        <v>99988.83100523436</v>
      </c>
      <c r="F75" t="s">
        <v>924</v>
      </c>
    </row>
    <row r="76">
      <c r="A76" t="s">
        <v>580</v>
      </c>
      <c r="B76" s="13">
        <v>2</v>
      </c>
      <c r="C76" t="s">
        <v>889</v>
      </c>
      <c r="D76" s="13">
        <v>135.1103318795055</v>
      </c>
      <c r="E76" s="13">
        <v>99988.83100523436</v>
      </c>
      <c r="F76" t="s">
        <v>925</v>
      </c>
    </row>
    <row r="77">
      <c r="A77" t="s">
        <v>581</v>
      </c>
      <c r="B77" s="13">
        <v>2</v>
      </c>
      <c r="C77" t="s">
        <v>889</v>
      </c>
      <c r="D77" s="13">
        <v>16.98247558278566</v>
      </c>
      <c r="E77" s="13">
        <v>99988.83100523436</v>
      </c>
      <c r="F77" t="s">
        <v>926</v>
      </c>
    </row>
    <row r="78">
      <c r="A78" t="s">
        <v>582</v>
      </c>
      <c r="B78" s="13">
        <v>2</v>
      </c>
      <c r="C78" t="s">
        <v>889</v>
      </c>
      <c r="D78" s="13">
        <v>7193.494353721357</v>
      </c>
      <c r="E78" s="13">
        <v>99988.83100523436</v>
      </c>
      <c r="F78" t="s">
        <v>927</v>
      </c>
    </row>
    <row r="79">
      <c r="A79" t="s">
        <v>583</v>
      </c>
      <c r="B79" s="13">
        <v>2</v>
      </c>
      <c r="C79" t="s">
        <v>889</v>
      </c>
      <c r="D79" s="13">
        <v>289.1826699437144</v>
      </c>
      <c r="E79" s="13">
        <v>99988.83100523436</v>
      </c>
      <c r="F79" t="s">
        <v>928</v>
      </c>
    </row>
    <row r="80">
      <c r="A80" t="s">
        <v>584</v>
      </c>
      <c r="B80" s="13">
        <v>3</v>
      </c>
      <c r="C80" t="s">
        <v>889</v>
      </c>
      <c r="D80" s="13">
        <v>3690.598830979949</v>
      </c>
      <c r="E80" s="13">
        <v>99998.60930250921</v>
      </c>
      <c r="F80" t="s">
        <v>891</v>
      </c>
    </row>
    <row r="81">
      <c r="A81" t="s">
        <v>585</v>
      </c>
      <c r="B81" s="13">
        <v>3</v>
      </c>
      <c r="C81" t="s">
        <v>889</v>
      </c>
      <c r="D81" s="13">
        <v>235.6371360852003</v>
      </c>
      <c r="E81" s="13">
        <v>99998.60930250921</v>
      </c>
      <c r="F81" t="s">
        <v>892</v>
      </c>
    </row>
    <row r="82">
      <c r="A82" t="s">
        <v>586</v>
      </c>
      <c r="B82" s="13">
        <v>3</v>
      </c>
      <c r="C82" t="s">
        <v>889</v>
      </c>
      <c r="D82" s="13">
        <v>1328.614671814538</v>
      </c>
      <c r="E82" s="13">
        <v>99998.60930250921</v>
      </c>
      <c r="F82" t="s">
        <v>893</v>
      </c>
    </row>
    <row r="83">
      <c r="A83" t="s">
        <v>587</v>
      </c>
      <c r="B83" s="13">
        <v>3</v>
      </c>
      <c r="C83" t="s">
        <v>889</v>
      </c>
      <c r="D83" s="13">
        <v>437.7289359158015</v>
      </c>
      <c r="E83" s="13">
        <v>99998.60930250921</v>
      </c>
      <c r="F83" t="s">
        <v>894</v>
      </c>
    </row>
    <row r="84">
      <c r="A84" t="s">
        <v>588</v>
      </c>
      <c r="B84" s="13">
        <v>3</v>
      </c>
      <c r="C84" t="s">
        <v>889</v>
      </c>
      <c r="D84" s="13">
        <v>205.8436623496146</v>
      </c>
      <c r="E84" s="13">
        <v>99998.60930250921</v>
      </c>
      <c r="F84" t="s">
        <v>895</v>
      </c>
    </row>
    <row r="85">
      <c r="A85" t="s">
        <v>589</v>
      </c>
      <c r="B85" s="13">
        <v>3</v>
      </c>
      <c r="C85" t="s">
        <v>889</v>
      </c>
      <c r="D85" s="13">
        <v>2101.036231285838</v>
      </c>
      <c r="E85" s="13">
        <v>99998.60930250921</v>
      </c>
      <c r="F85" t="s">
        <v>896</v>
      </c>
    </row>
    <row r="86">
      <c r="A86" t="s">
        <v>590</v>
      </c>
      <c r="B86" s="13">
        <v>3</v>
      </c>
      <c r="C86" t="s">
        <v>889</v>
      </c>
      <c r="D86" s="13">
        <v>142.8778830199669</v>
      </c>
      <c r="E86" s="13">
        <v>99998.60930250921</v>
      </c>
      <c r="F86" t="s">
        <v>897</v>
      </c>
    </row>
    <row r="87">
      <c r="A87" t="s">
        <v>1595</v>
      </c>
      <c r="B87" s="13">
        <v>3</v>
      </c>
      <c r="C87" t="s">
        <v>889</v>
      </c>
      <c r="D87" s="13">
        <v>84.04846497652548</v>
      </c>
      <c r="E87" s="13">
        <v>99998.60930250921</v>
      </c>
      <c r="F87" t="s">
        <v>1592</v>
      </c>
    </row>
    <row r="88">
      <c r="A88" t="s">
        <v>591</v>
      </c>
      <c r="B88" s="13">
        <v>3</v>
      </c>
      <c r="C88" t="s">
        <v>889</v>
      </c>
      <c r="D88" s="13">
        <v>291.3983924596478</v>
      </c>
      <c r="E88" s="13">
        <v>99998.60930250921</v>
      </c>
      <c r="F88" t="s">
        <v>898</v>
      </c>
    </row>
    <row r="89">
      <c r="A89" t="s">
        <v>592</v>
      </c>
      <c r="B89" s="13">
        <v>3</v>
      </c>
      <c r="C89" t="s">
        <v>889</v>
      </c>
      <c r="D89" s="13">
        <v>57.60003472489094</v>
      </c>
      <c r="E89" s="13">
        <v>99998.60930250921</v>
      </c>
      <c r="F89" t="s">
        <v>899</v>
      </c>
    </row>
    <row r="90">
      <c r="A90" t="s">
        <v>593</v>
      </c>
      <c r="B90" s="13">
        <v>3</v>
      </c>
      <c r="C90" t="s">
        <v>889</v>
      </c>
      <c r="D90" s="13">
        <v>66.54126125595323</v>
      </c>
      <c r="E90" s="13">
        <v>99998.60930250921</v>
      </c>
      <c r="F90" t="s">
        <v>900</v>
      </c>
    </row>
    <row r="91">
      <c r="A91" t="s">
        <v>595</v>
      </c>
      <c r="B91" s="13">
        <v>3</v>
      </c>
      <c r="C91" t="s">
        <v>889</v>
      </c>
      <c r="D91" s="13">
        <v>1182.491015429548</v>
      </c>
      <c r="E91" s="13">
        <v>99998.60930250921</v>
      </c>
      <c r="F91" t="s">
        <v>902</v>
      </c>
    </row>
    <row r="92">
      <c r="A92" t="s">
        <v>594</v>
      </c>
      <c r="B92" s="13">
        <v>3</v>
      </c>
      <c r="C92" t="s">
        <v>889</v>
      </c>
      <c r="D92" s="13">
        <v>796.3541389820157</v>
      </c>
      <c r="E92" s="13">
        <v>99998.60930250921</v>
      </c>
      <c r="F92" t="s">
        <v>901</v>
      </c>
    </row>
    <row r="93">
      <c r="A93" t="s">
        <v>596</v>
      </c>
      <c r="B93" s="13">
        <v>3</v>
      </c>
      <c r="C93" t="s">
        <v>889</v>
      </c>
      <c r="D93" s="13">
        <v>436.5542679338004</v>
      </c>
      <c r="E93" s="13">
        <v>99998.60930250921</v>
      </c>
      <c r="F93" t="s">
        <v>903</v>
      </c>
    </row>
    <row r="94">
      <c r="A94" t="s">
        <v>597</v>
      </c>
      <c r="B94" s="13">
        <v>3</v>
      </c>
      <c r="C94" t="s">
        <v>889</v>
      </c>
      <c r="D94" s="13">
        <v>354.4675243981239</v>
      </c>
      <c r="E94" s="13">
        <v>99998.60930250921</v>
      </c>
      <c r="F94" t="s">
        <v>904</v>
      </c>
    </row>
    <row r="95">
      <c r="A95" t="s">
        <v>598</v>
      </c>
      <c r="B95" s="13">
        <v>3</v>
      </c>
      <c r="C95" t="s">
        <v>889</v>
      </c>
      <c r="D95" s="13">
        <v>895.5181852193782</v>
      </c>
      <c r="E95" s="13">
        <v>99998.60930250921</v>
      </c>
      <c r="F95" t="s">
        <v>905</v>
      </c>
    </row>
    <row r="96">
      <c r="A96" t="s">
        <v>599</v>
      </c>
      <c r="B96" s="13">
        <v>3</v>
      </c>
      <c r="C96" t="s">
        <v>889</v>
      </c>
      <c r="D96" s="13">
        <v>72.06772560178031</v>
      </c>
      <c r="E96" s="13">
        <v>99998.60930250921</v>
      </c>
      <c r="F96" t="s">
        <v>906</v>
      </c>
    </row>
    <row r="97">
      <c r="A97" t="s">
        <v>600</v>
      </c>
      <c r="B97" s="13">
        <v>3</v>
      </c>
      <c r="C97" t="s">
        <v>889</v>
      </c>
      <c r="D97" s="13">
        <v>613.5829276478281</v>
      </c>
      <c r="E97" s="13">
        <v>99998.60930250921</v>
      </c>
      <c r="F97" t="s">
        <v>907</v>
      </c>
    </row>
    <row r="98">
      <c r="A98" t="s">
        <v>601</v>
      </c>
      <c r="B98" s="13">
        <v>3</v>
      </c>
      <c r="C98" t="s">
        <v>889</v>
      </c>
      <c r="D98" s="13">
        <v>140.7419335045918</v>
      </c>
      <c r="E98" s="13">
        <v>99998.60930250921</v>
      </c>
      <c r="F98" t="s">
        <v>908</v>
      </c>
    </row>
    <row r="99">
      <c r="A99" t="s">
        <v>602</v>
      </c>
      <c r="B99" s="13">
        <v>3</v>
      </c>
      <c r="C99" t="s">
        <v>889</v>
      </c>
      <c r="D99" s="13">
        <v>3875.570655914134</v>
      </c>
      <c r="E99" s="13">
        <v>99998.60930250921</v>
      </c>
      <c r="F99" t="s">
        <v>909</v>
      </c>
    </row>
    <row r="100">
      <c r="A100" t="s">
        <v>603</v>
      </c>
      <c r="B100" s="13">
        <v>3</v>
      </c>
      <c r="C100" t="s">
        <v>889</v>
      </c>
      <c r="D100" s="13">
        <v>2535.30710382771</v>
      </c>
      <c r="E100" s="13">
        <v>99998.60930250921</v>
      </c>
      <c r="F100" t="s">
        <v>910</v>
      </c>
    </row>
    <row r="101">
      <c r="A101" t="s">
        <v>604</v>
      </c>
      <c r="B101" s="13">
        <v>3</v>
      </c>
      <c r="C101" t="s">
        <v>889</v>
      </c>
      <c r="D101" s="13">
        <v>2327.96257928233</v>
      </c>
      <c r="E101" s="13">
        <v>99998.60930250921</v>
      </c>
      <c r="F101" t="s">
        <v>911</v>
      </c>
    </row>
    <row r="102">
      <c r="A102" t="s">
        <v>606</v>
      </c>
      <c r="B102" s="13">
        <v>3</v>
      </c>
      <c r="C102" t="s">
        <v>889</v>
      </c>
      <c r="D102" s="13">
        <v>0</v>
      </c>
      <c r="E102" s="13">
        <v>99998.60930250921</v>
      </c>
      <c r="F102" t="s">
        <v>913</v>
      </c>
    </row>
    <row r="103">
      <c r="A103" t="s">
        <v>605</v>
      </c>
      <c r="B103" s="13">
        <v>3</v>
      </c>
      <c r="C103" t="s">
        <v>889</v>
      </c>
      <c r="D103" s="13">
        <v>415.5396884404919</v>
      </c>
      <c r="E103" s="13">
        <v>99998.60930250921</v>
      </c>
      <c r="F103" t="s">
        <v>912</v>
      </c>
    </row>
    <row r="104">
      <c r="A104" t="s">
        <v>607</v>
      </c>
      <c r="B104" s="13">
        <v>3</v>
      </c>
      <c r="C104" t="s">
        <v>889</v>
      </c>
      <c r="D104" s="13">
        <v>1232.908406915816</v>
      </c>
      <c r="E104" s="13">
        <v>99998.60930250921</v>
      </c>
      <c r="F104" t="s">
        <v>914</v>
      </c>
    </row>
    <row r="105">
      <c r="A105" t="s">
        <v>608</v>
      </c>
      <c r="B105" s="13">
        <v>3</v>
      </c>
      <c r="C105" t="s">
        <v>889</v>
      </c>
      <c r="D105" s="13">
        <v>1322.053435219282</v>
      </c>
      <c r="E105" s="13">
        <v>99998.60930250921</v>
      </c>
      <c r="F105" t="s">
        <v>915</v>
      </c>
    </row>
    <row r="106">
      <c r="A106" t="s">
        <v>609</v>
      </c>
      <c r="B106" s="13">
        <v>3</v>
      </c>
      <c r="C106" t="s">
        <v>889</v>
      </c>
      <c r="D106" s="13">
        <v>13170.96862603459</v>
      </c>
      <c r="E106" s="13">
        <v>99998.60930250921</v>
      </c>
      <c r="F106" t="s">
        <v>916</v>
      </c>
    </row>
    <row r="107">
      <c r="A107" t="s">
        <v>610</v>
      </c>
      <c r="B107" s="13">
        <v>3</v>
      </c>
      <c r="C107" t="s">
        <v>889</v>
      </c>
      <c r="D107" s="13">
        <v>16432.9563543009</v>
      </c>
      <c r="E107" s="13">
        <v>99998.60930250921</v>
      </c>
      <c r="F107" t="s">
        <v>917</v>
      </c>
    </row>
    <row r="108">
      <c r="A108" t="s">
        <v>611</v>
      </c>
      <c r="B108" s="13">
        <v>3</v>
      </c>
      <c r="C108" t="s">
        <v>889</v>
      </c>
      <c r="D108" s="13">
        <v>12417.36106016384</v>
      </c>
      <c r="E108" s="13">
        <v>99998.60930250921</v>
      </c>
      <c r="F108" t="s">
        <v>918</v>
      </c>
    </row>
    <row r="109">
      <c r="A109" t="s">
        <v>612</v>
      </c>
      <c r="B109" s="13">
        <v>3</v>
      </c>
      <c r="C109" t="s">
        <v>889</v>
      </c>
      <c r="D109" s="13">
        <v>19581.84638577644</v>
      </c>
      <c r="E109" s="13">
        <v>99998.60930250921</v>
      </c>
      <c r="F109" t="s">
        <v>919</v>
      </c>
    </row>
    <row r="110">
      <c r="A110" t="s">
        <v>613</v>
      </c>
      <c r="B110" s="13">
        <v>3</v>
      </c>
      <c r="C110" t="s">
        <v>889</v>
      </c>
      <c r="D110" s="13">
        <v>18828.23881990569</v>
      </c>
      <c r="E110" s="13">
        <v>99998.60930250921</v>
      </c>
      <c r="F110" t="s">
        <v>920</v>
      </c>
    </row>
    <row r="111">
      <c r="A111" t="s">
        <v>614</v>
      </c>
      <c r="B111" s="13">
        <v>3</v>
      </c>
      <c r="C111" t="s">
        <v>889</v>
      </c>
      <c r="D111" s="13">
        <v>16915.81592906385</v>
      </c>
      <c r="E111" s="13">
        <v>99998.60930250921</v>
      </c>
      <c r="F111" t="s">
        <v>921</v>
      </c>
    </row>
    <row r="112">
      <c r="A112" t="s">
        <v>615</v>
      </c>
      <c r="B112" s="13">
        <v>3</v>
      </c>
      <c r="C112" t="s">
        <v>889</v>
      </c>
      <c r="D112" s="13">
        <v>19475.70780338716</v>
      </c>
      <c r="E112" s="13">
        <v>99998.60930250921</v>
      </c>
      <c r="F112" t="s">
        <v>922</v>
      </c>
    </row>
    <row r="113">
      <c r="A113" t="s">
        <v>616</v>
      </c>
      <c r="B113" s="13">
        <v>3</v>
      </c>
      <c r="C113" t="s">
        <v>889</v>
      </c>
      <c r="D113" s="13">
        <v>4455.81382175125</v>
      </c>
      <c r="E113" s="13">
        <v>99998.60930250921</v>
      </c>
      <c r="F113" t="s">
        <v>923</v>
      </c>
    </row>
    <row r="114">
      <c r="A114" t="s">
        <v>617</v>
      </c>
      <c r="B114" s="13">
        <v>3</v>
      </c>
      <c r="C114" t="s">
        <v>889</v>
      </c>
      <c r="D114" s="13">
        <v>3857.023646784293</v>
      </c>
      <c r="E114" s="13">
        <v>99998.60930250921</v>
      </c>
      <c r="F114" t="s">
        <v>924</v>
      </c>
    </row>
    <row r="115">
      <c r="A115" t="s">
        <v>618</v>
      </c>
      <c r="B115" s="13">
        <v>3</v>
      </c>
      <c r="C115" t="s">
        <v>889</v>
      </c>
      <c r="D115" s="13">
        <v>613.5829276478281</v>
      </c>
      <c r="E115" s="13">
        <v>99998.60930250921</v>
      </c>
      <c r="F115" t="s">
        <v>925</v>
      </c>
    </row>
    <row r="116">
      <c r="A116" t="s">
        <v>619</v>
      </c>
      <c r="B116" s="13">
        <v>3</v>
      </c>
      <c r="C116" t="s">
        <v>889</v>
      </c>
      <c r="D116" s="13">
        <v>140.7419335045918</v>
      </c>
      <c r="E116" s="13">
        <v>99998.60930250921</v>
      </c>
      <c r="F116" t="s">
        <v>926</v>
      </c>
    </row>
    <row r="117">
      <c r="A117" t="s">
        <v>620</v>
      </c>
      <c r="B117" s="13">
        <v>3</v>
      </c>
      <c r="C117" t="s">
        <v>889</v>
      </c>
      <c r="D117" s="13">
        <v>3875.570655914134</v>
      </c>
      <c r="E117" s="13">
        <v>99998.60930250921</v>
      </c>
      <c r="F117" t="s">
        <v>927</v>
      </c>
    </row>
    <row r="118">
      <c r="A118" t="s">
        <v>621</v>
      </c>
      <c r="B118" s="13">
        <v>3</v>
      </c>
      <c r="C118" t="s">
        <v>889</v>
      </c>
      <c r="D118" s="13">
        <v>327.4826976625561</v>
      </c>
      <c r="E118" s="13">
        <v>99998.60930250921</v>
      </c>
      <c r="F118" t="s">
        <v>928</v>
      </c>
    </row>
    <row r="119">
      <c r="A119" t="s">
        <v>622</v>
      </c>
      <c r="B119" s="13">
        <v>4</v>
      </c>
      <c r="C119" t="s">
        <v>889</v>
      </c>
      <c r="D119" s="13">
        <v>8382.719196368449</v>
      </c>
      <c r="E119" s="13">
        <v>99992.25229172655</v>
      </c>
      <c r="F119" t="s">
        <v>891</v>
      </c>
    </row>
    <row r="120">
      <c r="A120" t="s">
        <v>623</v>
      </c>
      <c r="B120" s="13">
        <v>4</v>
      </c>
      <c r="C120" t="s">
        <v>889</v>
      </c>
      <c r="D120" s="13">
        <v>242.882302749559</v>
      </c>
      <c r="E120" s="13">
        <v>99992.25229172655</v>
      </c>
      <c r="F120" t="s">
        <v>892</v>
      </c>
    </row>
    <row r="121">
      <c r="A121" t="s">
        <v>624</v>
      </c>
      <c r="B121" s="13">
        <v>4</v>
      </c>
      <c r="C121" t="s">
        <v>889</v>
      </c>
      <c r="D121" s="13">
        <v>1544.493153127728</v>
      </c>
      <c r="E121" s="13">
        <v>99992.25229172655</v>
      </c>
      <c r="F121" t="s">
        <v>893</v>
      </c>
    </row>
    <row r="122">
      <c r="A122" t="s">
        <v>625</v>
      </c>
      <c r="B122" s="13">
        <v>4</v>
      </c>
      <c r="C122" t="s">
        <v>889</v>
      </c>
      <c r="D122" s="13">
        <v>6.621673051749055</v>
      </c>
      <c r="E122" s="13">
        <v>99992.25229172655</v>
      </c>
      <c r="F122" t="s">
        <v>894</v>
      </c>
    </row>
    <row r="123">
      <c r="A123" t="s">
        <v>626</v>
      </c>
      <c r="B123" s="13">
        <v>4</v>
      </c>
      <c r="C123" t="s">
        <v>889</v>
      </c>
      <c r="D123" s="13">
        <v>126.2527616397015</v>
      </c>
      <c r="E123" s="13">
        <v>99992.25229172655</v>
      </c>
      <c r="F123" t="s">
        <v>895</v>
      </c>
    </row>
    <row r="124">
      <c r="A124" t="s">
        <v>627</v>
      </c>
      <c r="B124" s="13">
        <v>4</v>
      </c>
      <c r="C124" t="s">
        <v>889</v>
      </c>
      <c r="D124" s="13">
        <v>2250.278799272426</v>
      </c>
      <c r="E124" s="13">
        <v>99992.25229172655</v>
      </c>
      <c r="F124" t="s">
        <v>896</v>
      </c>
    </row>
    <row r="125">
      <c r="A125" t="s">
        <v>628</v>
      </c>
      <c r="B125" s="13">
        <v>4</v>
      </c>
      <c r="C125" t="s">
        <v>889</v>
      </c>
      <c r="D125" s="13">
        <v>159.5662060869993</v>
      </c>
      <c r="E125" s="13">
        <v>99992.25229172655</v>
      </c>
      <c r="F125" t="s">
        <v>897</v>
      </c>
    </row>
    <row r="126">
      <c r="A126" t="s">
        <v>1596</v>
      </c>
      <c r="B126" s="13">
        <v>4</v>
      </c>
      <c r="C126" t="s">
        <v>889</v>
      </c>
      <c r="D126" s="13">
        <v>78.23018705039021</v>
      </c>
      <c r="E126" s="13">
        <v>99992.25229172655</v>
      </c>
      <c r="F126" t="s">
        <v>1592</v>
      </c>
    </row>
    <row r="127">
      <c r="A127" t="s">
        <v>629</v>
      </c>
      <c r="B127" s="13">
        <v>4</v>
      </c>
      <c r="C127" t="s">
        <v>889</v>
      </c>
      <c r="D127" s="13">
        <v>272.6698179611968</v>
      </c>
      <c r="E127" s="13">
        <v>99992.25229172655</v>
      </c>
      <c r="F127" t="s">
        <v>898</v>
      </c>
    </row>
    <row r="128">
      <c r="A128" t="s">
        <v>630</v>
      </c>
      <c r="B128" s="13">
        <v>4</v>
      </c>
      <c r="C128" t="s">
        <v>889</v>
      </c>
      <c r="D128" s="13">
        <v>69.03332958539279</v>
      </c>
      <c r="E128" s="13">
        <v>99992.25229172655</v>
      </c>
      <c r="F128" t="s">
        <v>899</v>
      </c>
    </row>
    <row r="129">
      <c r="A129" t="s">
        <v>631</v>
      </c>
      <c r="B129" s="13">
        <v>4</v>
      </c>
      <c r="C129" t="s">
        <v>889</v>
      </c>
      <c r="D129" s="13">
        <v>71.08680395923778</v>
      </c>
      <c r="E129" s="13">
        <v>99992.25229172655</v>
      </c>
      <c r="F129" t="s">
        <v>900</v>
      </c>
    </row>
    <row r="130">
      <c r="A130" t="s">
        <v>633</v>
      </c>
      <c r="B130" s="13">
        <v>4</v>
      </c>
      <c r="C130" t="s">
        <v>889</v>
      </c>
      <c r="D130" s="13">
        <v>2036.515910986528</v>
      </c>
      <c r="E130" s="13">
        <v>99992.25229172655</v>
      </c>
      <c r="F130" t="s">
        <v>902</v>
      </c>
    </row>
    <row r="131">
      <c r="A131" t="s">
        <v>632</v>
      </c>
      <c r="B131" s="13">
        <v>4</v>
      </c>
      <c r="C131" t="s">
        <v>889</v>
      </c>
      <c r="D131" s="13">
        <v>1066.476568951972</v>
      </c>
      <c r="E131" s="13">
        <v>99992.25229172655</v>
      </c>
      <c r="F131" t="s">
        <v>901</v>
      </c>
    </row>
    <row r="132">
      <c r="A132" t="s">
        <v>634</v>
      </c>
      <c r="B132" s="13">
        <v>4</v>
      </c>
      <c r="C132" t="s">
        <v>889</v>
      </c>
      <c r="D132" s="13">
        <v>451.2537850648262</v>
      </c>
      <c r="E132" s="13">
        <v>99992.25229172655</v>
      </c>
      <c r="F132" t="s">
        <v>903</v>
      </c>
    </row>
    <row r="133">
      <c r="A133" t="s">
        <v>635</v>
      </c>
      <c r="B133" s="13">
        <v>4</v>
      </c>
      <c r="C133" t="s">
        <v>889</v>
      </c>
      <c r="D133" s="13">
        <v>550.7870926401091</v>
      </c>
      <c r="E133" s="13">
        <v>99992.25229172655</v>
      </c>
      <c r="F133" t="s">
        <v>904</v>
      </c>
    </row>
    <row r="134">
      <c r="A134" t="s">
        <v>636</v>
      </c>
      <c r="B134" s="13">
        <v>4</v>
      </c>
      <c r="C134" t="s">
        <v>889</v>
      </c>
      <c r="D134" s="13">
        <v>1010.368872390912</v>
      </c>
      <c r="E134" s="13">
        <v>99992.25229172655</v>
      </c>
      <c r="F134" t="s">
        <v>905</v>
      </c>
    </row>
    <row r="135">
      <c r="A135" t="s">
        <v>637</v>
      </c>
      <c r="B135" s="13">
        <v>4</v>
      </c>
      <c r="C135" t="s">
        <v>889</v>
      </c>
      <c r="D135" s="13">
        <v>189.7666229010132</v>
      </c>
      <c r="E135" s="13">
        <v>99992.25229172655</v>
      </c>
      <c r="F135" t="s">
        <v>906</v>
      </c>
    </row>
    <row r="136">
      <c r="A136" t="s">
        <v>638</v>
      </c>
      <c r="B136" s="13">
        <v>4</v>
      </c>
      <c r="C136" t="s">
        <v>889</v>
      </c>
      <c r="D136" s="13">
        <v>1335.352676691027</v>
      </c>
      <c r="E136" s="13">
        <v>99992.25229172655</v>
      </c>
      <c r="F136" t="s">
        <v>907</v>
      </c>
    </row>
    <row r="137">
      <c r="A137" t="s">
        <v>639</v>
      </c>
      <c r="B137" s="13">
        <v>4</v>
      </c>
      <c r="C137" t="s">
        <v>889</v>
      </c>
      <c r="D137" s="13">
        <v>448.3507389382491</v>
      </c>
      <c r="E137" s="13">
        <v>99992.25229172655</v>
      </c>
      <c r="F137" t="s">
        <v>908</v>
      </c>
    </row>
    <row r="138">
      <c r="A138" t="s">
        <v>640</v>
      </c>
      <c r="B138" s="13">
        <v>4</v>
      </c>
      <c r="C138" t="s">
        <v>889</v>
      </c>
      <c r="D138" s="13">
        <v>2926.513671607183</v>
      </c>
      <c r="E138" s="13">
        <v>99992.25229172655</v>
      </c>
      <c r="F138" t="s">
        <v>909</v>
      </c>
    </row>
    <row r="139">
      <c r="A139" t="s">
        <v>641</v>
      </c>
      <c r="B139" s="13">
        <v>4</v>
      </c>
      <c r="C139" t="s">
        <v>889</v>
      </c>
      <c r="D139" s="13">
        <v>2094.762034797869</v>
      </c>
      <c r="E139" s="13">
        <v>99992.25229172655</v>
      </c>
      <c r="F139" t="s">
        <v>910</v>
      </c>
    </row>
    <row r="140">
      <c r="A140" t="s">
        <v>642</v>
      </c>
      <c r="B140" s="13">
        <v>4</v>
      </c>
      <c r="C140" t="s">
        <v>889</v>
      </c>
      <c r="D140" s="13">
        <v>2488.075192409815</v>
      </c>
      <c r="E140" s="13">
        <v>99992.25229172655</v>
      </c>
      <c r="F140" t="s">
        <v>911</v>
      </c>
    </row>
    <row r="141">
      <c r="A141" t="s">
        <v>644</v>
      </c>
      <c r="B141" s="13">
        <v>4</v>
      </c>
      <c r="C141" t="s">
        <v>889</v>
      </c>
      <c r="D141" s="13">
        <v>0</v>
      </c>
      <c r="E141" s="13">
        <v>99992.25229172655</v>
      </c>
      <c r="F141" t="s">
        <v>913</v>
      </c>
    </row>
    <row r="142">
      <c r="A142" t="s">
        <v>643</v>
      </c>
      <c r="B142" s="13">
        <v>4</v>
      </c>
      <c r="C142" t="s">
        <v>889</v>
      </c>
      <c r="D142" s="13">
        <v>412.7899515058274</v>
      </c>
      <c r="E142" s="13">
        <v>99992.25229172655</v>
      </c>
      <c r="F142" t="s">
        <v>912</v>
      </c>
    </row>
    <row r="143">
      <c r="A143" t="s">
        <v>645</v>
      </c>
      <c r="B143" s="13">
        <v>4</v>
      </c>
      <c r="C143" t="s">
        <v>889</v>
      </c>
      <c r="D143" s="13">
        <v>1517.730354016797</v>
      </c>
      <c r="E143" s="13">
        <v>99992.25229172655</v>
      </c>
      <c r="F143" t="s">
        <v>914</v>
      </c>
    </row>
    <row r="144">
      <c r="A144" t="s">
        <v>646</v>
      </c>
      <c r="B144" s="13">
        <v>4</v>
      </c>
      <c r="C144" t="s">
        <v>889</v>
      </c>
      <c r="D144" s="13">
        <v>1750.922587932034</v>
      </c>
      <c r="E144" s="13">
        <v>99992.25229172655</v>
      </c>
      <c r="F144" t="s">
        <v>915</v>
      </c>
    </row>
    <row r="145">
      <c r="A145" t="s">
        <v>647</v>
      </c>
      <c r="B145" s="13">
        <v>4</v>
      </c>
      <c r="C145" t="s">
        <v>889</v>
      </c>
      <c r="D145" s="13">
        <v>18566.15880994175</v>
      </c>
      <c r="E145" s="13">
        <v>99992.25229172655</v>
      </c>
      <c r="F145" t="s">
        <v>916</v>
      </c>
    </row>
    <row r="146">
      <c r="A146" t="s">
        <v>648</v>
      </c>
      <c r="B146" s="13">
        <v>4</v>
      </c>
      <c r="C146" t="s">
        <v>889</v>
      </c>
      <c r="D146" s="13">
        <v>20161.24181812474</v>
      </c>
      <c r="E146" s="13">
        <v>99992.25229172655</v>
      </c>
      <c r="F146" t="s">
        <v>917</v>
      </c>
    </row>
    <row r="147">
      <c r="A147" t="s">
        <v>649</v>
      </c>
      <c r="B147" s="13">
        <v>4</v>
      </c>
      <c r="C147" t="s">
        <v>889</v>
      </c>
      <c r="D147" s="13">
        <v>16786.83980828623</v>
      </c>
      <c r="E147" s="13">
        <v>99992.25229172655</v>
      </c>
      <c r="F147" t="s">
        <v>918</v>
      </c>
    </row>
    <row r="148">
      <c r="A148" t="s">
        <v>650</v>
      </c>
      <c r="B148" s="13">
        <v>4</v>
      </c>
      <c r="C148" t="s">
        <v>889</v>
      </c>
      <c r="D148" s="13">
        <v>23587.43451634681</v>
      </c>
      <c r="E148" s="13">
        <v>99992.25229172655</v>
      </c>
      <c r="F148" t="s">
        <v>919</v>
      </c>
    </row>
    <row r="149">
      <c r="A149" t="s">
        <v>651</v>
      </c>
      <c r="B149" s="13">
        <v>4</v>
      </c>
      <c r="C149" t="s">
        <v>889</v>
      </c>
      <c r="D149" s="13">
        <v>21808.11551469129</v>
      </c>
      <c r="E149" s="13">
        <v>99992.25229172655</v>
      </c>
      <c r="F149" t="s">
        <v>920</v>
      </c>
    </row>
    <row r="150">
      <c r="A150" t="s">
        <v>652</v>
      </c>
      <c r="B150" s="13">
        <v>4</v>
      </c>
      <c r="C150" t="s">
        <v>889</v>
      </c>
      <c r="D150" s="13">
        <v>19732.83027378729</v>
      </c>
      <c r="E150" s="13">
        <v>99992.25229172655</v>
      </c>
      <c r="F150" t="s">
        <v>921</v>
      </c>
    </row>
    <row r="151">
      <c r="A151" t="s">
        <v>653</v>
      </c>
      <c r="B151" s="13">
        <v>4</v>
      </c>
      <c r="C151" t="s">
        <v>889</v>
      </c>
      <c r="D151" s="13">
        <v>23001.29003794958</v>
      </c>
      <c r="E151" s="13">
        <v>99992.25229172655</v>
      </c>
      <c r="F151" t="s">
        <v>922</v>
      </c>
    </row>
    <row r="152">
      <c r="A152" t="s">
        <v>654</v>
      </c>
      <c r="B152" s="13">
        <v>4</v>
      </c>
      <c r="C152" t="s">
        <v>889</v>
      </c>
      <c r="D152" s="13">
        <v>3565.93389724723</v>
      </c>
      <c r="E152" s="13">
        <v>99992.25229172655</v>
      </c>
      <c r="F152" t="s">
        <v>923</v>
      </c>
    </row>
    <row r="153">
      <c r="A153" t="s">
        <v>655</v>
      </c>
      <c r="B153" s="13">
        <v>4</v>
      </c>
      <c r="C153" t="s">
        <v>889</v>
      </c>
      <c r="D153" s="13">
        <v>4585.64023176412</v>
      </c>
      <c r="E153" s="13">
        <v>99992.25229172655</v>
      </c>
      <c r="F153" t="s">
        <v>924</v>
      </c>
    </row>
    <row r="154">
      <c r="A154" t="s">
        <v>656</v>
      </c>
      <c r="B154" s="13">
        <v>4</v>
      </c>
      <c r="C154" t="s">
        <v>889</v>
      </c>
      <c r="D154" s="13">
        <v>1335.352676691027</v>
      </c>
      <c r="E154" s="13">
        <v>99992.25229172655</v>
      </c>
      <c r="F154" t="s">
        <v>925</v>
      </c>
    </row>
    <row r="155">
      <c r="A155" t="s">
        <v>657</v>
      </c>
      <c r="B155" s="13">
        <v>4</v>
      </c>
      <c r="C155" t="s">
        <v>889</v>
      </c>
      <c r="D155" s="13">
        <v>448.3507389382491</v>
      </c>
      <c r="E155" s="13">
        <v>99992.25229172655</v>
      </c>
      <c r="F155" t="s">
        <v>926</v>
      </c>
    </row>
    <row r="156">
      <c r="A156" t="s">
        <v>658</v>
      </c>
      <c r="B156" s="13">
        <v>4</v>
      </c>
      <c r="C156" t="s">
        <v>889</v>
      </c>
      <c r="D156" s="13">
        <v>2926.513671607183</v>
      </c>
      <c r="E156" s="13">
        <v>99992.25229172655</v>
      </c>
      <c r="F156" t="s">
        <v>927</v>
      </c>
    </row>
    <row r="157">
      <c r="A157" t="s">
        <v>659</v>
      </c>
      <c r="B157" s="13">
        <v>4</v>
      </c>
      <c r="C157" t="s">
        <v>889</v>
      </c>
      <c r="D157" s="13">
        <v>174.5121442291324</v>
      </c>
      <c r="E157" s="13">
        <v>99992.25229172655</v>
      </c>
      <c r="F157" t="s">
        <v>928</v>
      </c>
    </row>
    <row r="158">
      <c r="A158" t="s">
        <v>660</v>
      </c>
      <c r="B158" s="13">
        <v>5</v>
      </c>
      <c r="C158" t="s">
        <v>889</v>
      </c>
      <c r="D158" s="13">
        <v>11822.41085971626</v>
      </c>
      <c r="E158" s="13">
        <v>99939.22977880097</v>
      </c>
      <c r="F158" t="s">
        <v>891</v>
      </c>
    </row>
    <row r="159">
      <c r="A159" t="s">
        <v>661</v>
      </c>
      <c r="B159" s="13">
        <v>5</v>
      </c>
      <c r="C159" t="s">
        <v>889</v>
      </c>
      <c r="D159" s="13">
        <v>501.5495159619187</v>
      </c>
      <c r="E159" s="13">
        <v>99939.22977880097</v>
      </c>
      <c r="F159" t="s">
        <v>892</v>
      </c>
    </row>
    <row r="160">
      <c r="A160" t="s">
        <v>662</v>
      </c>
      <c r="B160" s="13">
        <v>5</v>
      </c>
      <c r="C160" t="s">
        <v>889</v>
      </c>
      <c r="D160" s="13">
        <v>1507.300102746425</v>
      </c>
      <c r="E160" s="13">
        <v>99939.22977880097</v>
      </c>
      <c r="F160" t="s">
        <v>893</v>
      </c>
    </row>
    <row r="161">
      <c r="A161" t="s">
        <v>663</v>
      </c>
      <c r="B161" s="13">
        <v>5</v>
      </c>
      <c r="C161" t="s">
        <v>889</v>
      </c>
      <c r="D161" s="13">
        <v>0</v>
      </c>
      <c r="E161" s="13">
        <v>99939.22977880097</v>
      </c>
      <c r="F161" t="s">
        <v>894</v>
      </c>
    </row>
    <row r="162">
      <c r="A162" t="s">
        <v>664</v>
      </c>
      <c r="B162" s="13">
        <v>5</v>
      </c>
      <c r="C162" t="s">
        <v>889</v>
      </c>
      <c r="D162" s="13">
        <v>89.28159034204874</v>
      </c>
      <c r="E162" s="13">
        <v>99939.22977880097</v>
      </c>
      <c r="F162" t="s">
        <v>895</v>
      </c>
    </row>
    <row r="163">
      <c r="A163" t="s">
        <v>665</v>
      </c>
      <c r="B163" s="13">
        <v>5</v>
      </c>
      <c r="C163" t="s">
        <v>889</v>
      </c>
      <c r="D163" s="13">
        <v>2764.794826379573</v>
      </c>
      <c r="E163" s="13">
        <v>99939.22977880097</v>
      </c>
      <c r="F163" t="s">
        <v>896</v>
      </c>
    </row>
    <row r="164">
      <c r="A164" t="s">
        <v>666</v>
      </c>
      <c r="B164" s="13">
        <v>5</v>
      </c>
      <c r="C164" t="s">
        <v>889</v>
      </c>
      <c r="D164" s="13">
        <v>195.7742852973932</v>
      </c>
      <c r="E164" s="13">
        <v>99939.22977880097</v>
      </c>
      <c r="F164" t="s">
        <v>897</v>
      </c>
    </row>
    <row r="165">
      <c r="A165" t="s">
        <v>1597</v>
      </c>
      <c r="B165" s="13">
        <v>5</v>
      </c>
      <c r="C165" t="s">
        <v>889</v>
      </c>
      <c r="D165" s="13">
        <v>120.3850720043286</v>
      </c>
      <c r="E165" s="13">
        <v>99939.22977880097</v>
      </c>
      <c r="F165" t="s">
        <v>1592</v>
      </c>
    </row>
    <row r="166">
      <c r="A166" t="s">
        <v>667</v>
      </c>
      <c r="B166" s="13">
        <v>5</v>
      </c>
      <c r="C166" t="s">
        <v>889</v>
      </c>
      <c r="D166" s="13">
        <v>284.9078035524859</v>
      </c>
      <c r="E166" s="13">
        <v>99939.22977880097</v>
      </c>
      <c r="F166" t="s">
        <v>898</v>
      </c>
    </row>
    <row r="167">
      <c r="A167" t="s">
        <v>668</v>
      </c>
      <c r="B167" s="13">
        <v>5</v>
      </c>
      <c r="C167" t="s">
        <v>889</v>
      </c>
      <c r="D167" s="13">
        <v>76.40196711199013</v>
      </c>
      <c r="E167" s="13">
        <v>99939.22977880097</v>
      </c>
      <c r="F167" t="s">
        <v>899</v>
      </c>
    </row>
    <row r="168">
      <c r="A168" t="s">
        <v>669</v>
      </c>
      <c r="B168" s="13">
        <v>5</v>
      </c>
      <c r="C168" t="s">
        <v>889</v>
      </c>
      <c r="D168" s="13">
        <v>85.44848998982975</v>
      </c>
      <c r="E168" s="13">
        <v>99939.22977880097</v>
      </c>
      <c r="F168" t="s">
        <v>900</v>
      </c>
    </row>
    <row r="169">
      <c r="A169" t="s">
        <v>671</v>
      </c>
      <c r="B169" s="13">
        <v>5</v>
      </c>
      <c r="C169" t="s">
        <v>889</v>
      </c>
      <c r="D169" s="13">
        <v>1796.850613148808</v>
      </c>
      <c r="E169" s="13">
        <v>99939.22977880097</v>
      </c>
      <c r="F169" t="s">
        <v>902</v>
      </c>
    </row>
    <row r="170">
      <c r="A170" t="s">
        <v>670</v>
      </c>
      <c r="B170" s="13">
        <v>5</v>
      </c>
      <c r="C170" t="s">
        <v>889</v>
      </c>
      <c r="D170" s="13">
        <v>582.5356760127689</v>
      </c>
      <c r="E170" s="13">
        <v>99939.22977880097</v>
      </c>
      <c r="F170" t="s">
        <v>901</v>
      </c>
    </row>
    <row r="171">
      <c r="A171" t="s">
        <v>672</v>
      </c>
      <c r="B171" s="13">
        <v>5</v>
      </c>
      <c r="C171" t="s">
        <v>889</v>
      </c>
      <c r="D171" s="13">
        <v>459.8259616769913</v>
      </c>
      <c r="E171" s="13">
        <v>99939.22977880097</v>
      </c>
      <c r="F171" t="s">
        <v>903</v>
      </c>
    </row>
    <row r="172">
      <c r="A172" t="s">
        <v>673</v>
      </c>
      <c r="B172" s="13">
        <v>5</v>
      </c>
      <c r="C172" t="s">
        <v>889</v>
      </c>
      <c r="D172" s="13">
        <v>470.0036325623659</v>
      </c>
      <c r="E172" s="13">
        <v>99939.22977880097</v>
      </c>
      <c r="F172" t="s">
        <v>904</v>
      </c>
    </row>
    <row r="173">
      <c r="A173" t="s">
        <v>674</v>
      </c>
      <c r="B173" s="13">
        <v>5</v>
      </c>
      <c r="C173" t="s">
        <v>889</v>
      </c>
      <c r="D173" s="13">
        <v>996.1847985181154</v>
      </c>
      <c r="E173" s="13">
        <v>99939.22977880097</v>
      </c>
      <c r="F173" t="s">
        <v>905</v>
      </c>
    </row>
    <row r="174">
      <c r="A174" t="s">
        <v>675</v>
      </c>
      <c r="B174" s="13">
        <v>5</v>
      </c>
      <c r="C174" t="s">
        <v>889</v>
      </c>
      <c r="D174" s="13">
        <v>238.4659706894209</v>
      </c>
      <c r="E174" s="13">
        <v>99939.22977880097</v>
      </c>
      <c r="F174" t="s">
        <v>906</v>
      </c>
    </row>
    <row r="175">
      <c r="A175" t="s">
        <v>676</v>
      </c>
      <c r="B175" s="13">
        <v>5</v>
      </c>
      <c r="C175" t="s">
        <v>889</v>
      </c>
      <c r="D175" s="13">
        <v>1924.135060582747</v>
      </c>
      <c r="E175" s="13">
        <v>99939.22977880097</v>
      </c>
      <c r="F175" t="s">
        <v>907</v>
      </c>
    </row>
    <row r="176">
      <c r="A176" t="s">
        <v>677</v>
      </c>
      <c r="B176" s="13">
        <v>5</v>
      </c>
      <c r="C176" t="s">
        <v>889</v>
      </c>
      <c r="D176" s="13">
        <v>754.1949357871883</v>
      </c>
      <c r="E176" s="13">
        <v>99939.22977880097</v>
      </c>
      <c r="F176" t="s">
        <v>908</v>
      </c>
    </row>
    <row r="177">
      <c r="A177" t="s">
        <v>678</v>
      </c>
      <c r="B177" s="13">
        <v>5</v>
      </c>
      <c r="C177" t="s">
        <v>889</v>
      </c>
      <c r="D177" s="13">
        <v>2675.883211349862</v>
      </c>
      <c r="E177" s="13">
        <v>99939.22977880097</v>
      </c>
      <c r="F177" t="s">
        <v>909</v>
      </c>
    </row>
    <row r="178">
      <c r="A178" t="s">
        <v>679</v>
      </c>
      <c r="B178" s="13">
        <v>5</v>
      </c>
      <c r="C178" t="s">
        <v>889</v>
      </c>
      <c r="D178" s="13">
        <v>2192.73337721416</v>
      </c>
      <c r="E178" s="13">
        <v>99939.22977880097</v>
      </c>
      <c r="F178" t="s">
        <v>910</v>
      </c>
    </row>
    <row r="179">
      <c r="A179" t="s">
        <v>680</v>
      </c>
      <c r="B179" s="13">
        <v>5</v>
      </c>
      <c r="C179" t="s">
        <v>889</v>
      </c>
      <c r="D179" s="13">
        <v>3080.954183681295</v>
      </c>
      <c r="E179" s="13">
        <v>99939.22977880097</v>
      </c>
      <c r="F179" t="s">
        <v>911</v>
      </c>
    </row>
    <row r="180">
      <c r="A180" t="s">
        <v>682</v>
      </c>
      <c r="B180" s="13">
        <v>5</v>
      </c>
      <c r="C180" t="s">
        <v>889</v>
      </c>
      <c r="D180" s="13">
        <v>0</v>
      </c>
      <c r="E180" s="13">
        <v>99939.22977880097</v>
      </c>
      <c r="F180" t="s">
        <v>913</v>
      </c>
    </row>
    <row r="181">
      <c r="A181" t="s">
        <v>681</v>
      </c>
      <c r="B181" s="13">
        <v>5</v>
      </c>
      <c r="C181" t="s">
        <v>889</v>
      </c>
      <c r="D181" s="13">
        <v>446.7582606543058</v>
      </c>
      <c r="E181" s="13">
        <v>99939.22977880097</v>
      </c>
      <c r="F181" t="s">
        <v>912</v>
      </c>
    </row>
    <row r="182">
      <c r="A182" t="s">
        <v>683</v>
      </c>
      <c r="B182" s="13">
        <v>5</v>
      </c>
      <c r="C182" t="s">
        <v>889</v>
      </c>
      <c r="D182" s="13">
        <v>1042.36163768976</v>
      </c>
      <c r="E182" s="13">
        <v>99939.22977880097</v>
      </c>
      <c r="F182" t="s">
        <v>914</v>
      </c>
    </row>
    <row r="183">
      <c r="A183" t="s">
        <v>684</v>
      </c>
      <c r="B183" s="13">
        <v>5</v>
      </c>
      <c r="C183" t="s">
        <v>889</v>
      </c>
      <c r="D183" s="13">
        <v>1704.654401769902</v>
      </c>
      <c r="E183" s="13">
        <v>99939.22977880097</v>
      </c>
      <c r="F183" t="s">
        <v>915</v>
      </c>
    </row>
    <row r="184">
      <c r="A184" t="s">
        <v>685</v>
      </c>
      <c r="B184" s="13">
        <v>5</v>
      </c>
      <c r="C184" t="s">
        <v>889</v>
      </c>
      <c r="D184" s="13">
        <v>23576.37430423461</v>
      </c>
      <c r="E184" s="13">
        <v>99939.22977880097</v>
      </c>
      <c r="F184" t="s">
        <v>916</v>
      </c>
    </row>
    <row r="185">
      <c r="A185" t="s">
        <v>686</v>
      </c>
      <c r="B185" s="13">
        <v>5</v>
      </c>
      <c r="C185" t="s">
        <v>889</v>
      </c>
      <c r="D185" s="13">
        <v>24348.02322169067</v>
      </c>
      <c r="E185" s="13">
        <v>99939.22977880097</v>
      </c>
      <c r="F185" t="s">
        <v>917</v>
      </c>
    </row>
    <row r="186">
      <c r="A186" t="s">
        <v>687</v>
      </c>
      <c r="B186" s="13">
        <v>5</v>
      </c>
      <c r="C186" t="s">
        <v>889</v>
      </c>
      <c r="D186" s="13">
        <v>20927.53196690327</v>
      </c>
      <c r="E186" s="13">
        <v>99939.22977880097</v>
      </c>
      <c r="F186" t="s">
        <v>918</v>
      </c>
    </row>
    <row r="187">
      <c r="A187" t="s">
        <v>688</v>
      </c>
      <c r="B187" s="13">
        <v>5</v>
      </c>
      <c r="C187" t="s">
        <v>889</v>
      </c>
      <c r="D187" s="13">
        <v>28444.99089279863</v>
      </c>
      <c r="E187" s="13">
        <v>99939.22977880097</v>
      </c>
      <c r="F187" t="s">
        <v>919</v>
      </c>
    </row>
    <row r="188">
      <c r="A188" t="s">
        <v>689</v>
      </c>
      <c r="B188" s="13">
        <v>5</v>
      </c>
      <c r="C188" t="s">
        <v>889</v>
      </c>
      <c r="D188" s="13">
        <v>25796.14855546729</v>
      </c>
      <c r="E188" s="13">
        <v>99939.22977880097</v>
      </c>
      <c r="F188" t="s">
        <v>920</v>
      </c>
    </row>
    <row r="189">
      <c r="A189" t="s">
        <v>690</v>
      </c>
      <c r="B189" s="13">
        <v>5</v>
      </c>
      <c r="C189" t="s">
        <v>889</v>
      </c>
      <c r="D189" s="13">
        <v>23161.95263244029</v>
      </c>
      <c r="E189" s="13">
        <v>99939.22977880097</v>
      </c>
      <c r="F189" t="s">
        <v>921</v>
      </c>
    </row>
    <row r="190">
      <c r="A190" t="s">
        <v>691</v>
      </c>
      <c r="B190" s="13">
        <v>5</v>
      </c>
      <c r="C190" t="s">
        <v>889</v>
      </c>
      <c r="D190" s="13">
        <v>25911.55555093105</v>
      </c>
      <c r="E190" s="13">
        <v>99939.22977880097</v>
      </c>
      <c r="F190" t="s">
        <v>922</v>
      </c>
    </row>
    <row r="191">
      <c r="A191" t="s">
        <v>692</v>
      </c>
      <c r="B191" s="13">
        <v>5</v>
      </c>
      <c r="C191" t="s">
        <v>889</v>
      </c>
      <c r="D191" s="13">
        <v>3427.521003781627</v>
      </c>
      <c r="E191" s="13">
        <v>99939.22977880097</v>
      </c>
      <c r="F191" t="s">
        <v>923</v>
      </c>
    </row>
    <row r="192">
      <c r="A192" t="s">
        <v>693</v>
      </c>
      <c r="B192" s="13">
        <v>5</v>
      </c>
      <c r="C192" t="s">
        <v>889</v>
      </c>
      <c r="D192" s="13">
        <v>6629.095661032638</v>
      </c>
      <c r="E192" s="13">
        <v>99939.22977880097</v>
      </c>
      <c r="F192" t="s">
        <v>924</v>
      </c>
    </row>
    <row r="193">
      <c r="A193" t="s">
        <v>694</v>
      </c>
      <c r="B193" s="13">
        <v>5</v>
      </c>
      <c r="C193" t="s">
        <v>889</v>
      </c>
      <c r="D193" s="13">
        <v>1924.135060582747</v>
      </c>
      <c r="E193" s="13">
        <v>99939.22977880097</v>
      </c>
      <c r="F193" t="s">
        <v>925</v>
      </c>
    </row>
    <row r="194">
      <c r="A194" t="s">
        <v>695</v>
      </c>
      <c r="B194" s="13">
        <v>5</v>
      </c>
      <c r="C194" t="s">
        <v>889</v>
      </c>
      <c r="D194" s="13">
        <v>754.1949357871883</v>
      </c>
      <c r="E194" s="13">
        <v>99939.22977880097</v>
      </c>
      <c r="F194" t="s">
        <v>926</v>
      </c>
    </row>
    <row r="195">
      <c r="A195" t="s">
        <v>696</v>
      </c>
      <c r="B195" s="13">
        <v>5</v>
      </c>
      <c r="C195" t="s">
        <v>889</v>
      </c>
      <c r="D195" s="13">
        <v>2675.883211349862</v>
      </c>
      <c r="E195" s="13">
        <v>99939.22977880097</v>
      </c>
      <c r="F195" t="s">
        <v>927</v>
      </c>
    </row>
    <row r="196">
      <c r="A196" t="s">
        <v>697</v>
      </c>
      <c r="B196" s="13">
        <v>5</v>
      </c>
      <c r="C196" t="s">
        <v>889</v>
      </c>
      <c r="D196" s="13">
        <v>94.60216816376688</v>
      </c>
      <c r="E196" s="13">
        <v>99939.22977880097</v>
      </c>
      <c r="F196" t="s">
        <v>928</v>
      </c>
    </row>
    <row r="197">
      <c r="A197" t="s">
        <v>698</v>
      </c>
      <c r="B197" s="13">
        <v>6</v>
      </c>
      <c r="C197" t="s">
        <v>889</v>
      </c>
      <c r="D197" s="13">
        <v>16077.59125202595</v>
      </c>
      <c r="E197" s="13">
        <v>99981.53156289188</v>
      </c>
      <c r="F197" t="s">
        <v>891</v>
      </c>
    </row>
    <row r="198">
      <c r="A198" t="s">
        <v>699</v>
      </c>
      <c r="B198" s="13">
        <v>6</v>
      </c>
      <c r="C198" t="s">
        <v>889</v>
      </c>
      <c r="D198" s="13">
        <v>97.27750817479071</v>
      </c>
      <c r="E198" s="13">
        <v>99981.53156289188</v>
      </c>
      <c r="F198" t="s">
        <v>892</v>
      </c>
    </row>
    <row r="199">
      <c r="A199" t="s">
        <v>700</v>
      </c>
      <c r="B199" s="13">
        <v>6</v>
      </c>
      <c r="C199" t="s">
        <v>889</v>
      </c>
      <c r="D199" s="13">
        <v>1224.219789325791</v>
      </c>
      <c r="E199" s="13">
        <v>99981.53156289188</v>
      </c>
      <c r="F199" t="s">
        <v>893</v>
      </c>
    </row>
    <row r="200">
      <c r="A200" t="s">
        <v>701</v>
      </c>
      <c r="B200" s="13">
        <v>6</v>
      </c>
      <c r="C200" t="s">
        <v>889</v>
      </c>
      <c r="D200" s="13">
        <v>0</v>
      </c>
      <c r="E200" s="13">
        <v>99981.53156289188</v>
      </c>
      <c r="F200" t="s">
        <v>894</v>
      </c>
    </row>
    <row r="201">
      <c r="A201" t="s">
        <v>702</v>
      </c>
      <c r="B201" s="13">
        <v>6</v>
      </c>
      <c r="C201" t="s">
        <v>889</v>
      </c>
      <c r="D201" s="13">
        <v>113.5275810499816</v>
      </c>
      <c r="E201" s="13">
        <v>99981.53156289188</v>
      </c>
      <c r="F201" t="s">
        <v>895</v>
      </c>
    </row>
    <row r="202">
      <c r="A202" t="s">
        <v>703</v>
      </c>
      <c r="B202" s="13">
        <v>6</v>
      </c>
      <c r="C202" t="s">
        <v>889</v>
      </c>
      <c r="D202" s="13">
        <v>2957.45123678882</v>
      </c>
      <c r="E202" s="13">
        <v>99981.53156289188</v>
      </c>
      <c r="F202" t="s">
        <v>896</v>
      </c>
    </row>
    <row r="203">
      <c r="A203" t="s">
        <v>704</v>
      </c>
      <c r="B203" s="13">
        <v>6</v>
      </c>
      <c r="C203" t="s">
        <v>889</v>
      </c>
      <c r="D203" s="13">
        <v>224.1085022541261</v>
      </c>
      <c r="E203" s="13">
        <v>99981.53156289188</v>
      </c>
      <c r="F203" t="s">
        <v>897</v>
      </c>
    </row>
    <row r="204">
      <c r="A204" t="s">
        <v>1598</v>
      </c>
      <c r="B204" s="13">
        <v>6</v>
      </c>
      <c r="C204" t="s">
        <v>889</v>
      </c>
      <c r="D204" s="13">
        <v>151.5359617642131</v>
      </c>
      <c r="E204" s="13">
        <v>99981.53156289188</v>
      </c>
      <c r="F204" t="s">
        <v>1592</v>
      </c>
    </row>
    <row r="205">
      <c r="A205" t="s">
        <v>705</v>
      </c>
      <c r="B205" s="13">
        <v>6</v>
      </c>
      <c r="C205" t="s">
        <v>889</v>
      </c>
      <c r="D205" s="13">
        <v>316.5455261728895</v>
      </c>
      <c r="E205" s="13">
        <v>99981.53156289188</v>
      </c>
      <c r="F205" t="s">
        <v>898</v>
      </c>
    </row>
    <row r="206">
      <c r="A206" t="s">
        <v>706</v>
      </c>
      <c r="B206" s="13">
        <v>6</v>
      </c>
      <c r="C206" t="s">
        <v>889</v>
      </c>
      <c r="D206" s="13">
        <v>88.44452552706532</v>
      </c>
      <c r="E206" s="13">
        <v>99981.53156289188</v>
      </c>
      <c r="F206" t="s">
        <v>899</v>
      </c>
    </row>
    <row r="207">
      <c r="A207" t="s">
        <v>707</v>
      </c>
      <c r="B207" s="13">
        <v>6</v>
      </c>
      <c r="C207" t="s">
        <v>889</v>
      </c>
      <c r="D207" s="13">
        <v>96.57701950873793</v>
      </c>
      <c r="E207" s="13">
        <v>99981.53156289188</v>
      </c>
      <c r="F207" t="s">
        <v>900</v>
      </c>
    </row>
    <row r="208">
      <c r="A208" t="s">
        <v>709</v>
      </c>
      <c r="B208" s="13">
        <v>6</v>
      </c>
      <c r="C208" t="s">
        <v>889</v>
      </c>
      <c r="D208" s="13">
        <v>3031.305888719302</v>
      </c>
      <c r="E208" s="13">
        <v>99981.53156289188</v>
      </c>
      <c r="F208" t="s">
        <v>902</v>
      </c>
    </row>
    <row r="209">
      <c r="A209" t="s">
        <v>708</v>
      </c>
      <c r="B209" s="13">
        <v>6</v>
      </c>
      <c r="C209" t="s">
        <v>889</v>
      </c>
      <c r="D209" s="13">
        <v>625.8027076423381</v>
      </c>
      <c r="E209" s="13">
        <v>99981.53156289188</v>
      </c>
      <c r="F209" t="s">
        <v>901</v>
      </c>
    </row>
    <row r="210">
      <c r="A210" t="s">
        <v>710</v>
      </c>
      <c r="B210" s="13">
        <v>6</v>
      </c>
      <c r="C210" t="s">
        <v>889</v>
      </c>
      <c r="D210" s="13">
        <v>444.0198847672926</v>
      </c>
      <c r="E210" s="13">
        <v>99981.53156289188</v>
      </c>
      <c r="F210" t="s">
        <v>903</v>
      </c>
    </row>
    <row r="211">
      <c r="A211" t="s">
        <v>711</v>
      </c>
      <c r="B211" s="13">
        <v>6</v>
      </c>
      <c r="C211" t="s">
        <v>889</v>
      </c>
      <c r="D211" s="13">
        <v>470.7813963736124</v>
      </c>
      <c r="E211" s="13">
        <v>99981.53156289188</v>
      </c>
      <c r="F211" t="s">
        <v>904</v>
      </c>
    </row>
    <row r="212">
      <c r="A212" t="s">
        <v>712</v>
      </c>
      <c r="B212" s="13">
        <v>6</v>
      </c>
      <c r="C212" t="s">
        <v>889</v>
      </c>
      <c r="D212" s="13">
        <v>899.6032655187809</v>
      </c>
      <c r="E212" s="13">
        <v>99981.53156289188</v>
      </c>
      <c r="F212" t="s">
        <v>905</v>
      </c>
    </row>
    <row r="213">
      <c r="A213" t="s">
        <v>713</v>
      </c>
      <c r="B213" s="13">
        <v>6</v>
      </c>
      <c r="C213" t="s">
        <v>889</v>
      </c>
      <c r="D213" s="13">
        <v>342.6337671976606</v>
      </c>
      <c r="E213" s="13">
        <v>99981.53156289188</v>
      </c>
      <c r="F213" t="s">
        <v>906</v>
      </c>
    </row>
    <row r="214">
      <c r="A214" t="s">
        <v>714</v>
      </c>
      <c r="B214" s="13">
        <v>6</v>
      </c>
      <c r="C214" t="s">
        <v>889</v>
      </c>
      <c r="D214" s="13">
        <v>2728.582646100437</v>
      </c>
      <c r="E214" s="13">
        <v>99981.53156289188</v>
      </c>
      <c r="F214" t="s">
        <v>907</v>
      </c>
    </row>
    <row r="215">
      <c r="A215" t="s">
        <v>715</v>
      </c>
      <c r="B215" s="13">
        <v>6</v>
      </c>
      <c r="C215" t="s">
        <v>889</v>
      </c>
      <c r="D215" s="13">
        <v>1153.057353234434</v>
      </c>
      <c r="E215" s="13">
        <v>99981.53156289188</v>
      </c>
      <c r="F215" t="s">
        <v>908</v>
      </c>
    </row>
    <row r="216">
      <c r="A216" t="s">
        <v>716</v>
      </c>
      <c r="B216" s="13">
        <v>6</v>
      </c>
      <c r="C216" t="s">
        <v>889</v>
      </c>
      <c r="D216" s="13">
        <v>2546.767526895178</v>
      </c>
      <c r="E216" s="13">
        <v>99981.53156289188</v>
      </c>
      <c r="F216" t="s">
        <v>909</v>
      </c>
    </row>
    <row r="217">
      <c r="A217" t="s">
        <v>717</v>
      </c>
      <c r="B217" s="13">
        <v>6</v>
      </c>
      <c r="C217" t="s">
        <v>889</v>
      </c>
      <c r="D217" s="13">
        <v>1496.010762999609</v>
      </c>
      <c r="E217" s="13">
        <v>99981.53156289188</v>
      </c>
      <c r="F217" t="s">
        <v>910</v>
      </c>
    </row>
    <row r="218">
      <c r="A218" t="s">
        <v>718</v>
      </c>
      <c r="B218" s="13">
        <v>6</v>
      </c>
      <c r="C218" t="s">
        <v>889</v>
      </c>
      <c r="D218" s="13">
        <v>3333.095700807159</v>
      </c>
      <c r="E218" s="13">
        <v>99981.53156289188</v>
      </c>
      <c r="F218" t="s">
        <v>911</v>
      </c>
    </row>
    <row r="219">
      <c r="A219" t="s">
        <v>720</v>
      </c>
      <c r="B219" s="13">
        <v>6</v>
      </c>
      <c r="C219" t="s">
        <v>889</v>
      </c>
      <c r="D219" s="13">
        <v>0</v>
      </c>
      <c r="E219" s="13">
        <v>99981.53156289188</v>
      </c>
      <c r="F219" t="s">
        <v>913</v>
      </c>
    </row>
    <row r="220">
      <c r="A220" t="s">
        <v>719</v>
      </c>
      <c r="B220" s="13">
        <v>6</v>
      </c>
      <c r="C220" t="s">
        <v>889</v>
      </c>
      <c r="D220" s="13">
        <v>501.5670712086928</v>
      </c>
      <c r="E220" s="13">
        <v>99981.53156289188</v>
      </c>
      <c r="F220" t="s">
        <v>912</v>
      </c>
    </row>
    <row r="221">
      <c r="A221" t="s">
        <v>721</v>
      </c>
      <c r="B221" s="13">
        <v>6</v>
      </c>
      <c r="C221" t="s">
        <v>889</v>
      </c>
      <c r="D221" s="13">
        <v>1069.822592409631</v>
      </c>
      <c r="E221" s="13">
        <v>99981.53156289188</v>
      </c>
      <c r="F221" t="s">
        <v>914</v>
      </c>
    </row>
    <row r="222">
      <c r="A222" t="s">
        <v>722</v>
      </c>
      <c r="B222" s="13">
        <v>6</v>
      </c>
      <c r="C222" t="s">
        <v>889</v>
      </c>
      <c r="D222" s="13">
        <v>1713.018429090054</v>
      </c>
      <c r="E222" s="13">
        <v>99981.53156289188</v>
      </c>
      <c r="F222" t="s">
        <v>915</v>
      </c>
    </row>
    <row r="223">
      <c r="A223" t="s">
        <v>723</v>
      </c>
      <c r="B223" s="13">
        <v>6</v>
      </c>
      <c r="C223" t="s">
        <v>889</v>
      </c>
      <c r="D223" s="13">
        <v>29812.11247615397</v>
      </c>
      <c r="E223" s="13">
        <v>99981.53156289188</v>
      </c>
      <c r="F223" t="s">
        <v>916</v>
      </c>
    </row>
    <row r="224">
      <c r="A224" t="s">
        <v>724</v>
      </c>
      <c r="B224" s="13">
        <v>6</v>
      </c>
      <c r="C224" t="s">
        <v>889</v>
      </c>
      <c r="D224" s="13">
        <v>29607.57083912248</v>
      </c>
      <c r="E224" s="13">
        <v>99981.53156289188</v>
      </c>
      <c r="F224" t="s">
        <v>917</v>
      </c>
    </row>
    <row r="225">
      <c r="A225" t="s">
        <v>725</v>
      </c>
      <c r="B225" s="13">
        <v>6</v>
      </c>
      <c r="C225" t="s">
        <v>889</v>
      </c>
      <c r="D225" s="13">
        <v>25900.46424083978</v>
      </c>
      <c r="E225" s="13">
        <v>99981.53156289188</v>
      </c>
      <c r="F225" t="s">
        <v>918</v>
      </c>
    </row>
    <row r="226">
      <c r="A226" t="s">
        <v>726</v>
      </c>
      <c r="B226" s="13">
        <v>6</v>
      </c>
      <c r="C226" t="s">
        <v>889</v>
      </c>
      <c r="D226" s="13">
        <v>33851.27100998587</v>
      </c>
      <c r="E226" s="13">
        <v>99981.53156289188</v>
      </c>
      <c r="F226" t="s">
        <v>919</v>
      </c>
    </row>
    <row r="227">
      <c r="A227" t="s">
        <v>727</v>
      </c>
      <c r="B227" s="13">
        <v>6</v>
      </c>
      <c r="C227" t="s">
        <v>889</v>
      </c>
      <c r="D227" s="13">
        <v>29939.62277467168</v>
      </c>
      <c r="E227" s="13">
        <v>99981.53156289188</v>
      </c>
      <c r="F227" t="s">
        <v>920</v>
      </c>
    </row>
    <row r="228">
      <c r="A228" t="s">
        <v>728</v>
      </c>
      <c r="B228" s="13">
        <v>6</v>
      </c>
      <c r="C228" t="s">
        <v>889</v>
      </c>
      <c r="D228" s="13">
        <v>27108.09414507321</v>
      </c>
      <c r="E228" s="13">
        <v>99981.53156289188</v>
      </c>
      <c r="F228" t="s">
        <v>921</v>
      </c>
    </row>
    <row r="229">
      <c r="A229" t="s">
        <v>729</v>
      </c>
      <c r="B229" s="13">
        <v>6</v>
      </c>
      <c r="C229" t="s">
        <v>889</v>
      </c>
      <c r="D229" s="13">
        <v>29888.3097865683</v>
      </c>
      <c r="E229" s="13">
        <v>99981.53156289188</v>
      </c>
      <c r="F229" t="s">
        <v>922</v>
      </c>
    </row>
    <row r="230">
      <c r="A230" t="s">
        <v>730</v>
      </c>
      <c r="B230" s="13">
        <v>6</v>
      </c>
      <c r="C230" t="s">
        <v>889</v>
      </c>
      <c r="D230" s="13">
        <v>3648.140497630239</v>
      </c>
      <c r="E230" s="13">
        <v>99981.53156289188</v>
      </c>
      <c r="F230" t="s">
        <v>923</v>
      </c>
    </row>
    <row r="231">
      <c r="A231" t="s">
        <v>731</v>
      </c>
      <c r="B231" s="13">
        <v>6</v>
      </c>
      <c r="C231" t="s">
        <v>889</v>
      </c>
      <c r="D231" s="13">
        <v>6970.052910476018</v>
      </c>
      <c r="E231" s="13">
        <v>99981.53156289188</v>
      </c>
      <c r="F231" t="s">
        <v>924</v>
      </c>
    </row>
    <row r="232">
      <c r="A232" t="s">
        <v>732</v>
      </c>
      <c r="B232" s="13">
        <v>6</v>
      </c>
      <c r="C232" t="s">
        <v>889</v>
      </c>
      <c r="D232" s="13">
        <v>2728.582646100437</v>
      </c>
      <c r="E232" s="13">
        <v>99981.53156289188</v>
      </c>
      <c r="F232" t="s">
        <v>925</v>
      </c>
    </row>
    <row r="233">
      <c r="A233" t="s">
        <v>733</v>
      </c>
      <c r="B233" s="13">
        <v>6</v>
      </c>
      <c r="C233" t="s">
        <v>889</v>
      </c>
      <c r="D233" s="13">
        <v>1153.057353234434</v>
      </c>
      <c r="E233" s="13">
        <v>99981.53156289188</v>
      </c>
      <c r="F233" t="s">
        <v>926</v>
      </c>
    </row>
    <row r="234">
      <c r="A234" t="s">
        <v>734</v>
      </c>
      <c r="B234" s="13">
        <v>6</v>
      </c>
      <c r="C234" t="s">
        <v>889</v>
      </c>
      <c r="D234" s="13">
        <v>2546.767526895178</v>
      </c>
      <c r="E234" s="13">
        <v>99981.53156289188</v>
      </c>
      <c r="F234" t="s">
        <v>927</v>
      </c>
    </row>
    <row r="235">
      <c r="A235" t="s">
        <v>735</v>
      </c>
      <c r="B235" s="13">
        <v>6</v>
      </c>
      <c r="C235" t="s">
        <v>889</v>
      </c>
      <c r="D235" s="13">
        <v>60.98588444904599</v>
      </c>
      <c r="E235" s="13">
        <v>99981.53156289188</v>
      </c>
      <c r="F235" t="s">
        <v>928</v>
      </c>
    </row>
    <row r="236">
      <c r="A236" t="s">
        <v>736</v>
      </c>
      <c r="B236" s="13">
        <v>7</v>
      </c>
      <c r="C236" t="s">
        <v>889</v>
      </c>
      <c r="D236" s="13">
        <v>24987.98237672264</v>
      </c>
      <c r="E236" s="13">
        <v>100083.4379463852</v>
      </c>
      <c r="F236" t="s">
        <v>891</v>
      </c>
    </row>
    <row r="237">
      <c r="A237" t="s">
        <v>737</v>
      </c>
      <c r="B237" s="13">
        <v>7</v>
      </c>
      <c r="C237" t="s">
        <v>889</v>
      </c>
      <c r="D237" s="13">
        <v>121.1200228832764</v>
      </c>
      <c r="E237" s="13">
        <v>100083.4379463852</v>
      </c>
      <c r="F237" t="s">
        <v>892</v>
      </c>
    </row>
    <row r="238">
      <c r="A238" t="s">
        <v>738</v>
      </c>
      <c r="B238" s="13">
        <v>7</v>
      </c>
      <c r="C238" t="s">
        <v>889</v>
      </c>
      <c r="D238" s="13">
        <v>1225.967224472477</v>
      </c>
      <c r="E238" s="13">
        <v>100083.4379463852</v>
      </c>
      <c r="F238" t="s">
        <v>893</v>
      </c>
    </row>
    <row r="239">
      <c r="A239" t="s">
        <v>739</v>
      </c>
      <c r="B239" s="13">
        <v>7</v>
      </c>
      <c r="C239" t="s">
        <v>889</v>
      </c>
      <c r="D239" s="13">
        <v>0</v>
      </c>
      <c r="E239" s="13">
        <v>100083.4379463852</v>
      </c>
      <c r="F239" t="s">
        <v>894</v>
      </c>
    </row>
    <row r="240">
      <c r="A240" t="s">
        <v>740</v>
      </c>
      <c r="B240" s="13">
        <v>7</v>
      </c>
      <c r="C240" t="s">
        <v>889</v>
      </c>
      <c r="D240" s="13">
        <v>81.80815481292076</v>
      </c>
      <c r="E240" s="13">
        <v>100083.4379463852</v>
      </c>
      <c r="F240" t="s">
        <v>895</v>
      </c>
    </row>
    <row r="241">
      <c r="A241" t="s">
        <v>741</v>
      </c>
      <c r="B241" s="13">
        <v>7</v>
      </c>
      <c r="C241" t="s">
        <v>889</v>
      </c>
      <c r="D241" s="13">
        <v>3351.228229901068</v>
      </c>
      <c r="E241" s="13">
        <v>100083.4379463852</v>
      </c>
      <c r="F241" t="s">
        <v>896</v>
      </c>
    </row>
    <row r="242">
      <c r="A242" t="s">
        <v>742</v>
      </c>
      <c r="B242" s="13">
        <v>7</v>
      </c>
      <c r="C242" t="s">
        <v>889</v>
      </c>
      <c r="D242" s="13">
        <v>243.7846850334637</v>
      </c>
      <c r="E242" s="13">
        <v>100083.4379463852</v>
      </c>
      <c r="F242" t="s">
        <v>897</v>
      </c>
    </row>
    <row r="243">
      <c r="A243" t="s">
        <v>1599</v>
      </c>
      <c r="B243" s="13">
        <v>7</v>
      </c>
      <c r="C243" t="s">
        <v>889</v>
      </c>
      <c r="D243" s="13">
        <v>145.5482371578658</v>
      </c>
      <c r="E243" s="13">
        <v>100083.4379463852</v>
      </c>
      <c r="F243" t="s">
        <v>1592</v>
      </c>
    </row>
    <row r="244">
      <c r="A244" t="s">
        <v>743</v>
      </c>
      <c r="B244" s="13">
        <v>7</v>
      </c>
      <c r="C244" t="s">
        <v>889</v>
      </c>
      <c r="D244" s="13">
        <v>316.2030608982656</v>
      </c>
      <c r="E244" s="13">
        <v>100083.4379463852</v>
      </c>
      <c r="F244" t="s">
        <v>898</v>
      </c>
    </row>
    <row r="245">
      <c r="A245" t="s">
        <v>744</v>
      </c>
      <c r="B245" s="13">
        <v>7</v>
      </c>
      <c r="C245" t="s">
        <v>889</v>
      </c>
      <c r="D245" s="13">
        <v>107.2449621559275</v>
      </c>
      <c r="E245" s="13">
        <v>100083.4379463852</v>
      </c>
      <c r="F245" t="s">
        <v>899</v>
      </c>
    </row>
    <row r="246">
      <c r="A246" t="s">
        <v>745</v>
      </c>
      <c r="B246" s="13">
        <v>7</v>
      </c>
      <c r="C246" t="s">
        <v>889</v>
      </c>
      <c r="D246" s="13">
        <v>103.9354185344728</v>
      </c>
      <c r="E246" s="13">
        <v>100083.4379463852</v>
      </c>
      <c r="F246" t="s">
        <v>900</v>
      </c>
    </row>
    <row r="247">
      <c r="A247" t="s">
        <v>747</v>
      </c>
      <c r="B247" s="13">
        <v>7</v>
      </c>
      <c r="C247" t="s">
        <v>889</v>
      </c>
      <c r="D247" s="13">
        <v>2842.07460494609</v>
      </c>
      <c r="E247" s="13">
        <v>100083.4379463852</v>
      </c>
      <c r="F247" t="s">
        <v>902</v>
      </c>
    </row>
    <row r="248">
      <c r="A248" t="s">
        <v>746</v>
      </c>
      <c r="B248" s="13">
        <v>7</v>
      </c>
      <c r="C248" t="s">
        <v>889</v>
      </c>
      <c r="D248" s="13">
        <v>446.8908088536581</v>
      </c>
      <c r="E248" s="13">
        <v>100083.4379463852</v>
      </c>
      <c r="F248" t="s">
        <v>901</v>
      </c>
    </row>
    <row r="249">
      <c r="A249" t="s">
        <v>748</v>
      </c>
      <c r="B249" s="13">
        <v>7</v>
      </c>
      <c r="C249" t="s">
        <v>889</v>
      </c>
      <c r="D249" s="13">
        <v>475.0948434466036</v>
      </c>
      <c r="E249" s="13">
        <v>100083.4379463852</v>
      </c>
      <c r="F249" t="s">
        <v>903</v>
      </c>
    </row>
    <row r="250">
      <c r="A250" t="s">
        <v>749</v>
      </c>
      <c r="B250" s="13">
        <v>7</v>
      </c>
      <c r="C250" t="s">
        <v>889</v>
      </c>
      <c r="D250" s="13">
        <v>432.5854722795403</v>
      </c>
      <c r="E250" s="13">
        <v>100083.4379463852</v>
      </c>
      <c r="F250" t="s">
        <v>904</v>
      </c>
    </row>
    <row r="251">
      <c r="A251" t="s">
        <v>750</v>
      </c>
      <c r="B251" s="13">
        <v>7</v>
      </c>
      <c r="C251" t="s">
        <v>889</v>
      </c>
      <c r="D251" s="13">
        <v>984.3232651132279</v>
      </c>
      <c r="E251" s="13">
        <v>100083.4379463852</v>
      </c>
      <c r="F251" t="s">
        <v>905</v>
      </c>
    </row>
    <row r="252">
      <c r="A252" t="s">
        <v>751</v>
      </c>
      <c r="B252" s="13">
        <v>7</v>
      </c>
      <c r="C252" t="s">
        <v>889</v>
      </c>
      <c r="D252" s="13">
        <v>549.7652286622126</v>
      </c>
      <c r="E252" s="13">
        <v>100083.4379463852</v>
      </c>
      <c r="F252" t="s">
        <v>906</v>
      </c>
    </row>
    <row r="253">
      <c r="A253" t="s">
        <v>752</v>
      </c>
      <c r="B253" s="13">
        <v>7</v>
      </c>
      <c r="C253" t="s">
        <v>889</v>
      </c>
      <c r="D253" s="13">
        <v>4404.54889873435</v>
      </c>
      <c r="E253" s="13">
        <v>100083.4379463852</v>
      </c>
      <c r="F253" t="s">
        <v>907</v>
      </c>
    </row>
    <row r="254">
      <c r="A254" t="s">
        <v>753</v>
      </c>
      <c r="B254" s="13">
        <v>7</v>
      </c>
      <c r="C254" t="s">
        <v>889</v>
      </c>
      <c r="D254" s="13">
        <v>1917.560586909713</v>
      </c>
      <c r="E254" s="13">
        <v>100083.4379463852</v>
      </c>
      <c r="F254" t="s">
        <v>908</v>
      </c>
    </row>
    <row r="255">
      <c r="A255" t="s">
        <v>754</v>
      </c>
      <c r="B255" s="13">
        <v>7</v>
      </c>
      <c r="C255" t="s">
        <v>889</v>
      </c>
      <c r="D255" s="13">
        <v>1668.615465787969</v>
      </c>
      <c r="E255" s="13">
        <v>100083.4379463852</v>
      </c>
      <c r="F255" t="s">
        <v>909</v>
      </c>
    </row>
    <row r="256">
      <c r="A256" t="s">
        <v>755</v>
      </c>
      <c r="B256" s="13">
        <v>7</v>
      </c>
      <c r="C256" t="s">
        <v>889</v>
      </c>
      <c r="D256" s="13">
        <v>1506.296844885852</v>
      </c>
      <c r="E256" s="13">
        <v>100083.4379463852</v>
      </c>
      <c r="F256" t="s">
        <v>910</v>
      </c>
    </row>
    <row r="257">
      <c r="A257" t="s">
        <v>756</v>
      </c>
      <c r="B257" s="13">
        <v>7</v>
      </c>
      <c r="C257" t="s">
        <v>889</v>
      </c>
      <c r="D257" s="13">
        <v>3740.561152092398</v>
      </c>
      <c r="E257" s="13">
        <v>100083.4379463852</v>
      </c>
      <c r="F257" t="s">
        <v>911</v>
      </c>
    </row>
    <row r="258">
      <c r="A258" t="s">
        <v>758</v>
      </c>
      <c r="B258" s="13">
        <v>7</v>
      </c>
      <c r="C258" t="s">
        <v>889</v>
      </c>
      <c r="D258" s="13">
        <v>0</v>
      </c>
      <c r="E258" s="13">
        <v>100083.4379463852</v>
      </c>
      <c r="F258" t="s">
        <v>913</v>
      </c>
    </row>
    <row r="259">
      <c r="A259" t="s">
        <v>757</v>
      </c>
      <c r="B259" s="13">
        <v>7</v>
      </c>
      <c r="C259" t="s">
        <v>889</v>
      </c>
      <c r="D259" s="13">
        <v>527.3834415886658</v>
      </c>
      <c r="E259" s="13">
        <v>100083.4379463852</v>
      </c>
      <c r="F259" t="s">
        <v>912</v>
      </c>
    </row>
    <row r="260">
      <c r="A260" t="s">
        <v>759</v>
      </c>
      <c r="B260" s="13">
        <v>7</v>
      </c>
      <c r="C260" t="s">
        <v>889</v>
      </c>
      <c r="D260" s="13">
        <v>921.9856523002618</v>
      </c>
      <c r="E260" s="13">
        <v>100083.4379463852</v>
      </c>
      <c r="F260" t="s">
        <v>914</v>
      </c>
    </row>
    <row r="261">
      <c r="A261" t="s">
        <v>760</v>
      </c>
      <c r="B261" s="13">
        <v>7</v>
      </c>
      <c r="C261" t="s">
        <v>889</v>
      </c>
      <c r="D261" s="13">
        <v>1966.673966054981</v>
      </c>
      <c r="E261" s="13">
        <v>100083.4379463852</v>
      </c>
      <c r="F261" t="s">
        <v>915</v>
      </c>
    </row>
    <row r="262">
      <c r="A262" t="s">
        <v>761</v>
      </c>
      <c r="B262" s="13">
        <v>7</v>
      </c>
      <c r="C262" t="s">
        <v>889</v>
      </c>
      <c r="D262" s="13">
        <v>36619.89367034232</v>
      </c>
      <c r="E262" s="13">
        <v>100083.4379463852</v>
      </c>
      <c r="F262" t="s">
        <v>916</v>
      </c>
    </row>
    <row r="263">
      <c r="A263" t="s">
        <v>762</v>
      </c>
      <c r="B263" s="13">
        <v>7</v>
      </c>
      <c r="C263" t="s">
        <v>889</v>
      </c>
      <c r="D263" s="13">
        <v>33882.87308273936</v>
      </c>
      <c r="E263" s="13">
        <v>100083.4379463852</v>
      </c>
      <c r="F263" t="s">
        <v>917</v>
      </c>
    </row>
    <row r="264">
      <c r="A264" t="s">
        <v>763</v>
      </c>
      <c r="B264" s="13">
        <v>7</v>
      </c>
      <c r="C264" t="s">
        <v>889</v>
      </c>
      <c r="D264" s="13">
        <v>30293.21958831949</v>
      </c>
      <c r="E264" s="13">
        <v>100083.4379463852</v>
      </c>
      <c r="F264" t="s">
        <v>918</v>
      </c>
    </row>
    <row r="265">
      <c r="A265" t="s">
        <v>764</v>
      </c>
      <c r="B265" s="13">
        <v>7</v>
      </c>
      <c r="C265" t="s">
        <v>889</v>
      </c>
      <c r="D265" s="13">
        <v>39798.4220513918</v>
      </c>
      <c r="E265" s="13">
        <v>100083.4379463852</v>
      </c>
      <c r="F265" t="s">
        <v>919</v>
      </c>
    </row>
    <row r="266">
      <c r="A266" t="s">
        <v>765</v>
      </c>
      <c r="B266" s="13">
        <v>7</v>
      </c>
      <c r="C266" t="s">
        <v>889</v>
      </c>
      <c r="D266" s="13">
        <v>33471.74796936897</v>
      </c>
      <c r="E266" s="13">
        <v>100083.4379463852</v>
      </c>
      <c r="F266" t="s">
        <v>920</v>
      </c>
    </row>
    <row r="267">
      <c r="A267" t="s">
        <v>766</v>
      </c>
      <c r="B267" s="13">
        <v>7</v>
      </c>
      <c r="C267" t="s">
        <v>889</v>
      </c>
      <c r="D267" s="13">
        <v>30258.57025886524</v>
      </c>
      <c r="E267" s="13">
        <v>100083.4379463852</v>
      </c>
      <c r="F267" t="s">
        <v>921</v>
      </c>
    </row>
    <row r="268">
      <c r="A268" t="s">
        <v>767</v>
      </c>
      <c r="B268" s="13">
        <v>7</v>
      </c>
      <c r="C268" t="s">
        <v>889</v>
      </c>
      <c r="D268" s="13">
        <v>33142.5365805631</v>
      </c>
      <c r="E268" s="13">
        <v>100083.4379463852</v>
      </c>
      <c r="F268" t="s">
        <v>922</v>
      </c>
    </row>
    <row r="269">
      <c r="A269" t="s">
        <v>768</v>
      </c>
      <c r="B269" s="13">
        <v>7</v>
      </c>
      <c r="C269" t="s">
        <v>889</v>
      </c>
      <c r="D269" s="13">
        <v>2996.884015936074</v>
      </c>
      <c r="E269" s="13">
        <v>100083.4379463852</v>
      </c>
      <c r="F269" t="s">
        <v>923</v>
      </c>
    </row>
    <row r="270">
      <c r="A270" t="s">
        <v>769</v>
      </c>
      <c r="B270" s="13">
        <v>7</v>
      </c>
      <c r="C270" t="s">
        <v>889</v>
      </c>
      <c r="D270" s="13">
        <v>5758.935369409651</v>
      </c>
      <c r="E270" s="13">
        <v>100083.4379463852</v>
      </c>
      <c r="F270" t="s">
        <v>924</v>
      </c>
    </row>
    <row r="271">
      <c r="A271" t="s">
        <v>770</v>
      </c>
      <c r="B271" s="13">
        <v>7</v>
      </c>
      <c r="C271" t="s">
        <v>889</v>
      </c>
      <c r="D271" s="13">
        <v>4404.54889873435</v>
      </c>
      <c r="E271" s="13">
        <v>100083.4379463852</v>
      </c>
      <c r="F271" t="s">
        <v>925</v>
      </c>
    </row>
    <row r="272">
      <c r="A272" t="s">
        <v>771</v>
      </c>
      <c r="B272" s="13">
        <v>7</v>
      </c>
      <c r="C272" t="s">
        <v>889</v>
      </c>
      <c r="D272" s="13">
        <v>1917.560586909713</v>
      </c>
      <c r="E272" s="13">
        <v>100083.4379463852</v>
      </c>
      <c r="F272" t="s">
        <v>926</v>
      </c>
    </row>
    <row r="273">
      <c r="A273" t="s">
        <v>772</v>
      </c>
      <c r="B273" s="13">
        <v>7</v>
      </c>
      <c r="C273" t="s">
        <v>889</v>
      </c>
      <c r="D273" s="13">
        <v>1668.615465787969</v>
      </c>
      <c r="E273" s="13">
        <v>100083.4379463852</v>
      </c>
      <c r="F273" t="s">
        <v>927</v>
      </c>
    </row>
    <row r="274">
      <c r="A274" t="s">
        <v>773</v>
      </c>
      <c r="B274" s="13">
        <v>7</v>
      </c>
      <c r="C274" t="s">
        <v>889</v>
      </c>
      <c r="D274" s="13">
        <v>77.40144271717801</v>
      </c>
      <c r="E274" s="13">
        <v>100083.4379463852</v>
      </c>
      <c r="F274" t="s">
        <v>928</v>
      </c>
    </row>
    <row r="275">
      <c r="A275" t="s">
        <v>774</v>
      </c>
      <c r="B275" s="13">
        <v>8</v>
      </c>
      <c r="C275" t="s">
        <v>889</v>
      </c>
      <c r="D275" s="13">
        <v>30189.67377203051</v>
      </c>
      <c r="E275" s="13">
        <v>99947.81110775862</v>
      </c>
      <c r="F275" t="s">
        <v>891</v>
      </c>
    </row>
    <row r="276">
      <c r="A276" t="s">
        <v>775</v>
      </c>
      <c r="B276" s="13">
        <v>8</v>
      </c>
      <c r="C276" t="s">
        <v>889</v>
      </c>
      <c r="D276" s="13">
        <v>52.64370043784334</v>
      </c>
      <c r="E276" s="13">
        <v>99947.81110775862</v>
      </c>
      <c r="F276" t="s">
        <v>892</v>
      </c>
    </row>
    <row r="277">
      <c r="A277" t="s">
        <v>776</v>
      </c>
      <c r="B277" s="13">
        <v>8</v>
      </c>
      <c r="C277" t="s">
        <v>889</v>
      </c>
      <c r="D277" s="13">
        <v>963.5729179436215</v>
      </c>
      <c r="E277" s="13">
        <v>99947.81110775862</v>
      </c>
      <c r="F277" t="s">
        <v>893</v>
      </c>
    </row>
    <row r="278">
      <c r="A278" t="s">
        <v>777</v>
      </c>
      <c r="B278" s="13">
        <v>8</v>
      </c>
      <c r="C278" t="s">
        <v>889</v>
      </c>
      <c r="D278" s="13">
        <v>0</v>
      </c>
      <c r="E278" s="13">
        <v>99947.81110775862</v>
      </c>
      <c r="F278" t="s">
        <v>894</v>
      </c>
    </row>
    <row r="279">
      <c r="A279" t="s">
        <v>778</v>
      </c>
      <c r="B279" s="13">
        <v>8</v>
      </c>
      <c r="C279" t="s">
        <v>889</v>
      </c>
      <c r="D279" s="13">
        <v>86.13504096393599</v>
      </c>
      <c r="E279" s="13">
        <v>99947.81110775862</v>
      </c>
      <c r="F279" t="s">
        <v>895</v>
      </c>
    </row>
    <row r="280">
      <c r="A280" t="s">
        <v>779</v>
      </c>
      <c r="B280" s="13">
        <v>8</v>
      </c>
      <c r="C280" t="s">
        <v>889</v>
      </c>
      <c r="D280" s="13">
        <v>3961.508584087466</v>
      </c>
      <c r="E280" s="13">
        <v>99947.81110775862</v>
      </c>
      <c r="F280" t="s">
        <v>896</v>
      </c>
    </row>
    <row r="281">
      <c r="A281" t="s">
        <v>780</v>
      </c>
      <c r="B281" s="13">
        <v>8</v>
      </c>
      <c r="C281" t="s">
        <v>889</v>
      </c>
      <c r="D281" s="13">
        <v>300.1761081451863</v>
      </c>
      <c r="E281" s="13">
        <v>99947.81110775862</v>
      </c>
      <c r="F281" t="s">
        <v>897</v>
      </c>
    </row>
    <row r="282">
      <c r="A282" t="s">
        <v>1600</v>
      </c>
      <c r="B282" s="13">
        <v>8</v>
      </c>
      <c r="C282" t="s">
        <v>889</v>
      </c>
      <c r="D282" s="13">
        <v>160.6229772729409</v>
      </c>
      <c r="E282" s="13">
        <v>99947.81110775862</v>
      </c>
      <c r="F282" t="s">
        <v>1592</v>
      </c>
    </row>
    <row r="283">
      <c r="A283" t="s">
        <v>781</v>
      </c>
      <c r="B283" s="13">
        <v>8</v>
      </c>
      <c r="C283" t="s">
        <v>889</v>
      </c>
      <c r="D283" s="13">
        <v>356.6495328639139</v>
      </c>
      <c r="E283" s="13">
        <v>99947.81110775862</v>
      </c>
      <c r="F283" t="s">
        <v>898</v>
      </c>
    </row>
    <row r="284">
      <c r="A284" t="s">
        <v>782</v>
      </c>
      <c r="B284" s="13">
        <v>8</v>
      </c>
      <c r="C284" t="s">
        <v>889</v>
      </c>
      <c r="D284" s="13">
        <v>105.1354562332406</v>
      </c>
      <c r="E284" s="13">
        <v>99947.81110775862</v>
      </c>
      <c r="F284" t="s">
        <v>899</v>
      </c>
    </row>
    <row r="285">
      <c r="A285" t="s">
        <v>783</v>
      </c>
      <c r="B285" s="13">
        <v>8</v>
      </c>
      <c r="C285" t="s">
        <v>889</v>
      </c>
      <c r="D285" s="13">
        <v>123.9681405962806</v>
      </c>
      <c r="E285" s="13">
        <v>99947.81110775862</v>
      </c>
      <c r="F285" t="s">
        <v>900</v>
      </c>
    </row>
    <row r="286">
      <c r="A286" t="s">
        <v>785</v>
      </c>
      <c r="B286" s="13">
        <v>8</v>
      </c>
      <c r="C286" t="s">
        <v>889</v>
      </c>
      <c r="D286" s="13">
        <v>4275.423820287239</v>
      </c>
      <c r="E286" s="13">
        <v>99947.81110775862</v>
      </c>
      <c r="F286" t="s">
        <v>902</v>
      </c>
    </row>
    <row r="287">
      <c r="A287" t="s">
        <v>784</v>
      </c>
      <c r="B287" s="13">
        <v>8</v>
      </c>
      <c r="C287" t="s">
        <v>889</v>
      </c>
      <c r="D287" s="13">
        <v>577.5988576471217</v>
      </c>
      <c r="E287" s="13">
        <v>99947.81110775862</v>
      </c>
      <c r="F287" t="s">
        <v>901</v>
      </c>
    </row>
    <row r="288">
      <c r="A288" t="s">
        <v>786</v>
      </c>
      <c r="B288" s="13">
        <v>8</v>
      </c>
      <c r="C288" t="s">
        <v>889</v>
      </c>
      <c r="D288" s="13">
        <v>467.1896022938879</v>
      </c>
      <c r="E288" s="13">
        <v>99947.81110775862</v>
      </c>
      <c r="F288" t="s">
        <v>903</v>
      </c>
    </row>
    <row r="289">
      <c r="A289" t="s">
        <v>787</v>
      </c>
      <c r="B289" s="13">
        <v>8</v>
      </c>
      <c r="C289" t="s">
        <v>889</v>
      </c>
      <c r="D289" s="13">
        <v>401.8023818681025</v>
      </c>
      <c r="E289" s="13">
        <v>99947.81110775862</v>
      </c>
      <c r="F289" t="s">
        <v>904</v>
      </c>
    </row>
    <row r="290">
      <c r="A290" t="s">
        <v>788</v>
      </c>
      <c r="B290" s="13">
        <v>8</v>
      </c>
      <c r="C290" t="s">
        <v>889</v>
      </c>
      <c r="D290" s="13">
        <v>798.9047168867276</v>
      </c>
      <c r="E290" s="13">
        <v>99947.81110775862</v>
      </c>
      <c r="F290" t="s">
        <v>905</v>
      </c>
    </row>
    <row r="291">
      <c r="A291" t="s">
        <v>789</v>
      </c>
      <c r="B291" s="13">
        <v>8</v>
      </c>
      <c r="C291" t="s">
        <v>889</v>
      </c>
      <c r="D291" s="13">
        <v>397.39108602037</v>
      </c>
      <c r="E291" s="13">
        <v>99947.81110775862</v>
      </c>
      <c r="F291" t="s">
        <v>906</v>
      </c>
    </row>
    <row r="292">
      <c r="A292" t="s">
        <v>790</v>
      </c>
      <c r="B292" s="13">
        <v>8</v>
      </c>
      <c r="C292" t="s">
        <v>889</v>
      </c>
      <c r="D292" s="13">
        <v>5423.870217549932</v>
      </c>
      <c r="E292" s="13">
        <v>99947.81110775862</v>
      </c>
      <c r="F292" t="s">
        <v>907</v>
      </c>
    </row>
    <row r="293">
      <c r="A293" t="s">
        <v>791</v>
      </c>
      <c r="B293" s="13">
        <v>8</v>
      </c>
      <c r="C293" t="s">
        <v>889</v>
      </c>
      <c r="D293" s="13">
        <v>2743.59803336457</v>
      </c>
      <c r="E293" s="13">
        <v>99947.81110775862</v>
      </c>
      <c r="F293" t="s">
        <v>908</v>
      </c>
    </row>
    <row r="294">
      <c r="A294" t="s">
        <v>792</v>
      </c>
      <c r="B294" s="13">
        <v>8</v>
      </c>
      <c r="C294" t="s">
        <v>889</v>
      </c>
      <c r="D294" s="13">
        <v>2441.94699392051</v>
      </c>
      <c r="E294" s="13">
        <v>99947.81110775862</v>
      </c>
      <c r="F294" t="s">
        <v>909</v>
      </c>
    </row>
    <row r="295">
      <c r="A295" t="s">
        <v>793</v>
      </c>
      <c r="B295" s="13">
        <v>8</v>
      </c>
      <c r="C295" t="s">
        <v>889</v>
      </c>
      <c r="D295" s="13">
        <v>1192.874751436138</v>
      </c>
      <c r="E295" s="13">
        <v>99947.81110775862</v>
      </c>
      <c r="F295" t="s">
        <v>910</v>
      </c>
    </row>
    <row r="296">
      <c r="A296" t="s">
        <v>794</v>
      </c>
      <c r="B296" s="13">
        <v>8</v>
      </c>
      <c r="C296" t="s">
        <v>889</v>
      </c>
      <c r="D296" s="13">
        <v>4422.307669505593</v>
      </c>
      <c r="E296" s="13">
        <v>99947.81110775862</v>
      </c>
      <c r="F296" t="s">
        <v>911</v>
      </c>
    </row>
    <row r="297">
      <c r="A297" t="s">
        <v>796</v>
      </c>
      <c r="B297" s="13">
        <v>8</v>
      </c>
      <c r="C297" t="s">
        <v>889</v>
      </c>
      <c r="D297" s="13">
        <v>0</v>
      </c>
      <c r="E297" s="13">
        <v>99947.81110775862</v>
      </c>
      <c r="F297" t="s">
        <v>913</v>
      </c>
    </row>
    <row r="298">
      <c r="A298" t="s">
        <v>795</v>
      </c>
      <c r="B298" s="13">
        <v>8</v>
      </c>
      <c r="C298" t="s">
        <v>889</v>
      </c>
      <c r="D298" s="13">
        <v>585.7531296934352</v>
      </c>
      <c r="E298" s="13">
        <v>99947.81110775862</v>
      </c>
      <c r="F298" t="s">
        <v>912</v>
      </c>
    </row>
    <row r="299">
      <c r="A299" t="s">
        <v>797</v>
      </c>
      <c r="B299" s="13">
        <v>8</v>
      </c>
      <c r="C299" t="s">
        <v>889</v>
      </c>
      <c r="D299" s="13">
        <v>1044.78845994101</v>
      </c>
      <c r="E299" s="13">
        <v>99947.81110775862</v>
      </c>
      <c r="F299" t="s">
        <v>914</v>
      </c>
    </row>
    <row r="300">
      <c r="A300" t="s">
        <v>798</v>
      </c>
      <c r="B300" s="13">
        <v>8</v>
      </c>
      <c r="C300" t="s">
        <v>889</v>
      </c>
      <c r="D300" s="13">
        <v>1598.0981847752</v>
      </c>
      <c r="E300" s="13">
        <v>99947.81110775862</v>
      </c>
      <c r="F300" t="s">
        <v>915</v>
      </c>
    </row>
    <row r="301">
      <c r="A301" t="s">
        <v>799</v>
      </c>
      <c r="B301" s="13">
        <v>8</v>
      </c>
      <c r="C301" t="s">
        <v>889</v>
      </c>
      <c r="D301" s="13">
        <v>45887.10999514903</v>
      </c>
      <c r="E301" s="13">
        <v>99947.81110775862</v>
      </c>
      <c r="F301" t="s">
        <v>916</v>
      </c>
    </row>
    <row r="302">
      <c r="A302" t="s">
        <v>800</v>
      </c>
      <c r="B302" s="13">
        <v>8</v>
      </c>
      <c r="C302" t="s">
        <v>889</v>
      </c>
      <c r="D302" s="13">
        <v>42918.44811707136</v>
      </c>
      <c r="E302" s="13">
        <v>99947.81110775862</v>
      </c>
      <c r="F302" t="s">
        <v>917</v>
      </c>
    </row>
    <row r="303">
      <c r="A303" t="s">
        <v>801</v>
      </c>
      <c r="B303" s="13">
        <v>8</v>
      </c>
      <c r="C303" t="s">
        <v>889</v>
      </c>
      <c r="D303" s="13">
        <v>37740.1729530506</v>
      </c>
      <c r="E303" s="13">
        <v>99947.81110775862</v>
      </c>
      <c r="F303" t="s">
        <v>918</v>
      </c>
    </row>
    <row r="304">
      <c r="A304" t="s">
        <v>802</v>
      </c>
      <c r="B304" s="13">
        <v>8</v>
      </c>
      <c r="C304" t="s">
        <v>889</v>
      </c>
      <c r="D304" s="13">
        <v>49521.93174050568</v>
      </c>
      <c r="E304" s="13">
        <v>99947.81110775862</v>
      </c>
      <c r="F304" t="s">
        <v>919</v>
      </c>
    </row>
    <row r="305">
      <c r="A305" t="s">
        <v>803</v>
      </c>
      <c r="B305" s="13">
        <v>8</v>
      </c>
      <c r="C305" t="s">
        <v>889</v>
      </c>
      <c r="D305" s="13">
        <v>41374.99469840724</v>
      </c>
      <c r="E305" s="13">
        <v>99947.81110775862</v>
      </c>
      <c r="F305" t="s">
        <v>920</v>
      </c>
    </row>
    <row r="306">
      <c r="A306" t="s">
        <v>804</v>
      </c>
      <c r="B306" s="13">
        <v>8</v>
      </c>
      <c r="C306" t="s">
        <v>889</v>
      </c>
      <c r="D306" s="13">
        <v>37538.44015859509</v>
      </c>
      <c r="E306" s="13">
        <v>99947.81110775862</v>
      </c>
      <c r="F306" t="s">
        <v>921</v>
      </c>
    </row>
    <row r="307">
      <c r="A307" t="s">
        <v>805</v>
      </c>
      <c r="B307" s="13">
        <v>8</v>
      </c>
      <c r="C307" t="s">
        <v>889</v>
      </c>
      <c r="D307" s="13">
        <v>40187.50258076254</v>
      </c>
      <c r="E307" s="13">
        <v>99947.81110775862</v>
      </c>
      <c r="F307" t="s">
        <v>922</v>
      </c>
    </row>
    <row r="308">
      <c r="A308" t="s">
        <v>806</v>
      </c>
      <c r="B308" s="13">
        <v>8</v>
      </c>
      <c r="C308" t="s">
        <v>889</v>
      </c>
      <c r="D308" s="13">
        <v>3724.142518521367</v>
      </c>
      <c r="E308" s="13">
        <v>99947.81110775862</v>
      </c>
      <c r="F308" t="s">
        <v>923</v>
      </c>
    </row>
    <row r="309">
      <c r="A309" t="s">
        <v>807</v>
      </c>
      <c r="B309" s="13">
        <v>8</v>
      </c>
      <c r="C309" t="s">
        <v>889</v>
      </c>
      <c r="D309" s="13">
        <v>7764.17661206864</v>
      </c>
      <c r="E309" s="13">
        <v>99947.81110775862</v>
      </c>
      <c r="F309" t="s">
        <v>924</v>
      </c>
    </row>
    <row r="310">
      <c r="A310" t="s">
        <v>808</v>
      </c>
      <c r="B310" s="13">
        <v>8</v>
      </c>
      <c r="C310" t="s">
        <v>889</v>
      </c>
      <c r="D310" s="13">
        <v>5423.870217549932</v>
      </c>
      <c r="E310" s="13">
        <v>99947.81110775862</v>
      </c>
      <c r="F310" t="s">
        <v>925</v>
      </c>
    </row>
    <row r="311">
      <c r="A311" t="s">
        <v>809</v>
      </c>
      <c r="B311" s="13">
        <v>8</v>
      </c>
      <c r="C311" t="s">
        <v>889</v>
      </c>
      <c r="D311" s="13">
        <v>2743.59803336457</v>
      </c>
      <c r="E311" s="13">
        <v>99947.81110775862</v>
      </c>
      <c r="F311" t="s">
        <v>926</v>
      </c>
    </row>
    <row r="312">
      <c r="A312" t="s">
        <v>810</v>
      </c>
      <c r="B312" s="13">
        <v>8</v>
      </c>
      <c r="C312" t="s">
        <v>889</v>
      </c>
      <c r="D312" s="13">
        <v>2441.94699392051</v>
      </c>
      <c r="E312" s="13">
        <v>99947.81110775862</v>
      </c>
      <c r="F312" t="s">
        <v>927</v>
      </c>
    </row>
    <row r="313">
      <c r="A313" t="s">
        <v>811</v>
      </c>
      <c r="B313" s="13">
        <v>8</v>
      </c>
      <c r="C313" t="s">
        <v>889</v>
      </c>
      <c r="D313" s="13">
        <v>90.52309209073708</v>
      </c>
      <c r="E313" s="13">
        <v>99947.81110775862</v>
      </c>
      <c r="F313" t="s">
        <v>928</v>
      </c>
    </row>
    <row r="314">
      <c r="A314" t="s">
        <v>812</v>
      </c>
      <c r="B314" s="13">
        <v>9</v>
      </c>
      <c r="C314" t="s">
        <v>889</v>
      </c>
      <c r="D314" s="13">
        <v>45414.54613029954</v>
      </c>
      <c r="E314" s="13">
        <v>99824.0347707803</v>
      </c>
      <c r="F314" t="s">
        <v>891</v>
      </c>
    </row>
    <row r="315">
      <c r="A315" t="s">
        <v>813</v>
      </c>
      <c r="B315" s="13">
        <v>9</v>
      </c>
      <c r="C315" t="s">
        <v>889</v>
      </c>
      <c r="D315" s="13">
        <v>63.50707464554358</v>
      </c>
      <c r="E315" s="13">
        <v>99824.0347707803</v>
      </c>
      <c r="F315" t="s">
        <v>892</v>
      </c>
    </row>
    <row r="316">
      <c r="A316" t="s">
        <v>814</v>
      </c>
      <c r="B316" s="13">
        <v>9</v>
      </c>
      <c r="C316" t="s">
        <v>889</v>
      </c>
      <c r="D316" s="13">
        <v>812.4131563590485</v>
      </c>
      <c r="E316" s="13">
        <v>99824.0347707803</v>
      </c>
      <c r="F316" t="s">
        <v>893</v>
      </c>
    </row>
    <row r="317">
      <c r="A317" t="s">
        <v>815</v>
      </c>
      <c r="B317" s="13">
        <v>9</v>
      </c>
      <c r="C317" t="s">
        <v>889</v>
      </c>
      <c r="D317" s="13">
        <v>0</v>
      </c>
      <c r="E317" s="13">
        <v>99824.0347707803</v>
      </c>
      <c r="F317" t="s">
        <v>894</v>
      </c>
    </row>
    <row r="318">
      <c r="A318" t="s">
        <v>816</v>
      </c>
      <c r="B318" s="13">
        <v>9</v>
      </c>
      <c r="C318" t="s">
        <v>889</v>
      </c>
      <c r="D318" s="13">
        <v>54.00322500682207</v>
      </c>
      <c r="E318" s="13">
        <v>99824.0347707803</v>
      </c>
      <c r="F318" t="s">
        <v>895</v>
      </c>
    </row>
    <row r="319">
      <c r="A319" t="s">
        <v>817</v>
      </c>
      <c r="B319" s="13">
        <v>9</v>
      </c>
      <c r="C319" t="s">
        <v>889</v>
      </c>
      <c r="D319" s="13">
        <v>4971.173542183225</v>
      </c>
      <c r="E319" s="13">
        <v>99824.0347707803</v>
      </c>
      <c r="F319" t="s">
        <v>896</v>
      </c>
    </row>
    <row r="320">
      <c r="A320" t="s">
        <v>818</v>
      </c>
      <c r="B320" s="13">
        <v>9</v>
      </c>
      <c r="C320" t="s">
        <v>889</v>
      </c>
      <c r="D320" s="13">
        <v>361.9998384268767</v>
      </c>
      <c r="E320" s="13">
        <v>99824.0347707803</v>
      </c>
      <c r="F320" t="s">
        <v>897</v>
      </c>
    </row>
    <row r="321">
      <c r="A321" t="s">
        <v>1601</v>
      </c>
      <c r="B321" s="13">
        <v>9</v>
      </c>
      <c r="C321" t="s">
        <v>889</v>
      </c>
      <c r="D321" s="13">
        <v>200.8339884004671</v>
      </c>
      <c r="E321" s="13">
        <v>99824.0347707803</v>
      </c>
      <c r="F321" t="s">
        <v>1592</v>
      </c>
    </row>
    <row r="322">
      <c r="A322" t="s">
        <v>819</v>
      </c>
      <c r="B322" s="13">
        <v>9</v>
      </c>
      <c r="C322" t="s">
        <v>889</v>
      </c>
      <c r="D322" s="13">
        <v>393.5168287884033</v>
      </c>
      <c r="E322" s="13">
        <v>99824.0347707803</v>
      </c>
      <c r="F322" t="s">
        <v>898</v>
      </c>
    </row>
    <row r="323">
      <c r="A323" t="s">
        <v>820</v>
      </c>
      <c r="B323" s="13">
        <v>9</v>
      </c>
      <c r="C323" t="s">
        <v>889</v>
      </c>
      <c r="D323" s="13">
        <v>137.7708598959672</v>
      </c>
      <c r="E323" s="13">
        <v>99824.0347707803</v>
      </c>
      <c r="F323" t="s">
        <v>899</v>
      </c>
    </row>
    <row r="324">
      <c r="A324" t="s">
        <v>821</v>
      </c>
      <c r="B324" s="13">
        <v>9</v>
      </c>
      <c r="C324" t="s">
        <v>889</v>
      </c>
      <c r="D324" s="13">
        <v>148.2126603559686</v>
      </c>
      <c r="E324" s="13">
        <v>99824.0347707803</v>
      </c>
      <c r="F324" t="s">
        <v>900</v>
      </c>
    </row>
    <row r="325">
      <c r="A325" t="s">
        <v>823</v>
      </c>
      <c r="B325" s="13">
        <v>9</v>
      </c>
      <c r="C325" t="s">
        <v>889</v>
      </c>
      <c r="D325" s="13">
        <v>4039.612959761347</v>
      </c>
      <c r="E325" s="13">
        <v>99824.0347707803</v>
      </c>
      <c r="F325" t="s">
        <v>902</v>
      </c>
    </row>
    <row r="326">
      <c r="A326" t="s">
        <v>822</v>
      </c>
      <c r="B326" s="13">
        <v>9</v>
      </c>
      <c r="C326" t="s">
        <v>889</v>
      </c>
      <c r="D326" s="13">
        <v>459.7539790720573</v>
      </c>
      <c r="E326" s="13">
        <v>99824.0347707803</v>
      </c>
      <c r="F326" t="s">
        <v>901</v>
      </c>
    </row>
    <row r="327">
      <c r="A327" t="s">
        <v>824</v>
      </c>
      <c r="B327" s="13">
        <v>9</v>
      </c>
      <c r="C327" t="s">
        <v>889</v>
      </c>
      <c r="D327" s="13">
        <v>513.7192187750717</v>
      </c>
      <c r="E327" s="13">
        <v>99824.0347707803</v>
      </c>
      <c r="F327" t="s">
        <v>903</v>
      </c>
    </row>
    <row r="328">
      <c r="A328" t="s">
        <v>825</v>
      </c>
      <c r="B328" s="13">
        <v>9</v>
      </c>
      <c r="C328" t="s">
        <v>889</v>
      </c>
      <c r="D328" s="13">
        <v>411.4928819767908</v>
      </c>
      <c r="E328" s="13">
        <v>99824.0347707803</v>
      </c>
      <c r="F328" t="s">
        <v>904</v>
      </c>
    </row>
    <row r="329">
      <c r="A329" t="s">
        <v>826</v>
      </c>
      <c r="B329" s="13">
        <v>9</v>
      </c>
      <c r="C329" t="s">
        <v>889</v>
      </c>
      <c r="D329" s="13">
        <v>671.129647974664</v>
      </c>
      <c r="E329" s="13">
        <v>99824.0347707803</v>
      </c>
      <c r="F329" t="s">
        <v>905</v>
      </c>
    </row>
    <row r="330">
      <c r="A330" t="s">
        <v>827</v>
      </c>
      <c r="B330" s="13">
        <v>9</v>
      </c>
      <c r="C330" t="s">
        <v>889</v>
      </c>
      <c r="D330" s="13">
        <v>591.9209167240831</v>
      </c>
      <c r="E330" s="13">
        <v>99824.0347707803</v>
      </c>
      <c r="F330" t="s">
        <v>906</v>
      </c>
    </row>
    <row r="331">
      <c r="A331" t="s">
        <v>828</v>
      </c>
      <c r="B331" s="13">
        <v>9</v>
      </c>
      <c r="C331" t="s">
        <v>889</v>
      </c>
      <c r="D331" s="13">
        <v>7959.412294013679</v>
      </c>
      <c r="E331" s="13">
        <v>99824.0347707803</v>
      </c>
      <c r="F331" t="s">
        <v>907</v>
      </c>
    </row>
    <row r="332">
      <c r="A332" t="s">
        <v>829</v>
      </c>
      <c r="B332" s="13">
        <v>9</v>
      </c>
      <c r="C332" t="s">
        <v>889</v>
      </c>
      <c r="D332" s="13">
        <v>4141.145707254301</v>
      </c>
      <c r="E332" s="13">
        <v>99824.0347707803</v>
      </c>
      <c r="F332" t="s">
        <v>908</v>
      </c>
    </row>
    <row r="333">
      <c r="A333" t="s">
        <v>830</v>
      </c>
      <c r="B333" s="13">
        <v>9</v>
      </c>
      <c r="C333" t="s">
        <v>889</v>
      </c>
      <c r="D333" s="13">
        <v>2123.931000670275</v>
      </c>
      <c r="E333" s="13">
        <v>99824.0347707803</v>
      </c>
      <c r="F333" t="s">
        <v>909</v>
      </c>
    </row>
    <row r="334">
      <c r="A334" t="s">
        <v>831</v>
      </c>
      <c r="B334" s="13">
        <v>9</v>
      </c>
      <c r="C334" t="s">
        <v>889</v>
      </c>
      <c r="D334" s="13">
        <v>975.8359906754213</v>
      </c>
      <c r="E334" s="13">
        <v>99824.0347707803</v>
      </c>
      <c r="F334" t="s">
        <v>910</v>
      </c>
    </row>
    <row r="335">
      <c r="A335" t="s">
        <v>832</v>
      </c>
      <c r="B335" s="13">
        <v>9</v>
      </c>
      <c r="C335" t="s">
        <v>889</v>
      </c>
      <c r="D335" s="13">
        <v>5534.007369010569</v>
      </c>
      <c r="E335" s="13">
        <v>99824.0347707803</v>
      </c>
      <c r="F335" t="s">
        <v>911</v>
      </c>
    </row>
    <row r="336">
      <c r="A336" t="s">
        <v>834</v>
      </c>
      <c r="B336" s="13">
        <v>9</v>
      </c>
      <c r="C336" t="s">
        <v>889</v>
      </c>
      <c r="D336" s="13">
        <v>263.1625441192028</v>
      </c>
      <c r="E336" s="13">
        <v>99824.0347707803</v>
      </c>
      <c r="F336" t="s">
        <v>913</v>
      </c>
    </row>
    <row r="337">
      <c r="A337" t="s">
        <v>833</v>
      </c>
      <c r="B337" s="13">
        <v>9</v>
      </c>
      <c r="C337" t="s">
        <v>889</v>
      </c>
      <c r="D337" s="13">
        <v>679.5003490403391</v>
      </c>
      <c r="E337" s="13">
        <v>99824.0347707803</v>
      </c>
      <c r="F337" t="s">
        <v>912</v>
      </c>
    </row>
    <row r="338">
      <c r="A338" t="s">
        <v>835</v>
      </c>
      <c r="B338" s="13">
        <v>9</v>
      </c>
      <c r="C338" t="s">
        <v>889</v>
      </c>
      <c r="D338" s="13">
        <v>973.473197847129</v>
      </c>
      <c r="E338" s="13">
        <v>99824.0347707803</v>
      </c>
      <c r="F338" t="s">
        <v>914</v>
      </c>
    </row>
    <row r="339">
      <c r="A339" t="s">
        <v>836</v>
      </c>
      <c r="B339" s="13">
        <v>9</v>
      </c>
      <c r="C339" t="s">
        <v>889</v>
      </c>
      <c r="D339" s="13">
        <v>1674.543446675538</v>
      </c>
      <c r="E339" s="13">
        <v>99824.0347707803</v>
      </c>
      <c r="F339" t="s">
        <v>915</v>
      </c>
    </row>
    <row r="340">
      <c r="A340" t="s">
        <v>837</v>
      </c>
      <c r="B340" s="13">
        <v>9</v>
      </c>
      <c r="C340" t="s">
        <v>889</v>
      </c>
      <c r="D340" s="13">
        <v>59499.50694068203</v>
      </c>
      <c r="E340" s="13">
        <v>99824.0347707803</v>
      </c>
      <c r="F340" t="s">
        <v>916</v>
      </c>
    </row>
    <row r="341">
      <c r="A341" t="s">
        <v>838</v>
      </c>
      <c r="B341" s="13">
        <v>9</v>
      </c>
      <c r="C341" t="s">
        <v>889</v>
      </c>
      <c r="D341" s="13">
        <v>53650.74785844456</v>
      </c>
      <c r="E341" s="13">
        <v>99824.0347707803</v>
      </c>
      <c r="F341" t="s">
        <v>917</v>
      </c>
    </row>
    <row r="342">
      <c r="A342" t="s">
        <v>839</v>
      </c>
      <c r="B342" s="13">
        <v>9</v>
      </c>
      <c r="C342" t="s">
        <v>889</v>
      </c>
      <c r="D342" s="13">
        <v>47378.39227302329</v>
      </c>
      <c r="E342" s="13">
        <v>99824.0347707803</v>
      </c>
      <c r="F342" t="s">
        <v>918</v>
      </c>
    </row>
    <row r="343">
      <c r="A343" t="s">
        <v>840</v>
      </c>
      <c r="B343" s="13">
        <v>9</v>
      </c>
      <c r="C343" t="s">
        <v>889</v>
      </c>
      <c r="D343" s="13">
        <v>62599.27393202773</v>
      </c>
      <c r="E343" s="13">
        <v>99824.0347707803</v>
      </c>
      <c r="F343" t="s">
        <v>919</v>
      </c>
    </row>
    <row r="344">
      <c r="A344" t="s">
        <v>841</v>
      </c>
      <c r="B344" s="13">
        <v>9</v>
      </c>
      <c r="C344" t="s">
        <v>889</v>
      </c>
      <c r="D344" s="13">
        <v>50478.15926436899</v>
      </c>
      <c r="E344" s="13">
        <v>99824.0347707803</v>
      </c>
      <c r="F344" t="s">
        <v>920</v>
      </c>
    </row>
    <row r="345">
      <c r="A345" t="s">
        <v>842</v>
      </c>
      <c r="B345" s="13">
        <v>9</v>
      </c>
      <c r="C345" t="s">
        <v>889</v>
      </c>
      <c r="D345" s="13">
        <v>45623.65224439876</v>
      </c>
      <c r="E345" s="13">
        <v>99824.0347707803</v>
      </c>
      <c r="F345" t="s">
        <v>921</v>
      </c>
    </row>
    <row r="346">
      <c r="A346" t="s">
        <v>843</v>
      </c>
      <c r="B346" s="13">
        <v>9</v>
      </c>
      <c r="C346" t="s">
        <v>889</v>
      </c>
      <c r="D346" s="13">
        <v>48265.48545384432</v>
      </c>
      <c r="E346" s="13">
        <v>99824.0347707803</v>
      </c>
      <c r="F346" t="s">
        <v>922</v>
      </c>
    </row>
    <row r="347">
      <c r="A347" t="s">
        <v>844</v>
      </c>
      <c r="B347" s="13">
        <v>9</v>
      </c>
      <c r="C347" t="s">
        <v>889</v>
      </c>
      <c r="D347" s="13">
        <v>2743.425398421315</v>
      </c>
      <c r="E347" s="13">
        <v>99824.0347707803</v>
      </c>
      <c r="F347" t="s">
        <v>923</v>
      </c>
    </row>
    <row r="348">
      <c r="A348" t="s">
        <v>845</v>
      </c>
      <c r="B348" s="13">
        <v>9</v>
      </c>
      <c r="C348" t="s">
        <v>889</v>
      </c>
      <c r="D348" s="13">
        <v>6972.370963610291</v>
      </c>
      <c r="E348" s="13">
        <v>99824.0347707803</v>
      </c>
      <c r="F348" t="s">
        <v>924</v>
      </c>
    </row>
    <row r="349">
      <c r="A349" t="s">
        <v>846</v>
      </c>
      <c r="B349" s="13">
        <v>9</v>
      </c>
      <c r="C349" t="s">
        <v>889</v>
      </c>
      <c r="D349" s="13">
        <v>7959.412294013679</v>
      </c>
      <c r="E349" s="13">
        <v>99824.0347707803</v>
      </c>
      <c r="F349" t="s">
        <v>925</v>
      </c>
    </row>
    <row r="350">
      <c r="A350" t="s">
        <v>847</v>
      </c>
      <c r="B350" s="13">
        <v>9</v>
      </c>
      <c r="C350" t="s">
        <v>889</v>
      </c>
      <c r="D350" s="13">
        <v>4141.145707254301</v>
      </c>
      <c r="E350" s="13">
        <v>99824.0347707803</v>
      </c>
      <c r="F350" t="s">
        <v>926</v>
      </c>
    </row>
    <row r="351">
      <c r="A351" t="s">
        <v>848</v>
      </c>
      <c r="B351" s="13">
        <v>9</v>
      </c>
      <c r="C351" t="s">
        <v>889</v>
      </c>
      <c r="D351" s="13">
        <v>2123.931000670275</v>
      </c>
      <c r="E351" s="13">
        <v>99824.0347707803</v>
      </c>
      <c r="F351" t="s">
        <v>927</v>
      </c>
    </row>
    <row r="352">
      <c r="A352" t="s">
        <v>849</v>
      </c>
      <c r="B352" s="13">
        <v>9</v>
      </c>
      <c r="C352" t="s">
        <v>889</v>
      </c>
      <c r="D352" s="13">
        <v>45.91253466400721</v>
      </c>
      <c r="E352" s="13">
        <v>99824.0347707803</v>
      </c>
      <c r="F352" t="s">
        <v>928</v>
      </c>
    </row>
    <row r="353">
      <c r="A353" t="s">
        <v>850</v>
      </c>
      <c r="B353" s="13">
        <v>10</v>
      </c>
      <c r="C353" t="s">
        <v>889</v>
      </c>
      <c r="D353" s="13">
        <v>84678.88081904185</v>
      </c>
      <c r="E353" s="13">
        <v>100260.391752187</v>
      </c>
      <c r="F353" t="s">
        <v>891</v>
      </c>
    </row>
    <row r="354">
      <c r="A354" t="s">
        <v>851</v>
      </c>
      <c r="B354" s="13">
        <v>10</v>
      </c>
      <c r="C354" t="s">
        <v>889</v>
      </c>
      <c r="D354" s="13">
        <v>0</v>
      </c>
      <c r="E354" s="13">
        <v>100260.391752187</v>
      </c>
      <c r="F354" t="s">
        <v>892</v>
      </c>
    </row>
    <row r="355">
      <c r="A355" t="s">
        <v>852</v>
      </c>
      <c r="B355" s="13">
        <v>10</v>
      </c>
      <c r="C355" t="s">
        <v>889</v>
      </c>
      <c r="D355" s="13">
        <v>433.1254995935063</v>
      </c>
      <c r="E355" s="13">
        <v>100260.391752187</v>
      </c>
      <c r="F355" t="s">
        <v>893</v>
      </c>
    </row>
    <row r="356">
      <c r="A356" t="s">
        <v>853</v>
      </c>
      <c r="B356" s="13">
        <v>10</v>
      </c>
      <c r="C356" t="s">
        <v>889</v>
      </c>
      <c r="D356" s="13">
        <v>0</v>
      </c>
      <c r="E356" s="13">
        <v>100260.391752187</v>
      </c>
      <c r="F356" t="s">
        <v>894</v>
      </c>
    </row>
    <row r="357">
      <c r="A357" t="s">
        <v>854</v>
      </c>
      <c r="B357" s="13">
        <v>10</v>
      </c>
      <c r="C357" t="s">
        <v>889</v>
      </c>
      <c r="D357" s="13">
        <v>57.51327344594628</v>
      </c>
      <c r="E357" s="13">
        <v>100260.391752187</v>
      </c>
      <c r="F357" t="s">
        <v>895</v>
      </c>
    </row>
    <row r="358">
      <c r="A358" t="s">
        <v>855</v>
      </c>
      <c r="B358" s="13">
        <v>10</v>
      </c>
      <c r="C358" t="s">
        <v>889</v>
      </c>
      <c r="D358" s="13">
        <v>7403.012672954902</v>
      </c>
      <c r="E358" s="13">
        <v>100260.391752187</v>
      </c>
      <c r="F358" t="s">
        <v>896</v>
      </c>
    </row>
    <row r="359">
      <c r="A359" t="s">
        <v>856</v>
      </c>
      <c r="B359" s="13">
        <v>10</v>
      </c>
      <c r="C359" t="s">
        <v>889</v>
      </c>
      <c r="D359" s="13">
        <v>562.8104269062073</v>
      </c>
      <c r="E359" s="13">
        <v>100260.391752187</v>
      </c>
      <c r="F359" t="s">
        <v>897</v>
      </c>
    </row>
    <row r="360">
      <c r="A360" t="s">
        <v>1602</v>
      </c>
      <c r="B360" s="13">
        <v>10</v>
      </c>
      <c r="C360" t="s">
        <v>889</v>
      </c>
      <c r="D360" s="13">
        <v>263.6350868690731</v>
      </c>
      <c r="E360" s="13">
        <v>100260.391752187</v>
      </c>
      <c r="F360" t="s">
        <v>1592</v>
      </c>
    </row>
    <row r="361">
      <c r="A361" t="s">
        <v>857</v>
      </c>
      <c r="B361" s="13">
        <v>10</v>
      </c>
      <c r="C361" t="s">
        <v>889</v>
      </c>
      <c r="D361" s="13">
        <v>445.4830852999152</v>
      </c>
      <c r="E361" s="13">
        <v>100260.391752187</v>
      </c>
      <c r="F361" t="s">
        <v>898</v>
      </c>
    </row>
    <row r="362">
      <c r="A362" t="s">
        <v>858</v>
      </c>
      <c r="B362" s="13">
        <v>10</v>
      </c>
      <c r="C362" t="s">
        <v>889</v>
      </c>
      <c r="D362" s="13">
        <v>163.703227098869</v>
      </c>
      <c r="E362" s="13">
        <v>100260.391752187</v>
      </c>
      <c r="F362" t="s">
        <v>899</v>
      </c>
    </row>
    <row r="363">
      <c r="A363" t="s">
        <v>859</v>
      </c>
      <c r="B363" s="13">
        <v>10</v>
      </c>
      <c r="C363" t="s">
        <v>889</v>
      </c>
      <c r="D363" s="13">
        <v>211.6728287099976</v>
      </c>
      <c r="E363" s="13">
        <v>100260.391752187</v>
      </c>
      <c r="F363" t="s">
        <v>900</v>
      </c>
    </row>
    <row r="364">
      <c r="A364" t="s">
        <v>861</v>
      </c>
      <c r="B364" s="13">
        <v>10</v>
      </c>
      <c r="C364" t="s">
        <v>889</v>
      </c>
      <c r="D364" s="13">
        <v>4956.257528286716</v>
      </c>
      <c r="E364" s="13">
        <v>100260.391752187</v>
      </c>
      <c r="F364" t="s">
        <v>902</v>
      </c>
    </row>
    <row r="365">
      <c r="A365" t="s">
        <v>860</v>
      </c>
      <c r="B365" s="13">
        <v>10</v>
      </c>
      <c r="C365" t="s">
        <v>889</v>
      </c>
      <c r="D365" s="13">
        <v>449.752771139332</v>
      </c>
      <c r="E365" s="13">
        <v>100260.391752187</v>
      </c>
      <c r="F365" t="s">
        <v>901</v>
      </c>
    </row>
    <row r="366">
      <c r="A366" t="s">
        <v>862</v>
      </c>
      <c r="B366" s="13">
        <v>10</v>
      </c>
      <c r="C366" t="s">
        <v>889</v>
      </c>
      <c r="D366" s="13">
        <v>547.5400057968302</v>
      </c>
      <c r="E366" s="13">
        <v>100260.391752187</v>
      </c>
      <c r="F366" t="s">
        <v>903</v>
      </c>
    </row>
    <row r="367">
      <c r="A367" t="s">
        <v>863</v>
      </c>
      <c r="B367" s="13">
        <v>10</v>
      </c>
      <c r="C367" t="s">
        <v>889</v>
      </c>
      <c r="D367" s="13">
        <v>218.4695629557929</v>
      </c>
      <c r="E367" s="13">
        <v>100260.391752187</v>
      </c>
      <c r="F367" t="s">
        <v>904</v>
      </c>
    </row>
    <row r="368">
      <c r="A368" t="s">
        <v>864</v>
      </c>
      <c r="B368" s="13">
        <v>10</v>
      </c>
      <c r="C368" t="s">
        <v>889</v>
      </c>
      <c r="D368" s="13">
        <v>371.6679884535449</v>
      </c>
      <c r="E368" s="13">
        <v>100260.391752187</v>
      </c>
      <c r="F368" t="s">
        <v>905</v>
      </c>
    </row>
    <row r="369">
      <c r="A369" t="s">
        <v>865</v>
      </c>
      <c r="B369" s="13">
        <v>10</v>
      </c>
      <c r="C369" t="s">
        <v>889</v>
      </c>
      <c r="D369" s="13">
        <v>1148.836248190569</v>
      </c>
      <c r="E369" s="13">
        <v>100260.391752187</v>
      </c>
      <c r="F369" t="s">
        <v>906</v>
      </c>
    </row>
    <row r="370">
      <c r="A370" t="s">
        <v>866</v>
      </c>
      <c r="B370" s="13">
        <v>10</v>
      </c>
      <c r="C370" t="s">
        <v>889</v>
      </c>
      <c r="D370" s="13">
        <v>16054.980324948</v>
      </c>
      <c r="E370" s="13">
        <v>100260.391752187</v>
      </c>
      <c r="F370" t="s">
        <v>907</v>
      </c>
    </row>
    <row r="371">
      <c r="A371" t="s">
        <v>867</v>
      </c>
      <c r="B371" s="13">
        <v>10</v>
      </c>
      <c r="C371" t="s">
        <v>889</v>
      </c>
      <c r="D371" s="13">
        <v>9702.94499247416</v>
      </c>
      <c r="E371" s="13">
        <v>100260.391752187</v>
      </c>
      <c r="F371" t="s">
        <v>908</v>
      </c>
    </row>
    <row r="372">
      <c r="A372" t="s">
        <v>868</v>
      </c>
      <c r="B372" s="13">
        <v>10</v>
      </c>
      <c r="C372" t="s">
        <v>889</v>
      </c>
      <c r="D372" s="13">
        <v>2108.750070655957</v>
      </c>
      <c r="E372" s="13">
        <v>100260.391752187</v>
      </c>
      <c r="F372" t="s">
        <v>909</v>
      </c>
    </row>
    <row r="373">
      <c r="A373" t="s">
        <v>869</v>
      </c>
      <c r="B373" s="13">
        <v>10</v>
      </c>
      <c r="C373" t="s">
        <v>889</v>
      </c>
      <c r="D373" s="13">
        <v>531.2581989999053</v>
      </c>
      <c r="E373" s="13">
        <v>100260.391752187</v>
      </c>
      <c r="F373" t="s">
        <v>910</v>
      </c>
    </row>
    <row r="374">
      <c r="A374" t="s">
        <v>870</v>
      </c>
      <c r="B374" s="13">
        <v>10</v>
      </c>
      <c r="C374" t="s">
        <v>889</v>
      </c>
      <c r="D374" s="13">
        <v>8229.458186730182</v>
      </c>
      <c r="E374" s="13">
        <v>100260.391752187</v>
      </c>
      <c r="F374" t="s">
        <v>911</v>
      </c>
    </row>
    <row r="375">
      <c r="A375" t="s">
        <v>872</v>
      </c>
      <c r="B375" s="13">
        <v>10</v>
      </c>
      <c r="C375" t="s">
        <v>889</v>
      </c>
      <c r="D375" s="13">
        <v>9645.71674300469</v>
      </c>
      <c r="E375" s="13">
        <v>100260.391752187</v>
      </c>
      <c r="F375" t="s">
        <v>913</v>
      </c>
    </row>
    <row r="376">
      <c r="A376" t="s">
        <v>871</v>
      </c>
      <c r="B376" s="13">
        <v>10</v>
      </c>
      <c r="C376" t="s">
        <v>889</v>
      </c>
      <c r="D376" s="13">
        <v>820.8591411087817</v>
      </c>
      <c r="E376" s="13">
        <v>100260.391752187</v>
      </c>
      <c r="F376" t="s">
        <v>912</v>
      </c>
    </row>
    <row r="377">
      <c r="A377" t="s">
        <v>873</v>
      </c>
      <c r="B377" s="13">
        <v>10</v>
      </c>
      <c r="C377" t="s">
        <v>889</v>
      </c>
      <c r="D377" s="13">
        <v>997.2927769361621</v>
      </c>
      <c r="E377" s="13">
        <v>100260.391752187</v>
      </c>
      <c r="F377" t="s">
        <v>914</v>
      </c>
    </row>
    <row r="378">
      <c r="A378" t="s">
        <v>874</v>
      </c>
      <c r="B378" s="13">
        <v>10</v>
      </c>
      <c r="C378" t="s">
        <v>889</v>
      </c>
      <c r="D378" s="13">
        <v>1738.973799599906</v>
      </c>
      <c r="E378" s="13">
        <v>100260.391752187</v>
      </c>
      <c r="F378" t="s">
        <v>915</v>
      </c>
    </row>
    <row r="379">
      <c r="A379" t="s">
        <v>875</v>
      </c>
      <c r="B379" s="13">
        <v>10</v>
      </c>
      <c r="C379" t="s">
        <v>889</v>
      </c>
      <c r="D379" s="13">
        <v>109707.9813337189</v>
      </c>
      <c r="E379" s="13">
        <v>100260.391752187</v>
      </c>
      <c r="F379" t="s">
        <v>916</v>
      </c>
    </row>
    <row r="380">
      <c r="A380" t="s">
        <v>876</v>
      </c>
      <c r="B380" s="13">
        <v>10</v>
      </c>
      <c r="C380" t="s">
        <v>889</v>
      </c>
      <c r="D380" s="13">
        <v>95761.75107942682</v>
      </c>
      <c r="E380" s="13">
        <v>100260.391752187</v>
      </c>
      <c r="F380" t="s">
        <v>917</v>
      </c>
    </row>
    <row r="381">
      <c r="A381" t="s">
        <v>877</v>
      </c>
      <c r="B381" s="13">
        <v>10</v>
      </c>
      <c r="C381" t="s">
        <v>889</v>
      </c>
      <c r="D381" s="13">
        <v>83950.0560162967</v>
      </c>
      <c r="E381" s="13">
        <v>100260.391752187</v>
      </c>
      <c r="F381" t="s">
        <v>918</v>
      </c>
    </row>
    <row r="382">
      <c r="A382" t="s">
        <v>878</v>
      </c>
      <c r="B382" s="13">
        <v>10</v>
      </c>
      <c r="C382" t="s">
        <v>889</v>
      </c>
      <c r="D382" s="13">
        <v>112347.9896033747</v>
      </c>
      <c r="E382" s="13">
        <v>100260.391752187</v>
      </c>
      <c r="F382" t="s">
        <v>919</v>
      </c>
    </row>
    <row r="383">
      <c r="A383" t="s">
        <v>879</v>
      </c>
      <c r="B383" s="13">
        <v>10</v>
      </c>
      <c r="C383" t="s">
        <v>889</v>
      </c>
      <c r="D383" s="13">
        <v>86590.06428595257</v>
      </c>
      <c r="E383" s="13">
        <v>100260.391752187</v>
      </c>
      <c r="F383" t="s">
        <v>920</v>
      </c>
    </row>
    <row r="384">
      <c r="A384" t="s">
        <v>880</v>
      </c>
      <c r="B384" s="13">
        <v>10</v>
      </c>
      <c r="C384" t="s">
        <v>889</v>
      </c>
      <c r="D384" s="13">
        <v>79181.46524033116</v>
      </c>
      <c r="E384" s="13">
        <v>100260.391752187</v>
      </c>
      <c r="F384" t="s">
        <v>921</v>
      </c>
    </row>
    <row r="385">
      <c r="A385" t="s">
        <v>881</v>
      </c>
      <c r="B385" s="13">
        <v>10</v>
      </c>
      <c r="C385" t="s">
        <v>889</v>
      </c>
      <c r="D385" s="13">
        <v>81917.73181686724</v>
      </c>
      <c r="E385" s="13">
        <v>100260.391752187</v>
      </c>
      <c r="F385" t="s">
        <v>922</v>
      </c>
    </row>
    <row r="386">
      <c r="A386" t="s">
        <v>882</v>
      </c>
      <c r="B386" s="13">
        <v>10</v>
      </c>
      <c r="C386" t="s">
        <v>889</v>
      </c>
      <c r="D386" s="13">
        <v>1830.179843389794</v>
      </c>
      <c r="E386" s="13">
        <v>100260.391752187</v>
      </c>
      <c r="F386" t="s">
        <v>923</v>
      </c>
    </row>
    <row r="387">
      <c r="A387" t="s">
        <v>883</v>
      </c>
      <c r="B387" s="13">
        <v>10</v>
      </c>
      <c r="C387" t="s">
        <v>889</v>
      </c>
      <c r="D387" s="13">
        <v>8596.94639999581</v>
      </c>
      <c r="E387" s="13">
        <v>100260.391752187</v>
      </c>
      <c r="F387" t="s">
        <v>924</v>
      </c>
    </row>
    <row r="388">
      <c r="A388" t="s">
        <v>884</v>
      </c>
      <c r="B388" s="13">
        <v>10</v>
      </c>
      <c r="C388" t="s">
        <v>889</v>
      </c>
      <c r="D388" s="13">
        <v>16054.980324948</v>
      </c>
      <c r="E388" s="13">
        <v>100260.391752187</v>
      </c>
      <c r="F388" t="s">
        <v>925</v>
      </c>
    </row>
    <row r="389">
      <c r="A389" t="s">
        <v>885</v>
      </c>
      <c r="B389" s="13">
        <v>10</v>
      </c>
      <c r="C389" t="s">
        <v>889</v>
      </c>
      <c r="D389" s="13">
        <v>9702.94499247416</v>
      </c>
      <c r="E389" s="13">
        <v>100260.391752187</v>
      </c>
      <c r="F389" t="s">
        <v>926</v>
      </c>
    </row>
    <row r="390">
      <c r="A390" t="s">
        <v>886</v>
      </c>
      <c r="B390" s="13">
        <v>10</v>
      </c>
      <c r="C390" t="s">
        <v>889</v>
      </c>
      <c r="D390" s="13">
        <v>2108.750070655957</v>
      </c>
      <c r="E390" s="13">
        <v>100260.391752187</v>
      </c>
      <c r="F390" t="s">
        <v>927</v>
      </c>
    </row>
    <row r="391">
      <c r="A391" t="s">
        <v>887</v>
      </c>
      <c r="B391" s="13">
        <v>10</v>
      </c>
      <c r="C391" t="s">
        <v>889</v>
      </c>
      <c r="D391" s="13">
        <v>40.6194259604527</v>
      </c>
      <c r="E391" s="13">
        <v>100260.391752187</v>
      </c>
      <c r="F391" t="s">
        <v>928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5" x14ac:dyDescent="0.25"/>
  <sheetData>
    <row r="1">
      <c r="A1" t="s">
        <v>929</v>
      </c>
      <c r="B1" t="s">
        <v>1364</v>
      </c>
      <c r="C1" t="s">
        <v>1582</v>
      </c>
      <c r="D1" t="s">
        <v>1585</v>
      </c>
    </row>
    <row r="2">
      <c r="A2" t="s">
        <v>1603</v>
      </c>
      <c r="B2" t="s">
        <v>1617</v>
      </c>
      <c r="C2" t="s">
        <v>1583</v>
      </c>
      <c r="D2" s="13">
        <v>0.2744517202770068</v>
      </c>
    </row>
    <row r="3">
      <c r="A3" t="s">
        <v>1604</v>
      </c>
      <c r="B3" t="s">
        <v>1617</v>
      </c>
      <c r="C3" t="s">
        <v>1584</v>
      </c>
      <c r="D3" s="13">
        <v>0.325814</v>
      </c>
    </row>
    <row r="4">
      <c r="A4" t="s">
        <v>930</v>
      </c>
      <c r="B4" t="s">
        <v>1365</v>
      </c>
      <c r="C4" t="s">
        <v>1583</v>
      </c>
      <c r="D4" s="13">
        <v>0.2777041808120138</v>
      </c>
    </row>
    <row r="5">
      <c r="A5" t="s">
        <v>931</v>
      </c>
      <c r="B5" t="s">
        <v>1365</v>
      </c>
      <c r="C5" t="s">
        <v>1584</v>
      </c>
      <c r="D5" s="13">
        <v>0.3438</v>
      </c>
    </row>
    <row r="6">
      <c r="A6" t="s">
        <v>932</v>
      </c>
      <c r="B6" t="s">
        <v>1366</v>
      </c>
      <c r="C6" t="s">
        <v>1583</v>
      </c>
      <c r="D6" s="13">
        <v>0.2687814147229114</v>
      </c>
    </row>
    <row r="7">
      <c r="A7" t="s">
        <v>933</v>
      </c>
      <c r="B7" t="s">
        <v>1366</v>
      </c>
      <c r="C7" t="s">
        <v>1584</v>
      </c>
      <c r="D7" s="13">
        <v>0.3466029</v>
      </c>
    </row>
    <row r="8">
      <c r="A8" t="s">
        <v>934</v>
      </c>
      <c r="B8" t="s">
        <v>1367</v>
      </c>
      <c r="C8" t="s">
        <v>1583</v>
      </c>
      <c r="D8" s="13">
        <v>0.2547932929569201</v>
      </c>
    </row>
    <row r="9">
      <c r="A9" t="s">
        <v>935</v>
      </c>
      <c r="B9" t="s">
        <v>1367</v>
      </c>
      <c r="C9" t="s">
        <v>1584</v>
      </c>
      <c r="D9" s="13">
        <v>0.3595639</v>
      </c>
    </row>
    <row r="10">
      <c r="A10" t="s">
        <v>936</v>
      </c>
      <c r="B10" t="s">
        <v>1368</v>
      </c>
      <c r="C10" t="s">
        <v>1583</v>
      </c>
      <c r="D10" s="13">
        <v>0.2547932929569201</v>
      </c>
    </row>
    <row r="11">
      <c r="A11" t="s">
        <v>937</v>
      </c>
      <c r="B11" t="s">
        <v>1368</v>
      </c>
      <c r="C11" t="s">
        <v>1584</v>
      </c>
      <c r="D11" s="13">
        <v>0.3595639</v>
      </c>
    </row>
    <row r="12">
      <c r="A12" t="s">
        <v>938</v>
      </c>
      <c r="B12" t="s">
        <v>1369</v>
      </c>
      <c r="C12" t="s">
        <v>1583</v>
      </c>
      <c r="D12" s="13">
        <v>0.1995738866887532</v>
      </c>
    </row>
    <row r="13">
      <c r="A13" t="s">
        <v>939</v>
      </c>
      <c r="B13" t="s">
        <v>1369</v>
      </c>
      <c r="C13" t="s">
        <v>1584</v>
      </c>
      <c r="D13" s="13">
        <v>0.3181636</v>
      </c>
    </row>
    <row r="14">
      <c r="A14" t="s">
        <v>940</v>
      </c>
      <c r="B14" t="s">
        <v>1370</v>
      </c>
      <c r="C14" t="s">
        <v>1583</v>
      </c>
      <c r="D14" s="13">
        <v>0.2712191091894445</v>
      </c>
    </row>
    <row r="15">
      <c r="A15" t="s">
        <v>941</v>
      </c>
      <c r="B15" t="s">
        <v>1370</v>
      </c>
      <c r="C15" t="s">
        <v>1584</v>
      </c>
      <c r="D15" s="13">
        <v>0.3257968</v>
      </c>
    </row>
    <row r="16">
      <c r="A16" t="s">
        <v>942</v>
      </c>
      <c r="B16" t="s">
        <v>1371</v>
      </c>
      <c r="C16" t="s">
        <v>1583</v>
      </c>
      <c r="D16" s="13">
        <v>0.3902259317410963</v>
      </c>
    </row>
    <row r="17">
      <c r="A17" t="s">
        <v>943</v>
      </c>
      <c r="B17" t="s">
        <v>1371</v>
      </c>
      <c r="C17" t="s">
        <v>1584</v>
      </c>
      <c r="D17" s="13">
        <v>0.3848231</v>
      </c>
    </row>
    <row r="18">
      <c r="A18" t="s">
        <v>944</v>
      </c>
      <c r="B18" t="s">
        <v>1372</v>
      </c>
      <c r="C18" t="s">
        <v>1583</v>
      </c>
      <c r="D18" s="13">
        <v>0.2790610216072318</v>
      </c>
    </row>
    <row r="19">
      <c r="A19" t="s">
        <v>945</v>
      </c>
      <c r="B19" t="s">
        <v>1372</v>
      </c>
      <c r="C19" t="s">
        <v>1584</v>
      </c>
      <c r="D19" s="13">
        <v>0.306674</v>
      </c>
    </row>
    <row r="20">
      <c r="A20" t="s">
        <v>946</v>
      </c>
      <c r="B20" t="s">
        <v>1373</v>
      </c>
      <c r="C20" t="s">
        <v>1583</v>
      </c>
      <c r="D20" s="13">
        <v>0.3221267665914807</v>
      </c>
    </row>
    <row r="21">
      <c r="A21" t="s">
        <v>947</v>
      </c>
      <c r="B21" t="s">
        <v>1373</v>
      </c>
      <c r="C21" t="s">
        <v>1584</v>
      </c>
      <c r="D21" s="13">
        <v>0.3438025</v>
      </c>
    </row>
    <row r="22">
      <c r="A22" t="s">
        <v>948</v>
      </c>
      <c r="B22" t="s">
        <v>1374</v>
      </c>
      <c r="C22" t="s">
        <v>1583</v>
      </c>
      <c r="D22" s="13">
        <v>0.2687814147229114</v>
      </c>
    </row>
    <row r="23">
      <c r="A23" t="s">
        <v>949</v>
      </c>
      <c r="B23" t="s">
        <v>1374</v>
      </c>
      <c r="C23" t="s">
        <v>1584</v>
      </c>
      <c r="D23" s="13">
        <v>0.3466029</v>
      </c>
    </row>
    <row r="24">
      <c r="A24" t="s">
        <v>950</v>
      </c>
      <c r="B24" t="s">
        <v>1375</v>
      </c>
      <c r="C24" t="s">
        <v>1583</v>
      </c>
      <c r="D24" s="13">
        <v>0.333682653298778</v>
      </c>
    </row>
    <row r="25">
      <c r="A25" t="s">
        <v>951</v>
      </c>
      <c r="B25" t="s">
        <v>1375</v>
      </c>
      <c r="C25" t="s">
        <v>1584</v>
      </c>
      <c r="D25" s="13">
        <v>0.3727654</v>
      </c>
    </row>
    <row r="26">
      <c r="A26" t="s">
        <v>952</v>
      </c>
      <c r="B26" t="s">
        <v>1376</v>
      </c>
      <c r="C26" t="s">
        <v>1583</v>
      </c>
      <c r="D26" s="13">
        <v>0.2891360380555587</v>
      </c>
    </row>
    <row r="27">
      <c r="A27" t="s">
        <v>953</v>
      </c>
      <c r="B27" t="s">
        <v>1376</v>
      </c>
      <c r="C27" t="s">
        <v>1584</v>
      </c>
      <c r="D27" s="13">
        <v>0.3330281</v>
      </c>
    </row>
    <row r="28">
      <c r="A28" t="s">
        <v>954</v>
      </c>
      <c r="B28" t="s">
        <v>1377</v>
      </c>
      <c r="C28" t="s">
        <v>1583</v>
      </c>
      <c r="D28" s="13">
        <v>0.3043527772620752</v>
      </c>
    </row>
    <row r="29">
      <c r="A29" t="s">
        <v>955</v>
      </c>
      <c r="B29" t="s">
        <v>1377</v>
      </c>
      <c r="C29" t="s">
        <v>1584</v>
      </c>
      <c r="D29" s="13">
        <v>0.3395456</v>
      </c>
    </row>
    <row r="30">
      <c r="A30" t="s">
        <v>956</v>
      </c>
      <c r="B30" t="s">
        <v>1378</v>
      </c>
      <c r="C30" t="s">
        <v>1583</v>
      </c>
      <c r="D30" s="13">
        <v>0.2854971028738816</v>
      </c>
    </row>
    <row r="31">
      <c r="A31" t="s">
        <v>957</v>
      </c>
      <c r="B31" t="s">
        <v>1378</v>
      </c>
      <c r="C31" t="s">
        <v>1584</v>
      </c>
      <c r="D31" s="13">
        <v>0.3305633</v>
      </c>
    </row>
    <row r="32">
      <c r="A32" t="s">
        <v>958</v>
      </c>
      <c r="B32" t="s">
        <v>1379</v>
      </c>
      <c r="C32" t="s">
        <v>1583</v>
      </c>
      <c r="D32" s="13">
        <v>0.323577556567488</v>
      </c>
    </row>
    <row r="33">
      <c r="A33" t="s">
        <v>959</v>
      </c>
      <c r="B33" t="s">
        <v>1379</v>
      </c>
      <c r="C33" t="s">
        <v>1584</v>
      </c>
      <c r="D33" s="13">
        <v>0.3502654</v>
      </c>
    </row>
    <row r="34">
      <c r="A34" t="s">
        <v>960</v>
      </c>
      <c r="B34" t="s">
        <v>1380</v>
      </c>
      <c r="C34" t="s">
        <v>1583</v>
      </c>
      <c r="D34" s="13">
        <v>0.2895985243096731</v>
      </c>
    </row>
    <row r="35">
      <c r="A35" t="s">
        <v>961</v>
      </c>
      <c r="B35" t="s">
        <v>1380</v>
      </c>
      <c r="C35" t="s">
        <v>1584</v>
      </c>
      <c r="D35" s="13">
        <v>0.328934</v>
      </c>
    </row>
    <row r="36">
      <c r="A36" t="s">
        <v>962</v>
      </c>
      <c r="B36" t="s">
        <v>1381</v>
      </c>
      <c r="C36" t="s">
        <v>1583</v>
      </c>
      <c r="D36" s="13">
        <v>0.2808701988034039</v>
      </c>
    </row>
    <row r="37">
      <c r="A37" t="s">
        <v>963</v>
      </c>
      <c r="B37" t="s">
        <v>1381</v>
      </c>
      <c r="C37" t="s">
        <v>1584</v>
      </c>
      <c r="D37" s="13">
        <v>0.3267439</v>
      </c>
    </row>
    <row r="38">
      <c r="A38" t="s">
        <v>964</v>
      </c>
      <c r="B38" t="s">
        <v>1382</v>
      </c>
      <c r="C38" t="s">
        <v>1583</v>
      </c>
      <c r="D38" s="13">
        <v>0.2803643926055234</v>
      </c>
    </row>
    <row r="39">
      <c r="A39" t="s">
        <v>965</v>
      </c>
      <c r="B39" t="s">
        <v>1382</v>
      </c>
      <c r="C39" t="s">
        <v>1584</v>
      </c>
      <c r="D39" s="13">
        <v>0.3266501</v>
      </c>
    </row>
    <row r="40">
      <c r="A40" t="s">
        <v>966</v>
      </c>
      <c r="B40" t="s">
        <v>1383</v>
      </c>
      <c r="C40" t="s">
        <v>1583</v>
      </c>
      <c r="D40" s="13">
        <v>0.3154361935161649</v>
      </c>
    </row>
    <row r="41">
      <c r="A41" t="s">
        <v>967</v>
      </c>
      <c r="B41" t="s">
        <v>1383</v>
      </c>
      <c r="C41" t="s">
        <v>1584</v>
      </c>
      <c r="D41" s="13">
        <v>0.3514443</v>
      </c>
    </row>
    <row r="42">
      <c r="A42" t="s">
        <v>968</v>
      </c>
      <c r="B42" t="s">
        <v>1384</v>
      </c>
      <c r="C42" t="s">
        <v>1583</v>
      </c>
      <c r="D42" s="13">
        <v>0.2972441421304242</v>
      </c>
    </row>
    <row r="43">
      <c r="A43" t="s">
        <v>969</v>
      </c>
      <c r="B43" t="s">
        <v>1384</v>
      </c>
      <c r="C43" t="s">
        <v>1584</v>
      </c>
      <c r="D43" s="13">
        <v>0.3460722</v>
      </c>
    </row>
    <row r="44">
      <c r="A44" t="s">
        <v>970</v>
      </c>
      <c r="B44" t="s">
        <v>1385</v>
      </c>
      <c r="C44" t="s">
        <v>1583</v>
      </c>
      <c r="D44" s="13">
        <v>0.2963365545990663</v>
      </c>
    </row>
    <row r="45">
      <c r="A45" t="s">
        <v>971</v>
      </c>
      <c r="B45" t="s">
        <v>1385</v>
      </c>
      <c r="C45" t="s">
        <v>1584</v>
      </c>
      <c r="D45" s="13">
        <v>0.3310748</v>
      </c>
    </row>
    <row r="46">
      <c r="A46" t="s">
        <v>972</v>
      </c>
      <c r="B46" t="s">
        <v>1386</v>
      </c>
      <c r="C46" t="s">
        <v>1583</v>
      </c>
      <c r="D46" s="13">
        <v>0.2929096767075293</v>
      </c>
    </row>
    <row r="47">
      <c r="A47" t="s">
        <v>973</v>
      </c>
      <c r="B47" t="s">
        <v>1386</v>
      </c>
      <c r="C47" t="s">
        <v>1584</v>
      </c>
      <c r="D47" s="13">
        <v>0.3297584</v>
      </c>
    </row>
    <row r="48">
      <c r="A48" t="s">
        <v>974</v>
      </c>
      <c r="B48" t="s">
        <v>1387</v>
      </c>
      <c r="C48" t="s">
        <v>1583</v>
      </c>
      <c r="D48" s="13">
        <v>0.1935329187676113</v>
      </c>
    </row>
    <row r="49">
      <c r="A49" t="s">
        <v>975</v>
      </c>
      <c r="B49" t="s">
        <v>1387</v>
      </c>
      <c r="C49" t="s">
        <v>1584</v>
      </c>
      <c r="D49" s="13">
        <v>0.3175881</v>
      </c>
    </row>
    <row r="50">
      <c r="A50" t="s">
        <v>976</v>
      </c>
      <c r="B50" t="s">
        <v>1388</v>
      </c>
      <c r="C50" t="s">
        <v>1583</v>
      </c>
      <c r="D50" s="13">
        <v>0.3892544076358761</v>
      </c>
    </row>
    <row r="51">
      <c r="A51" t="s">
        <v>977</v>
      </c>
      <c r="B51" t="s">
        <v>1388</v>
      </c>
      <c r="C51" t="s">
        <v>1584</v>
      </c>
      <c r="D51" s="13">
        <v>0.424991</v>
      </c>
    </row>
    <row r="52">
      <c r="A52" t="s">
        <v>978</v>
      </c>
      <c r="B52" t="s">
        <v>1389</v>
      </c>
      <c r="C52" t="s">
        <v>1583</v>
      </c>
      <c r="D52" s="13">
        <v>0.2854378564702989</v>
      </c>
    </row>
    <row r="53">
      <c r="A53" t="s">
        <v>979</v>
      </c>
      <c r="B53" t="s">
        <v>1389</v>
      </c>
      <c r="C53" t="s">
        <v>1584</v>
      </c>
      <c r="D53" s="13">
        <v>0.328677</v>
      </c>
    </row>
    <row r="54">
      <c r="A54" t="s">
        <v>980</v>
      </c>
      <c r="B54" t="s">
        <v>1390</v>
      </c>
      <c r="C54" t="s">
        <v>1583</v>
      </c>
      <c r="D54" s="13">
        <v>0.3892544076358761</v>
      </c>
    </row>
    <row r="55">
      <c r="A55" t="s">
        <v>981</v>
      </c>
      <c r="B55" t="s">
        <v>1390</v>
      </c>
      <c r="C55" t="s">
        <v>1584</v>
      </c>
      <c r="D55" s="13">
        <v>0.424991</v>
      </c>
    </row>
    <row r="56">
      <c r="A56" t="s">
        <v>982</v>
      </c>
      <c r="B56" t="s">
        <v>1391</v>
      </c>
      <c r="C56" t="s">
        <v>1583</v>
      </c>
      <c r="D56" s="13">
        <v>0.4353850979233149</v>
      </c>
    </row>
    <row r="57">
      <c r="A57" t="s">
        <v>983</v>
      </c>
      <c r="B57" t="s">
        <v>1391</v>
      </c>
      <c r="C57" t="s">
        <v>1584</v>
      </c>
      <c r="D57" s="13">
        <v>0.4071159</v>
      </c>
    </row>
    <row r="58">
      <c r="A58" t="s">
        <v>984</v>
      </c>
      <c r="B58" t="s">
        <v>1392</v>
      </c>
      <c r="C58" t="s">
        <v>1583</v>
      </c>
      <c r="D58" s="13">
        <v>0.3110442639749425</v>
      </c>
    </row>
    <row r="59">
      <c r="A59" t="s">
        <v>985</v>
      </c>
      <c r="B59" t="s">
        <v>1392</v>
      </c>
      <c r="C59" t="s">
        <v>1584</v>
      </c>
      <c r="D59" s="13">
        <v>0.3998216</v>
      </c>
    </row>
    <row r="60">
      <c r="A60" t="s">
        <v>986</v>
      </c>
      <c r="B60" t="s">
        <v>1393</v>
      </c>
      <c r="C60" t="s">
        <v>1583</v>
      </c>
      <c r="D60" s="13">
        <v>0.2828432341778444</v>
      </c>
    </row>
    <row r="61">
      <c r="A61" t="s">
        <v>987</v>
      </c>
      <c r="B61" t="s">
        <v>1393</v>
      </c>
      <c r="C61" t="s">
        <v>1584</v>
      </c>
      <c r="D61" s="13">
        <v>0.3301241</v>
      </c>
    </row>
    <row r="62">
      <c r="A62" t="s">
        <v>988</v>
      </c>
      <c r="B62" t="s">
        <v>1394</v>
      </c>
      <c r="C62" t="s">
        <v>1583</v>
      </c>
      <c r="D62" s="13">
        <v>0.2790522394694671</v>
      </c>
    </row>
    <row r="63">
      <c r="A63" t="s">
        <v>989</v>
      </c>
      <c r="B63" t="s">
        <v>1394</v>
      </c>
      <c r="C63" t="s">
        <v>1584</v>
      </c>
      <c r="D63" s="13">
        <v>0.3299963</v>
      </c>
    </row>
    <row r="64">
      <c r="A64" t="s">
        <v>990</v>
      </c>
      <c r="B64" t="s">
        <v>1395</v>
      </c>
      <c r="C64" t="s">
        <v>1583</v>
      </c>
      <c r="D64" s="13">
        <v>0.5420836406521825</v>
      </c>
    </row>
    <row r="65">
      <c r="A65" t="s">
        <v>991</v>
      </c>
      <c r="B65" t="s">
        <v>1395</v>
      </c>
      <c r="C65" t="s">
        <v>1584</v>
      </c>
      <c r="D65" s="13">
        <v>2.178534</v>
      </c>
    </row>
    <row r="66">
      <c r="A66" t="s">
        <v>1605</v>
      </c>
      <c r="B66" t="s">
        <v>1618</v>
      </c>
      <c r="C66" t="s">
        <v>1583</v>
      </c>
      <c r="D66" s="13">
        <v>0.2041223510088313</v>
      </c>
    </row>
    <row r="67">
      <c r="A67" t="s">
        <v>1606</v>
      </c>
      <c r="B67" t="s">
        <v>1618</v>
      </c>
      <c r="C67" t="s">
        <v>1584</v>
      </c>
      <c r="D67" s="13">
        <v>0.3201098</v>
      </c>
    </row>
    <row r="68">
      <c r="A68" t="s">
        <v>992</v>
      </c>
      <c r="B68" t="s">
        <v>1396</v>
      </c>
      <c r="C68" t="s">
        <v>1583</v>
      </c>
      <c r="D68" s="13">
        <v>0.2059013647425109</v>
      </c>
    </row>
    <row r="69">
      <c r="A69" t="s">
        <v>993</v>
      </c>
      <c r="B69" t="s">
        <v>1396</v>
      </c>
      <c r="C69" t="s">
        <v>1584</v>
      </c>
      <c r="D69" s="13">
        <v>0.3362598</v>
      </c>
    </row>
    <row r="70">
      <c r="A70" t="s">
        <v>994</v>
      </c>
      <c r="B70" t="s">
        <v>1397</v>
      </c>
      <c r="C70" t="s">
        <v>1583</v>
      </c>
      <c r="D70" s="13">
        <v>0.2000577536195088</v>
      </c>
    </row>
    <row r="71">
      <c r="A71" t="s">
        <v>995</v>
      </c>
      <c r="B71" t="s">
        <v>1397</v>
      </c>
      <c r="C71" t="s">
        <v>1584</v>
      </c>
      <c r="D71" s="13">
        <v>0.3391345</v>
      </c>
    </row>
    <row r="72">
      <c r="A72" t="s">
        <v>996</v>
      </c>
      <c r="B72" t="s">
        <v>1398</v>
      </c>
      <c r="C72" t="s">
        <v>1583</v>
      </c>
      <c r="D72" s="13">
        <v>0.1915185373722529</v>
      </c>
    </row>
    <row r="73">
      <c r="A73" t="s">
        <v>997</v>
      </c>
      <c r="B73" t="s">
        <v>1398</v>
      </c>
      <c r="C73" t="s">
        <v>1584</v>
      </c>
      <c r="D73" s="13">
        <v>0.3509166</v>
      </c>
    </row>
    <row r="74">
      <c r="A74" t="s">
        <v>998</v>
      </c>
      <c r="B74" t="s">
        <v>1399</v>
      </c>
      <c r="C74" t="s">
        <v>1583</v>
      </c>
      <c r="D74" s="13">
        <v>0.1915185373722529</v>
      </c>
    </row>
    <row r="75">
      <c r="A75" t="s">
        <v>999</v>
      </c>
      <c r="B75" t="s">
        <v>1399</v>
      </c>
      <c r="C75" t="s">
        <v>1584</v>
      </c>
      <c r="D75" s="13">
        <v>0.3509166</v>
      </c>
    </row>
    <row r="76">
      <c r="A76" t="s">
        <v>1000</v>
      </c>
      <c r="B76" t="s">
        <v>1400</v>
      </c>
      <c r="C76" t="s">
        <v>1583</v>
      </c>
      <c r="D76" s="13">
        <v>0.1530925279101569</v>
      </c>
    </row>
    <row r="77">
      <c r="A77" t="s">
        <v>1001</v>
      </c>
      <c r="B77" t="s">
        <v>1400</v>
      </c>
      <c r="C77" t="s">
        <v>1584</v>
      </c>
      <c r="D77" s="13">
        <v>0.3157871</v>
      </c>
    </row>
    <row r="78">
      <c r="A78" t="s">
        <v>1002</v>
      </c>
      <c r="B78" t="s">
        <v>1401</v>
      </c>
      <c r="C78" t="s">
        <v>1583</v>
      </c>
      <c r="D78" s="13">
        <v>0.2015105951464798</v>
      </c>
    </row>
    <row r="79">
      <c r="A79" t="s">
        <v>1003</v>
      </c>
      <c r="B79" t="s">
        <v>1401</v>
      </c>
      <c r="C79" t="s">
        <v>1584</v>
      </c>
      <c r="D79" s="13">
        <v>0.3200464</v>
      </c>
    </row>
    <row r="80">
      <c r="A80" t="s">
        <v>1004</v>
      </c>
      <c r="B80" t="s">
        <v>1402</v>
      </c>
      <c r="C80" t="s">
        <v>1583</v>
      </c>
      <c r="D80" s="13">
        <v>0.3265181285480434</v>
      </c>
    </row>
    <row r="81">
      <c r="A81" t="s">
        <v>1005</v>
      </c>
      <c r="B81" t="s">
        <v>1402</v>
      </c>
      <c r="C81" t="s">
        <v>1584</v>
      </c>
      <c r="D81" s="13">
        <v>0.3725631</v>
      </c>
    </row>
    <row r="82">
      <c r="A82" t="s">
        <v>1006</v>
      </c>
      <c r="B82" t="s">
        <v>1403</v>
      </c>
      <c r="C82" t="s">
        <v>1583</v>
      </c>
      <c r="D82" s="13">
        <v>0.207258205537729</v>
      </c>
    </row>
    <row r="83">
      <c r="A83" t="s">
        <v>1007</v>
      </c>
      <c r="B83" t="s">
        <v>1403</v>
      </c>
      <c r="C83" t="s">
        <v>1584</v>
      </c>
      <c r="D83" s="13">
        <v>0.3022366</v>
      </c>
    </row>
    <row r="84">
      <c r="A84" t="s">
        <v>1008</v>
      </c>
      <c r="B84" t="s">
        <v>1404</v>
      </c>
      <c r="C84" t="s">
        <v>1583</v>
      </c>
      <c r="D84" s="13">
        <v>0.2449634365989936</v>
      </c>
    </row>
    <row r="85">
      <c r="A85" t="s">
        <v>1009</v>
      </c>
      <c r="B85" t="s">
        <v>1404</v>
      </c>
      <c r="C85" t="s">
        <v>1584</v>
      </c>
      <c r="D85" s="13">
        <v>0.3359657</v>
      </c>
    </row>
    <row r="86">
      <c r="A86" t="s">
        <v>1010</v>
      </c>
      <c r="B86" t="s">
        <v>1405</v>
      </c>
      <c r="C86" t="s">
        <v>1583</v>
      </c>
      <c r="D86" s="13">
        <v>0.2000577536195088</v>
      </c>
    </row>
    <row r="87">
      <c r="A87" t="s">
        <v>1011</v>
      </c>
      <c r="B87" t="s">
        <v>1405</v>
      </c>
      <c r="C87" t="s">
        <v>1584</v>
      </c>
      <c r="D87" s="13">
        <v>0.3391345</v>
      </c>
    </row>
    <row r="88">
      <c r="A88" t="s">
        <v>1012</v>
      </c>
      <c r="B88" t="s">
        <v>1406</v>
      </c>
      <c r="C88" t="s">
        <v>1583</v>
      </c>
      <c r="D88" s="13">
        <v>0.2572570655700408</v>
      </c>
    </row>
    <row r="89">
      <c r="A89" t="s">
        <v>1013</v>
      </c>
      <c r="B89" t="s">
        <v>1406</v>
      </c>
      <c r="C89" t="s">
        <v>1584</v>
      </c>
      <c r="D89" s="13">
        <v>0.3618296</v>
      </c>
    </row>
    <row r="90">
      <c r="A90" t="s">
        <v>1014</v>
      </c>
      <c r="B90" t="s">
        <v>1407</v>
      </c>
      <c r="C90" t="s">
        <v>1583</v>
      </c>
      <c r="D90" s="13">
        <v>0.2181652288463839</v>
      </c>
    </row>
    <row r="91">
      <c r="A91" t="s">
        <v>1015</v>
      </c>
      <c r="B91" t="s">
        <v>1407</v>
      </c>
      <c r="C91" t="s">
        <v>1584</v>
      </c>
      <c r="D91" s="13">
        <v>0.3261931</v>
      </c>
    </row>
    <row r="92">
      <c r="A92" t="s">
        <v>1016</v>
      </c>
      <c r="B92" t="s">
        <v>1408</v>
      </c>
      <c r="C92" t="s">
        <v>1583</v>
      </c>
      <c r="D92" s="13">
        <v>0.2339056910885199</v>
      </c>
    </row>
    <row r="93">
      <c r="A93" t="s">
        <v>1017</v>
      </c>
      <c r="B93" t="s">
        <v>1408</v>
      </c>
      <c r="C93" t="s">
        <v>1584</v>
      </c>
      <c r="D93" s="13">
        <v>0.3320322</v>
      </c>
    </row>
    <row r="94">
      <c r="A94" t="s">
        <v>1018</v>
      </c>
      <c r="B94" t="s">
        <v>1409</v>
      </c>
      <c r="C94" t="s">
        <v>1583</v>
      </c>
      <c r="D94" s="13">
        <v>0.2126307840901362</v>
      </c>
    </row>
    <row r="95">
      <c r="A95" t="s">
        <v>1019</v>
      </c>
      <c r="B95" t="s">
        <v>1409</v>
      </c>
      <c r="C95" t="s">
        <v>1584</v>
      </c>
      <c r="D95" s="13">
        <v>0.3236756</v>
      </c>
    </row>
    <row r="96">
      <c r="A96" t="s">
        <v>1020</v>
      </c>
      <c r="B96" t="s">
        <v>1410</v>
      </c>
      <c r="C96" t="s">
        <v>1583</v>
      </c>
      <c r="D96" s="13">
        <v>0.2528989745400181</v>
      </c>
    </row>
    <row r="97">
      <c r="A97" t="s">
        <v>1021</v>
      </c>
      <c r="B97" t="s">
        <v>1410</v>
      </c>
      <c r="C97" t="s">
        <v>1584</v>
      </c>
      <c r="D97" s="13">
        <v>0.3410352</v>
      </c>
    </row>
    <row r="98">
      <c r="A98" t="s">
        <v>1022</v>
      </c>
      <c r="B98" t="s">
        <v>1411</v>
      </c>
      <c r="C98" t="s">
        <v>1583</v>
      </c>
      <c r="D98" s="13">
        <v>0.2149957274312339</v>
      </c>
    </row>
    <row r="99">
      <c r="A99" t="s">
        <v>1023</v>
      </c>
      <c r="B99" t="s">
        <v>1411</v>
      </c>
      <c r="C99" t="s">
        <v>1584</v>
      </c>
      <c r="D99" s="13">
        <v>0.3226451</v>
      </c>
    </row>
    <row r="100">
      <c r="A100" t="s">
        <v>1024</v>
      </c>
      <c r="B100" t="s">
        <v>1412</v>
      </c>
      <c r="C100" t="s">
        <v>1583</v>
      </c>
      <c r="D100" s="13">
        <v>0.2075003213224807</v>
      </c>
    </row>
    <row r="101">
      <c r="A101" t="s">
        <v>1025</v>
      </c>
      <c r="B101" t="s">
        <v>1412</v>
      </c>
      <c r="C101" t="s">
        <v>1584</v>
      </c>
      <c r="D101" s="13">
        <v>0.3206669</v>
      </c>
    </row>
    <row r="102">
      <c r="A102" t="s">
        <v>1026</v>
      </c>
      <c r="B102" t="s">
        <v>1413</v>
      </c>
      <c r="C102" t="s">
        <v>1583</v>
      </c>
      <c r="D102" s="13">
        <v>0.2080079356943006</v>
      </c>
    </row>
    <row r="103">
      <c r="A103" t="s">
        <v>1027</v>
      </c>
      <c r="B103" t="s">
        <v>1413</v>
      </c>
      <c r="C103" t="s">
        <v>1584</v>
      </c>
      <c r="D103" s="13">
        <v>0.3205346</v>
      </c>
    </row>
    <row r="104">
      <c r="A104" t="s">
        <v>1028</v>
      </c>
      <c r="B104" t="s">
        <v>1414</v>
      </c>
      <c r="C104" t="s">
        <v>1583</v>
      </c>
      <c r="D104" s="13">
        <v>0.2427584884234079</v>
      </c>
    </row>
    <row r="105">
      <c r="A105" t="s">
        <v>1029</v>
      </c>
      <c r="B105" t="s">
        <v>1414</v>
      </c>
      <c r="C105" t="s">
        <v>1584</v>
      </c>
      <c r="D105" s="13">
        <v>0.3423462</v>
      </c>
    </row>
    <row r="106">
      <c r="A106" t="s">
        <v>1030</v>
      </c>
      <c r="B106" t="s">
        <v>1415</v>
      </c>
      <c r="C106" t="s">
        <v>1583</v>
      </c>
      <c r="D106" s="13">
        <v>0.2279960279109118</v>
      </c>
    </row>
    <row r="107">
      <c r="A107" t="s">
        <v>1031</v>
      </c>
      <c r="B107" t="s">
        <v>1415</v>
      </c>
      <c r="C107" t="s">
        <v>1584</v>
      </c>
      <c r="D107" s="13">
        <v>0.3376096</v>
      </c>
    </row>
    <row r="108">
      <c r="A108" t="s">
        <v>1032</v>
      </c>
      <c r="B108" t="s">
        <v>1416</v>
      </c>
      <c r="C108" t="s">
        <v>1583</v>
      </c>
      <c r="D108" s="13">
        <v>0.2219572789873129</v>
      </c>
    </row>
    <row r="109">
      <c r="A109" t="s">
        <v>1033</v>
      </c>
      <c r="B109" t="s">
        <v>1416</v>
      </c>
      <c r="C109" t="s">
        <v>1584</v>
      </c>
      <c r="D109" s="13">
        <v>0.3245612</v>
      </c>
    </row>
    <row r="110">
      <c r="A110" t="s">
        <v>1034</v>
      </c>
      <c r="B110" t="s">
        <v>1417</v>
      </c>
      <c r="C110" t="s">
        <v>1583</v>
      </c>
      <c r="D110" s="13">
        <v>0.2184875042924181</v>
      </c>
    </row>
    <row r="111">
      <c r="A111" t="s">
        <v>1035</v>
      </c>
      <c r="B111" t="s">
        <v>1417</v>
      </c>
      <c r="C111" t="s">
        <v>1584</v>
      </c>
      <c r="D111" s="13">
        <v>0.3232564</v>
      </c>
    </row>
    <row r="112">
      <c r="A112" t="s">
        <v>1036</v>
      </c>
      <c r="B112" t="s">
        <v>1418</v>
      </c>
      <c r="C112" t="s">
        <v>1583</v>
      </c>
      <c r="D112" s="13">
        <v>0.1419473968206796</v>
      </c>
    </row>
    <row r="113">
      <c r="A113" t="s">
        <v>1037</v>
      </c>
      <c r="B113" t="s">
        <v>1418</v>
      </c>
      <c r="C113" t="s">
        <v>1584</v>
      </c>
      <c r="D113" s="13">
        <v>0.3155293</v>
      </c>
    </row>
    <row r="114">
      <c r="A114" t="s">
        <v>1038</v>
      </c>
      <c r="B114" t="s">
        <v>1419</v>
      </c>
      <c r="C114" t="s">
        <v>1583</v>
      </c>
      <c r="D114" s="13">
        <v>0.332062340252149</v>
      </c>
    </row>
    <row r="115">
      <c r="A115" t="s">
        <v>1039</v>
      </c>
      <c r="B115" t="s">
        <v>1419</v>
      </c>
      <c r="C115" t="s">
        <v>1584</v>
      </c>
      <c r="D115" s="13">
        <v>0.4047161</v>
      </c>
    </row>
    <row r="116">
      <c r="A116" t="s">
        <v>1040</v>
      </c>
      <c r="B116" t="s">
        <v>1420</v>
      </c>
      <c r="C116" t="s">
        <v>1583</v>
      </c>
      <c r="D116" s="13">
        <v>0.2133001901864331</v>
      </c>
    </row>
    <row r="117">
      <c r="A117" t="s">
        <v>1041</v>
      </c>
      <c r="B117" t="s">
        <v>1420</v>
      </c>
      <c r="C117" t="s">
        <v>1584</v>
      </c>
      <c r="D117" s="13">
        <v>0.3224385</v>
      </c>
    </row>
    <row r="118">
      <c r="A118" t="s">
        <v>1042</v>
      </c>
      <c r="B118" t="s">
        <v>1421</v>
      </c>
      <c r="C118" t="s">
        <v>1583</v>
      </c>
      <c r="D118" s="13">
        <v>0.332062340252149</v>
      </c>
    </row>
    <row r="119">
      <c r="A119" t="s">
        <v>1043</v>
      </c>
      <c r="B119" t="s">
        <v>1421</v>
      </c>
      <c r="C119" t="s">
        <v>1584</v>
      </c>
      <c r="D119" s="13">
        <v>0.4047161</v>
      </c>
    </row>
    <row r="120">
      <c r="A120" t="s">
        <v>1044</v>
      </c>
      <c r="B120" t="s">
        <v>1422</v>
      </c>
      <c r="C120" t="s">
        <v>1583</v>
      </c>
      <c r="D120" s="13">
        <v>0.3533787116404953</v>
      </c>
    </row>
    <row r="121">
      <c r="A121" t="s">
        <v>1045</v>
      </c>
      <c r="B121" t="s">
        <v>1422</v>
      </c>
      <c r="C121" t="s">
        <v>1584</v>
      </c>
      <c r="D121" s="13">
        <v>0.383616</v>
      </c>
    </row>
    <row r="122">
      <c r="A122" t="s">
        <v>1046</v>
      </c>
      <c r="B122" t="s">
        <v>1423</v>
      </c>
      <c r="C122" t="s">
        <v>1583</v>
      </c>
      <c r="D122" s="13">
        <v>0.2397406723867268</v>
      </c>
    </row>
    <row r="123">
      <c r="A123" t="s">
        <v>1047</v>
      </c>
      <c r="B123" t="s">
        <v>1423</v>
      </c>
      <c r="C123" t="s">
        <v>1584</v>
      </c>
      <c r="D123" s="13">
        <v>0.3833316</v>
      </c>
    </row>
    <row r="124">
      <c r="A124" t="s">
        <v>1048</v>
      </c>
      <c r="B124" t="s">
        <v>1424</v>
      </c>
      <c r="C124" t="s">
        <v>1583</v>
      </c>
      <c r="D124" s="13">
        <v>0.2110650813809672</v>
      </c>
    </row>
    <row r="125">
      <c r="A125" t="s">
        <v>1049</v>
      </c>
      <c r="B125" t="s">
        <v>1424</v>
      </c>
      <c r="C125" t="s">
        <v>1584</v>
      </c>
      <c r="D125" s="13">
        <v>0.3237132</v>
      </c>
    </row>
    <row r="126">
      <c r="A126" t="s">
        <v>1050</v>
      </c>
      <c r="B126" t="s">
        <v>1425</v>
      </c>
      <c r="C126" t="s">
        <v>1583</v>
      </c>
      <c r="D126" s="13">
        <v>0.2074322964104175</v>
      </c>
    </row>
    <row r="127">
      <c r="A127" t="s">
        <v>1051</v>
      </c>
      <c r="B127" t="s">
        <v>1425</v>
      </c>
      <c r="C127" t="s">
        <v>1584</v>
      </c>
      <c r="D127" s="13">
        <v>0.3235806</v>
      </c>
    </row>
    <row r="128">
      <c r="A128" t="s">
        <v>1052</v>
      </c>
      <c r="B128" t="s">
        <v>1426</v>
      </c>
      <c r="C128" t="s">
        <v>1583</v>
      </c>
      <c r="D128" s="13">
        <v>0.4787325738354626</v>
      </c>
    </row>
    <row r="129">
      <c r="A129" t="s">
        <v>1053</v>
      </c>
      <c r="B129" t="s">
        <v>1426</v>
      </c>
      <c r="C129" t="s">
        <v>1584</v>
      </c>
      <c r="D129" s="13">
        <v>1.585358</v>
      </c>
    </row>
    <row r="130">
      <c r="A130" t="s">
        <v>1607</v>
      </c>
      <c r="B130" t="s">
        <v>1619</v>
      </c>
      <c r="C130" t="s">
        <v>1583</v>
      </c>
      <c r="D130" s="13">
        <v>0.1784209023703829</v>
      </c>
    </row>
    <row r="131">
      <c r="A131" t="s">
        <v>1608</v>
      </c>
      <c r="B131" t="s">
        <v>1619</v>
      </c>
      <c r="C131" t="s">
        <v>1584</v>
      </c>
      <c r="D131" s="13">
        <v>0.3040528</v>
      </c>
    </row>
    <row r="132">
      <c r="A132" t="s">
        <v>1054</v>
      </c>
      <c r="B132" t="s">
        <v>1427</v>
      </c>
      <c r="C132" t="s">
        <v>1583</v>
      </c>
      <c r="D132" s="13">
        <v>0.1896908837267269</v>
      </c>
    </row>
    <row r="133">
      <c r="A133" t="s">
        <v>1055</v>
      </c>
      <c r="B133" t="s">
        <v>1427</v>
      </c>
      <c r="C133" t="s">
        <v>1584</v>
      </c>
      <c r="D133" s="13">
        <v>0.3194693</v>
      </c>
    </row>
    <row r="134">
      <c r="A134" t="s">
        <v>1056</v>
      </c>
      <c r="B134" t="s">
        <v>1428</v>
      </c>
      <c r="C134" t="s">
        <v>1583</v>
      </c>
      <c r="D134" s="13">
        <v>0.1750724493864844</v>
      </c>
    </row>
    <row r="135">
      <c r="A135" t="s">
        <v>1057</v>
      </c>
      <c r="B135" t="s">
        <v>1428</v>
      </c>
      <c r="C135" t="s">
        <v>1584</v>
      </c>
      <c r="D135" s="13">
        <v>0.3242974</v>
      </c>
    </row>
    <row r="136">
      <c r="A136" t="s">
        <v>1058</v>
      </c>
      <c r="B136" t="s">
        <v>1429</v>
      </c>
      <c r="C136" t="s">
        <v>1583</v>
      </c>
      <c r="D136" s="13">
        <v>0.1669546274507798</v>
      </c>
    </row>
    <row r="137">
      <c r="A137" t="s">
        <v>1059</v>
      </c>
      <c r="B137" t="s">
        <v>1429</v>
      </c>
      <c r="C137" t="s">
        <v>1584</v>
      </c>
      <c r="D137" s="13">
        <v>0.3370002</v>
      </c>
    </row>
    <row r="138">
      <c r="A138" t="s">
        <v>1060</v>
      </c>
      <c r="B138" t="s">
        <v>1430</v>
      </c>
      <c r="C138" t="s">
        <v>1583</v>
      </c>
      <c r="D138" s="13">
        <v>0.1669546274507798</v>
      </c>
    </row>
    <row r="139">
      <c r="A139" t="s">
        <v>1061</v>
      </c>
      <c r="B139" t="s">
        <v>1430</v>
      </c>
      <c r="C139" t="s">
        <v>1584</v>
      </c>
      <c r="D139" s="13">
        <v>0.3370002</v>
      </c>
    </row>
    <row r="140">
      <c r="A140" t="s">
        <v>1062</v>
      </c>
      <c r="B140" t="s">
        <v>1431</v>
      </c>
      <c r="C140" t="s">
        <v>1583</v>
      </c>
      <c r="D140" s="13">
        <v>0.1152491255057531</v>
      </c>
    </row>
    <row r="141">
      <c r="A141" t="s">
        <v>1063</v>
      </c>
      <c r="B141" t="s">
        <v>1431</v>
      </c>
      <c r="C141" t="s">
        <v>1584</v>
      </c>
      <c r="D141" s="13">
        <v>0.2986012</v>
      </c>
    </row>
    <row r="142">
      <c r="A142" t="s">
        <v>1064</v>
      </c>
      <c r="B142" t="s">
        <v>1432</v>
      </c>
      <c r="C142" t="s">
        <v>1583</v>
      </c>
      <c r="D142" s="13">
        <v>0.1739998319175245</v>
      </c>
    </row>
    <row r="143">
      <c r="A143" t="s">
        <v>1065</v>
      </c>
      <c r="B143" t="s">
        <v>1432</v>
      </c>
      <c r="C143" t="s">
        <v>1584</v>
      </c>
      <c r="D143" s="13">
        <v>0.3041509</v>
      </c>
    </row>
    <row r="144">
      <c r="A144" t="s">
        <v>1066</v>
      </c>
      <c r="B144" t="s">
        <v>1433</v>
      </c>
      <c r="C144" t="s">
        <v>1583</v>
      </c>
      <c r="D144" s="13">
        <v>0.2958995667133698</v>
      </c>
    </row>
    <row r="145">
      <c r="A145" t="s">
        <v>1067</v>
      </c>
      <c r="B145" t="s">
        <v>1433</v>
      </c>
      <c r="C145" t="s">
        <v>1584</v>
      </c>
      <c r="D145" s="13">
        <v>0.356881</v>
      </c>
    </row>
    <row r="146">
      <c r="A146" t="s">
        <v>1068</v>
      </c>
      <c r="B146" t="s">
        <v>1434</v>
      </c>
      <c r="C146" t="s">
        <v>1583</v>
      </c>
      <c r="D146" s="13">
        <v>0.1809199317102624</v>
      </c>
    </row>
    <row r="147">
      <c r="A147" t="s">
        <v>1069</v>
      </c>
      <c r="B147" t="s">
        <v>1434</v>
      </c>
      <c r="C147" t="s">
        <v>1584</v>
      </c>
      <c r="D147" s="13">
        <v>0.2858855</v>
      </c>
    </row>
    <row r="148">
      <c r="A148" t="s">
        <v>1070</v>
      </c>
      <c r="B148" t="s">
        <v>1435</v>
      </c>
      <c r="C148" t="s">
        <v>1583</v>
      </c>
      <c r="D148" s="13">
        <v>0.2213067158253738</v>
      </c>
    </row>
    <row r="149">
      <c r="A149" t="s">
        <v>1071</v>
      </c>
      <c r="B149" t="s">
        <v>1435</v>
      </c>
      <c r="C149" t="s">
        <v>1584</v>
      </c>
      <c r="D149" s="13">
        <v>0.3181876</v>
      </c>
    </row>
    <row r="150">
      <c r="A150" t="s">
        <v>1072</v>
      </c>
      <c r="B150" t="s">
        <v>1436</v>
      </c>
      <c r="C150" t="s">
        <v>1583</v>
      </c>
      <c r="D150" s="13">
        <v>0.1750724493864844</v>
      </c>
    </row>
    <row r="151">
      <c r="A151" t="s">
        <v>1073</v>
      </c>
      <c r="B151" t="s">
        <v>1436</v>
      </c>
      <c r="C151" t="s">
        <v>1584</v>
      </c>
      <c r="D151" s="13">
        <v>0.3242974</v>
      </c>
    </row>
    <row r="152">
      <c r="A152" t="s">
        <v>1074</v>
      </c>
      <c r="B152" t="s">
        <v>1437</v>
      </c>
      <c r="C152" t="s">
        <v>1583</v>
      </c>
      <c r="D152" s="13">
        <v>0.2394839381292713</v>
      </c>
    </row>
    <row r="153">
      <c r="A153" t="s">
        <v>1075</v>
      </c>
      <c r="B153" t="s">
        <v>1437</v>
      </c>
      <c r="C153" t="s">
        <v>1584</v>
      </c>
      <c r="D153" s="13">
        <v>0.3431999</v>
      </c>
    </row>
    <row r="154">
      <c r="A154" t="s">
        <v>1076</v>
      </c>
      <c r="B154" t="s">
        <v>1438</v>
      </c>
      <c r="C154" t="s">
        <v>1583</v>
      </c>
      <c r="D154" s="13">
        <v>0.1936729569286132</v>
      </c>
    </row>
    <row r="155">
      <c r="A155" t="s">
        <v>1077</v>
      </c>
      <c r="B155" t="s">
        <v>1438</v>
      </c>
      <c r="C155" t="s">
        <v>1584</v>
      </c>
      <c r="D155" s="13">
        <v>0.3095508</v>
      </c>
    </row>
    <row r="156">
      <c r="A156" t="s">
        <v>1078</v>
      </c>
      <c r="B156" t="s">
        <v>1439</v>
      </c>
      <c r="C156" t="s">
        <v>1583</v>
      </c>
      <c r="D156" s="13">
        <v>0.2099111789354816</v>
      </c>
    </row>
    <row r="157">
      <c r="A157" t="s">
        <v>1079</v>
      </c>
      <c r="B157" t="s">
        <v>1439</v>
      </c>
      <c r="C157" t="s">
        <v>1584</v>
      </c>
      <c r="D157" s="13">
        <v>0.3146719</v>
      </c>
    </row>
    <row r="158">
      <c r="A158" t="s">
        <v>1080</v>
      </c>
      <c r="B158" t="s">
        <v>1440</v>
      </c>
      <c r="C158" t="s">
        <v>1583</v>
      </c>
      <c r="D158" s="13">
        <v>0.1865315161238064</v>
      </c>
    </row>
    <row r="159">
      <c r="A159" t="s">
        <v>1081</v>
      </c>
      <c r="B159" t="s">
        <v>1440</v>
      </c>
      <c r="C159" t="s">
        <v>1584</v>
      </c>
      <c r="D159" s="13">
        <v>0.3056671</v>
      </c>
    </row>
    <row r="160">
      <c r="A160" t="s">
        <v>1082</v>
      </c>
      <c r="B160" t="s">
        <v>1441</v>
      </c>
      <c r="C160" t="s">
        <v>1583</v>
      </c>
      <c r="D160" s="13">
        <v>0.2300165091594969</v>
      </c>
    </row>
    <row r="161">
      <c r="A161" t="s">
        <v>1083</v>
      </c>
      <c r="B161" t="s">
        <v>1441</v>
      </c>
      <c r="C161" t="s">
        <v>1584</v>
      </c>
      <c r="D161" s="13">
        <v>0.3205223</v>
      </c>
    </row>
    <row r="162">
      <c r="A162" t="s">
        <v>1084</v>
      </c>
      <c r="B162" t="s">
        <v>1442</v>
      </c>
      <c r="C162" t="s">
        <v>1583</v>
      </c>
      <c r="D162" s="13">
        <v>0.1918134515521394</v>
      </c>
    </row>
    <row r="163">
      <c r="A163" t="s">
        <v>1085</v>
      </c>
      <c r="B163" t="s">
        <v>1442</v>
      </c>
      <c r="C163" t="s">
        <v>1584</v>
      </c>
      <c r="D163" s="13">
        <v>0.3067632</v>
      </c>
    </row>
    <row r="164">
      <c r="A164" t="s">
        <v>1086</v>
      </c>
      <c r="B164" t="s">
        <v>1443</v>
      </c>
      <c r="C164" t="s">
        <v>1583</v>
      </c>
      <c r="D164" s="13">
        <v>0.1830123029101228</v>
      </c>
    </row>
    <row r="165">
      <c r="A165" t="s">
        <v>1087</v>
      </c>
      <c r="B165" t="s">
        <v>1443</v>
      </c>
      <c r="C165" t="s">
        <v>1584</v>
      </c>
      <c r="D165" s="13">
        <v>0.304833</v>
      </c>
    </row>
    <row r="166">
      <c r="A166" t="s">
        <v>1088</v>
      </c>
      <c r="B166" t="s">
        <v>1444</v>
      </c>
      <c r="C166" t="s">
        <v>1583</v>
      </c>
      <c r="D166" s="13">
        <v>0.1828810030730777</v>
      </c>
    </row>
    <row r="167">
      <c r="A167" t="s">
        <v>1089</v>
      </c>
      <c r="B167" t="s">
        <v>1444</v>
      </c>
      <c r="C167" t="s">
        <v>1584</v>
      </c>
      <c r="D167" s="13">
        <v>0.304732</v>
      </c>
    </row>
    <row r="168">
      <c r="A168" t="s">
        <v>1090</v>
      </c>
      <c r="B168" t="s">
        <v>1445</v>
      </c>
      <c r="C168" t="s">
        <v>1583</v>
      </c>
      <c r="D168" s="13">
        <v>0.2256314890643</v>
      </c>
    </row>
    <row r="169">
      <c r="A169" t="s">
        <v>1091</v>
      </c>
      <c r="B169" t="s">
        <v>1445</v>
      </c>
      <c r="C169" t="s">
        <v>1584</v>
      </c>
      <c r="D169" s="13">
        <v>0.3193209</v>
      </c>
    </row>
    <row r="170">
      <c r="A170" t="s">
        <v>1092</v>
      </c>
      <c r="B170" t="s">
        <v>1446</v>
      </c>
      <c r="C170" t="s">
        <v>1583</v>
      </c>
      <c r="D170" s="13">
        <v>0.2072426081098402</v>
      </c>
    </row>
    <row r="171">
      <c r="A171" t="s">
        <v>1093</v>
      </c>
      <c r="B171" t="s">
        <v>1446</v>
      </c>
      <c r="C171" t="s">
        <v>1584</v>
      </c>
      <c r="D171" s="13">
        <v>0.3150255</v>
      </c>
    </row>
    <row r="172">
      <c r="A172" t="s">
        <v>1094</v>
      </c>
      <c r="B172" t="s">
        <v>1447</v>
      </c>
      <c r="C172" t="s">
        <v>1583</v>
      </c>
      <c r="D172" s="13">
        <v>0.1988569395444403</v>
      </c>
    </row>
    <row r="173">
      <c r="A173" t="s">
        <v>1095</v>
      </c>
      <c r="B173" t="s">
        <v>1447</v>
      </c>
      <c r="C173" t="s">
        <v>1584</v>
      </c>
      <c r="D173" s="13">
        <v>0.3083514</v>
      </c>
    </row>
    <row r="174">
      <c r="A174" t="s">
        <v>1096</v>
      </c>
      <c r="B174" t="s">
        <v>1448</v>
      </c>
      <c r="C174" t="s">
        <v>1583</v>
      </c>
      <c r="D174" s="13">
        <v>0.1966337424168254</v>
      </c>
    </row>
    <row r="175">
      <c r="A175" t="s">
        <v>1097</v>
      </c>
      <c r="B175" t="s">
        <v>1448</v>
      </c>
      <c r="C175" t="s">
        <v>1584</v>
      </c>
      <c r="D175" s="13">
        <v>0.307423</v>
      </c>
    </row>
    <row r="176">
      <c r="A176" t="s">
        <v>1098</v>
      </c>
      <c r="B176" t="s">
        <v>1449</v>
      </c>
      <c r="C176" t="s">
        <v>1583</v>
      </c>
      <c r="D176" s="13">
        <v>0.1066875429055399</v>
      </c>
    </row>
    <row r="177">
      <c r="A177" t="s">
        <v>1099</v>
      </c>
      <c r="B177" t="s">
        <v>1449</v>
      </c>
      <c r="C177" t="s">
        <v>1584</v>
      </c>
      <c r="D177" s="13">
        <v>0.2982207</v>
      </c>
    </row>
    <row r="178">
      <c r="A178" t="s">
        <v>1100</v>
      </c>
      <c r="B178" t="s">
        <v>1450</v>
      </c>
      <c r="C178" t="s">
        <v>1583</v>
      </c>
      <c r="D178" s="13">
        <v>0.3050892485808066</v>
      </c>
    </row>
    <row r="179">
      <c r="A179" t="s">
        <v>1101</v>
      </c>
      <c r="B179" t="s">
        <v>1450</v>
      </c>
      <c r="C179" t="s">
        <v>1584</v>
      </c>
      <c r="D179" s="13">
        <v>0.390033</v>
      </c>
    </row>
    <row r="180">
      <c r="A180" t="s">
        <v>1102</v>
      </c>
      <c r="B180" t="s">
        <v>1451</v>
      </c>
      <c r="C180" t="s">
        <v>1583</v>
      </c>
      <c r="D180" s="13">
        <v>0.1864872400627907</v>
      </c>
    </row>
    <row r="181">
      <c r="A181" t="s">
        <v>1103</v>
      </c>
      <c r="B181" t="s">
        <v>1451</v>
      </c>
      <c r="C181" t="s">
        <v>1584</v>
      </c>
      <c r="D181" s="13">
        <v>0.306414</v>
      </c>
    </row>
    <row r="182">
      <c r="A182" t="s">
        <v>1104</v>
      </c>
      <c r="B182" t="s">
        <v>1452</v>
      </c>
      <c r="C182" t="s">
        <v>1583</v>
      </c>
      <c r="D182" s="13">
        <v>0.3050892485808066</v>
      </c>
    </row>
    <row r="183">
      <c r="A183" t="s">
        <v>1105</v>
      </c>
      <c r="B183" t="s">
        <v>1452</v>
      </c>
      <c r="C183" t="s">
        <v>1584</v>
      </c>
      <c r="D183" s="13">
        <v>0.390033</v>
      </c>
    </row>
    <row r="184">
      <c r="A184" t="s">
        <v>1106</v>
      </c>
      <c r="B184" t="s">
        <v>1453</v>
      </c>
      <c r="C184" t="s">
        <v>1583</v>
      </c>
      <c r="D184" s="13">
        <v>0.3315008030488197</v>
      </c>
    </row>
    <row r="185">
      <c r="A185" t="s">
        <v>1107</v>
      </c>
      <c r="B185" t="s">
        <v>1453</v>
      </c>
      <c r="C185" t="s">
        <v>1584</v>
      </c>
      <c r="D185" s="13">
        <v>0.3723297</v>
      </c>
    </row>
    <row r="186">
      <c r="A186" t="s">
        <v>1108</v>
      </c>
      <c r="B186" t="s">
        <v>1454</v>
      </c>
      <c r="C186" t="s">
        <v>1583</v>
      </c>
      <c r="D186" s="13">
        <v>0.2152131302556757</v>
      </c>
    </row>
    <row r="187">
      <c r="A187" t="s">
        <v>1109</v>
      </c>
      <c r="B187" t="s">
        <v>1454</v>
      </c>
      <c r="C187" t="s">
        <v>1584</v>
      </c>
      <c r="D187" s="13">
        <v>0.3704396</v>
      </c>
    </row>
    <row r="188">
      <c r="A188" t="s">
        <v>1110</v>
      </c>
      <c r="B188" t="s">
        <v>1455</v>
      </c>
      <c r="C188" t="s">
        <v>1583</v>
      </c>
      <c r="D188" s="13">
        <v>0.1869675371846001</v>
      </c>
    </row>
    <row r="189">
      <c r="A189" t="s">
        <v>1111</v>
      </c>
      <c r="B189" t="s">
        <v>1455</v>
      </c>
      <c r="C189" t="s">
        <v>1584</v>
      </c>
      <c r="D189" s="13">
        <v>0.3076132</v>
      </c>
    </row>
    <row r="190">
      <c r="A190" t="s">
        <v>1112</v>
      </c>
      <c r="B190" t="s">
        <v>1456</v>
      </c>
      <c r="C190" t="s">
        <v>1583</v>
      </c>
      <c r="D190" s="13">
        <v>0.1815805030821087</v>
      </c>
    </row>
    <row r="191">
      <c r="A191" t="s">
        <v>1113</v>
      </c>
      <c r="B191" t="s">
        <v>1456</v>
      </c>
      <c r="C191" t="s">
        <v>1584</v>
      </c>
      <c r="D191" s="13">
        <v>0.3076805</v>
      </c>
    </row>
    <row r="192">
      <c r="A192" t="s">
        <v>1114</v>
      </c>
      <c r="B192" t="s">
        <v>1457</v>
      </c>
      <c r="C192" t="s">
        <v>1583</v>
      </c>
      <c r="D192" s="13">
        <v>0.4566827470446841</v>
      </c>
    </row>
    <row r="193">
      <c r="A193" t="s">
        <v>1115</v>
      </c>
      <c r="B193" t="s">
        <v>1457</v>
      </c>
      <c r="C193" t="s">
        <v>1584</v>
      </c>
      <c r="D193" s="13">
        <v>1.663073</v>
      </c>
    </row>
    <row r="194">
      <c r="A194" t="s">
        <v>1609</v>
      </c>
      <c r="B194" t="s">
        <v>1620</v>
      </c>
      <c r="C194" t="s">
        <v>1583</v>
      </c>
      <c r="D194" s="13">
        <v>0.176665820251301</v>
      </c>
    </row>
    <row r="195">
      <c r="A195" t="s">
        <v>1610</v>
      </c>
      <c r="B195" t="s">
        <v>1620</v>
      </c>
      <c r="C195" t="s">
        <v>1584</v>
      </c>
      <c r="D195" s="13">
        <v>0.3576001</v>
      </c>
    </row>
    <row r="196">
      <c r="A196" t="s">
        <v>1116</v>
      </c>
      <c r="B196" t="s">
        <v>1458</v>
      </c>
      <c r="C196" t="s">
        <v>1583</v>
      </c>
      <c r="D196" s="13">
        <v>0.1795710071112615</v>
      </c>
    </row>
    <row r="197">
      <c r="A197" t="s">
        <v>1117</v>
      </c>
      <c r="B197" t="s">
        <v>1458</v>
      </c>
      <c r="C197" t="s">
        <v>1584</v>
      </c>
      <c r="D197" s="13">
        <v>0.371751</v>
      </c>
    </row>
    <row r="198">
      <c r="A198" t="s">
        <v>1118</v>
      </c>
      <c r="B198" t="s">
        <v>1459</v>
      </c>
      <c r="C198" t="s">
        <v>1583</v>
      </c>
      <c r="D198" s="13">
        <v>0.1755056194832157</v>
      </c>
    </row>
    <row r="199">
      <c r="A199" t="s">
        <v>1119</v>
      </c>
      <c r="B199" t="s">
        <v>1459</v>
      </c>
      <c r="C199" t="s">
        <v>1584</v>
      </c>
      <c r="D199" s="13">
        <v>0.373727</v>
      </c>
    </row>
    <row r="200">
      <c r="A200" t="s">
        <v>1120</v>
      </c>
      <c r="B200" t="s">
        <v>1460</v>
      </c>
      <c r="C200" t="s">
        <v>1583</v>
      </c>
      <c r="D200" s="13">
        <v>0.1713676315505245</v>
      </c>
    </row>
    <row r="201">
      <c r="A201" t="s">
        <v>1121</v>
      </c>
      <c r="B201" t="s">
        <v>1460</v>
      </c>
      <c r="C201" t="s">
        <v>1584</v>
      </c>
      <c r="D201" s="13">
        <v>0.383455</v>
      </c>
    </row>
    <row r="202">
      <c r="A202" t="s">
        <v>1122</v>
      </c>
      <c r="B202" t="s">
        <v>1461</v>
      </c>
      <c r="C202" t="s">
        <v>1583</v>
      </c>
      <c r="D202" s="13">
        <v>0.1713676315505245</v>
      </c>
    </row>
    <row r="203">
      <c r="A203" t="s">
        <v>1123</v>
      </c>
      <c r="B203" t="s">
        <v>1461</v>
      </c>
      <c r="C203" t="s">
        <v>1584</v>
      </c>
      <c r="D203" s="13">
        <v>0.383455</v>
      </c>
    </row>
    <row r="204">
      <c r="A204" t="s">
        <v>1124</v>
      </c>
      <c r="B204" t="s">
        <v>1462</v>
      </c>
      <c r="C204" t="s">
        <v>1583</v>
      </c>
      <c r="D204" s="13">
        <v>0.1296198238868581</v>
      </c>
    </row>
    <row r="205">
      <c r="A205" t="s">
        <v>1125</v>
      </c>
      <c r="B205" t="s">
        <v>1462</v>
      </c>
      <c r="C205" t="s">
        <v>1584</v>
      </c>
      <c r="D205" s="13">
        <v>0.3506607</v>
      </c>
    </row>
    <row r="206">
      <c r="A206" t="s">
        <v>1126</v>
      </c>
      <c r="B206" t="s">
        <v>1463</v>
      </c>
      <c r="C206" t="s">
        <v>1583</v>
      </c>
      <c r="D206" s="13">
        <v>0.1754908641662602</v>
      </c>
    </row>
    <row r="207">
      <c r="A207" t="s">
        <v>1127</v>
      </c>
      <c r="B207" t="s">
        <v>1463</v>
      </c>
      <c r="C207" t="s">
        <v>1584</v>
      </c>
      <c r="D207" s="13">
        <v>0.3574395</v>
      </c>
    </row>
    <row r="208">
      <c r="A208" t="s">
        <v>1128</v>
      </c>
      <c r="B208" t="s">
        <v>1464</v>
      </c>
      <c r="C208" t="s">
        <v>1583</v>
      </c>
      <c r="D208" s="13">
        <v>0.2835671716082779</v>
      </c>
    </row>
    <row r="209">
      <c r="A209" t="s">
        <v>1129</v>
      </c>
      <c r="B209" t="s">
        <v>1464</v>
      </c>
      <c r="C209" t="s">
        <v>1584</v>
      </c>
      <c r="D209" s="13">
        <v>0.4063274</v>
      </c>
    </row>
    <row r="210">
      <c r="A210" t="s">
        <v>1130</v>
      </c>
      <c r="B210" t="s">
        <v>1465</v>
      </c>
      <c r="C210" t="s">
        <v>1583</v>
      </c>
      <c r="D210" s="13">
        <v>0.1798724200716396</v>
      </c>
    </row>
    <row r="211">
      <c r="A211" t="s">
        <v>1131</v>
      </c>
      <c r="B211" t="s">
        <v>1465</v>
      </c>
      <c r="C211" t="s">
        <v>1584</v>
      </c>
      <c r="D211" s="13">
        <v>0.343863</v>
      </c>
    </row>
    <row r="212">
      <c r="A212" t="s">
        <v>1132</v>
      </c>
      <c r="B212" t="s">
        <v>1466</v>
      </c>
      <c r="C212" t="s">
        <v>1583</v>
      </c>
      <c r="D212" s="13">
        <v>0.2050169115086585</v>
      </c>
    </row>
    <row r="213">
      <c r="A213" t="s">
        <v>1133</v>
      </c>
      <c r="B213" t="s">
        <v>1466</v>
      </c>
      <c r="C213" t="s">
        <v>1584</v>
      </c>
      <c r="D213" s="13">
        <v>0.3712028</v>
      </c>
    </row>
    <row r="214">
      <c r="A214" t="s">
        <v>1134</v>
      </c>
      <c r="B214" t="s">
        <v>1467</v>
      </c>
      <c r="C214" t="s">
        <v>1583</v>
      </c>
      <c r="D214" s="13">
        <v>0.1755056194832157</v>
      </c>
    </row>
    <row r="215">
      <c r="A215" t="s">
        <v>1135</v>
      </c>
      <c r="B215" t="s">
        <v>1467</v>
      </c>
      <c r="C215" t="s">
        <v>1584</v>
      </c>
      <c r="D215" s="13">
        <v>0.373727</v>
      </c>
    </row>
    <row r="216">
      <c r="A216" t="s">
        <v>1136</v>
      </c>
      <c r="B216" t="s">
        <v>1468</v>
      </c>
      <c r="C216" t="s">
        <v>1583</v>
      </c>
      <c r="D216" s="13">
        <v>0.2178894935878576</v>
      </c>
    </row>
    <row r="217">
      <c r="A217" t="s">
        <v>1137</v>
      </c>
      <c r="B217" t="s">
        <v>1468</v>
      </c>
      <c r="C217" t="s">
        <v>1584</v>
      </c>
      <c r="D217" s="13">
        <v>0.3938889</v>
      </c>
    </row>
    <row r="218">
      <c r="A218" t="s">
        <v>1138</v>
      </c>
      <c r="B218" t="s">
        <v>1469</v>
      </c>
      <c r="C218" t="s">
        <v>1583</v>
      </c>
      <c r="D218" s="13">
        <v>0.1887590220686444</v>
      </c>
    </row>
    <row r="219">
      <c r="A219" t="s">
        <v>1139</v>
      </c>
      <c r="B219" t="s">
        <v>1469</v>
      </c>
      <c r="C219" t="s">
        <v>1584</v>
      </c>
      <c r="D219" s="13">
        <v>0.3627342</v>
      </c>
    </row>
    <row r="220">
      <c r="A220" t="s">
        <v>1140</v>
      </c>
      <c r="B220" t="s">
        <v>1470</v>
      </c>
      <c r="C220" t="s">
        <v>1583</v>
      </c>
      <c r="D220" s="13">
        <v>0.2000852557575286</v>
      </c>
    </row>
    <row r="221">
      <c r="A221" t="s">
        <v>1141</v>
      </c>
      <c r="B221" t="s">
        <v>1470</v>
      </c>
      <c r="C221" t="s">
        <v>1584</v>
      </c>
      <c r="D221" s="13">
        <v>0.3676181</v>
      </c>
    </row>
    <row r="222">
      <c r="A222" t="s">
        <v>1142</v>
      </c>
      <c r="B222" t="s">
        <v>1471</v>
      </c>
      <c r="C222" t="s">
        <v>1583</v>
      </c>
      <c r="D222" s="13">
        <v>0.1835070692803517</v>
      </c>
    </row>
    <row r="223">
      <c r="A223" t="s">
        <v>1143</v>
      </c>
      <c r="B223" t="s">
        <v>1471</v>
      </c>
      <c r="C223" t="s">
        <v>1584</v>
      </c>
      <c r="D223" s="13">
        <v>0.3599755</v>
      </c>
    </row>
    <row r="224">
      <c r="A224" t="s">
        <v>1144</v>
      </c>
      <c r="B224" t="s">
        <v>1472</v>
      </c>
      <c r="C224" t="s">
        <v>1583</v>
      </c>
      <c r="D224" s="13">
        <v>0.2153201885536816</v>
      </c>
    </row>
    <row r="225">
      <c r="A225" t="s">
        <v>1145</v>
      </c>
      <c r="B225" t="s">
        <v>1472</v>
      </c>
      <c r="C225" t="s">
        <v>1584</v>
      </c>
      <c r="D225" s="13">
        <v>0.3743685</v>
      </c>
    </row>
    <row r="226">
      <c r="A226" t="s">
        <v>1146</v>
      </c>
      <c r="B226" t="s">
        <v>1473</v>
      </c>
      <c r="C226" t="s">
        <v>1583</v>
      </c>
      <c r="D226" s="13">
        <v>0.1872038385650271</v>
      </c>
    </row>
    <row r="227">
      <c r="A227" t="s">
        <v>1147</v>
      </c>
      <c r="B227" t="s">
        <v>1473</v>
      </c>
      <c r="C227" t="s">
        <v>1584</v>
      </c>
      <c r="D227" s="13">
        <v>0.3603236</v>
      </c>
    </row>
    <row r="228">
      <c r="A228" t="s">
        <v>1148</v>
      </c>
      <c r="B228" t="s">
        <v>1474</v>
      </c>
      <c r="C228" t="s">
        <v>1583</v>
      </c>
      <c r="D228" s="13">
        <v>0.1798835737222464</v>
      </c>
    </row>
    <row r="229">
      <c r="A229" t="s">
        <v>1149</v>
      </c>
      <c r="B229" t="s">
        <v>1474</v>
      </c>
      <c r="C229" t="s">
        <v>1584</v>
      </c>
      <c r="D229" s="13">
        <v>0.3583224</v>
      </c>
    </row>
    <row r="230">
      <c r="A230" t="s">
        <v>1150</v>
      </c>
      <c r="B230" t="s">
        <v>1475</v>
      </c>
      <c r="C230" t="s">
        <v>1583</v>
      </c>
      <c r="D230" s="13">
        <v>0.1796685592830251</v>
      </c>
    </row>
    <row r="231">
      <c r="A231" t="s">
        <v>1151</v>
      </c>
      <c r="B231" t="s">
        <v>1475</v>
      </c>
      <c r="C231" t="s">
        <v>1584</v>
      </c>
      <c r="D231" s="13">
        <v>0.3582054</v>
      </c>
    </row>
    <row r="232">
      <c r="A232" t="s">
        <v>1152</v>
      </c>
      <c r="B232" t="s">
        <v>1476</v>
      </c>
      <c r="C232" t="s">
        <v>1583</v>
      </c>
      <c r="D232" s="13">
        <v>0.2126447357292677</v>
      </c>
    </row>
    <row r="233">
      <c r="A233" t="s">
        <v>1153</v>
      </c>
      <c r="B233" t="s">
        <v>1476</v>
      </c>
      <c r="C233" t="s">
        <v>1584</v>
      </c>
      <c r="D233" s="13">
        <v>0.3775358</v>
      </c>
    </row>
    <row r="234">
      <c r="A234" t="s">
        <v>1154</v>
      </c>
      <c r="B234" t="s">
        <v>1477</v>
      </c>
      <c r="C234" t="s">
        <v>1583</v>
      </c>
      <c r="D234" s="13">
        <v>0.2004769888356768</v>
      </c>
    </row>
    <row r="235">
      <c r="A235" t="s">
        <v>1155</v>
      </c>
      <c r="B235" t="s">
        <v>1477</v>
      </c>
      <c r="C235" t="s">
        <v>1584</v>
      </c>
      <c r="D235" s="13">
        <v>0.3731979</v>
      </c>
    </row>
    <row r="236">
      <c r="A236" t="s">
        <v>1156</v>
      </c>
      <c r="B236" t="s">
        <v>1478</v>
      </c>
      <c r="C236" t="s">
        <v>1583</v>
      </c>
      <c r="D236" s="13">
        <v>0.1914925556546116</v>
      </c>
    </row>
    <row r="237">
      <c r="A237" t="s">
        <v>1157</v>
      </c>
      <c r="B237" t="s">
        <v>1478</v>
      </c>
      <c r="C237" t="s">
        <v>1584</v>
      </c>
      <c r="D237" s="13">
        <v>0.3618786</v>
      </c>
    </row>
    <row r="238">
      <c r="A238" t="s">
        <v>1158</v>
      </c>
      <c r="B238" t="s">
        <v>1479</v>
      </c>
      <c r="C238" t="s">
        <v>1583</v>
      </c>
      <c r="D238" s="13">
        <v>0.1906078736082931</v>
      </c>
    </row>
    <row r="239">
      <c r="A239" t="s">
        <v>1159</v>
      </c>
      <c r="B239" t="s">
        <v>1479</v>
      </c>
      <c r="C239" t="s">
        <v>1584</v>
      </c>
      <c r="D239" s="13">
        <v>0.3610626</v>
      </c>
    </row>
    <row r="240">
      <c r="A240" t="s">
        <v>1160</v>
      </c>
      <c r="B240" t="s">
        <v>1480</v>
      </c>
      <c r="C240" t="s">
        <v>1583</v>
      </c>
      <c r="D240" s="13">
        <v>0.1199053676547441</v>
      </c>
    </row>
    <row r="241">
      <c r="A241" t="s">
        <v>1161</v>
      </c>
      <c r="B241" t="s">
        <v>1480</v>
      </c>
      <c r="C241" t="s">
        <v>1584</v>
      </c>
      <c r="D241" s="13">
        <v>0.3500975</v>
      </c>
    </row>
    <row r="242">
      <c r="A242" t="s">
        <v>1162</v>
      </c>
      <c r="B242" t="s">
        <v>1481</v>
      </c>
      <c r="C242" t="s">
        <v>1583</v>
      </c>
      <c r="D242" s="13">
        <v>0.2992314677707654</v>
      </c>
    </row>
    <row r="243">
      <c r="A243" t="s">
        <v>1163</v>
      </c>
      <c r="B243" t="s">
        <v>1481</v>
      </c>
      <c r="C243" t="s">
        <v>1584</v>
      </c>
      <c r="D243" s="13">
        <v>0.4339674</v>
      </c>
    </row>
    <row r="244">
      <c r="A244" t="s">
        <v>1164</v>
      </c>
      <c r="B244" t="s">
        <v>1482</v>
      </c>
      <c r="C244" t="s">
        <v>1583</v>
      </c>
      <c r="D244" s="13">
        <v>0.1856669632959647</v>
      </c>
    </row>
    <row r="245">
      <c r="A245" t="s">
        <v>1165</v>
      </c>
      <c r="B245" t="s">
        <v>1482</v>
      </c>
      <c r="C245" t="s">
        <v>1584</v>
      </c>
      <c r="D245" s="13">
        <v>0.359973</v>
      </c>
    </row>
    <row r="246">
      <c r="A246" t="s">
        <v>1166</v>
      </c>
      <c r="B246" t="s">
        <v>1483</v>
      </c>
      <c r="C246" t="s">
        <v>1583</v>
      </c>
      <c r="D246" s="13">
        <v>0.2992314677707654</v>
      </c>
    </row>
    <row r="247">
      <c r="A247" t="s">
        <v>1167</v>
      </c>
      <c r="B247" t="s">
        <v>1483</v>
      </c>
      <c r="C247" t="s">
        <v>1584</v>
      </c>
      <c r="D247" s="13">
        <v>0.4339674</v>
      </c>
    </row>
    <row r="248">
      <c r="A248" t="s">
        <v>1168</v>
      </c>
      <c r="B248" t="s">
        <v>1484</v>
      </c>
      <c r="C248" t="s">
        <v>1583</v>
      </c>
      <c r="D248" s="13">
        <v>0.3112593769580849</v>
      </c>
    </row>
    <row r="249">
      <c r="A249" t="s">
        <v>1169</v>
      </c>
      <c r="B249" t="s">
        <v>1484</v>
      </c>
      <c r="C249" t="s">
        <v>1584</v>
      </c>
      <c r="D249" s="13">
        <v>0.4224325</v>
      </c>
    </row>
    <row r="250">
      <c r="A250" t="s">
        <v>1170</v>
      </c>
      <c r="B250" t="s">
        <v>1485</v>
      </c>
      <c r="C250" t="s">
        <v>1583</v>
      </c>
      <c r="D250" s="13">
        <v>0.2124890923159181</v>
      </c>
    </row>
    <row r="251">
      <c r="A251" t="s">
        <v>1171</v>
      </c>
      <c r="B251" t="s">
        <v>1485</v>
      </c>
      <c r="C251" t="s">
        <v>1584</v>
      </c>
      <c r="D251" s="13">
        <v>0.4094667</v>
      </c>
    </row>
    <row r="252">
      <c r="A252" t="s">
        <v>1172</v>
      </c>
      <c r="B252" t="s">
        <v>1486</v>
      </c>
      <c r="C252" t="s">
        <v>1583</v>
      </c>
      <c r="D252" s="13">
        <v>0.1835396879125865</v>
      </c>
    </row>
    <row r="253">
      <c r="A253" t="s">
        <v>1173</v>
      </c>
      <c r="B253" t="s">
        <v>1486</v>
      </c>
      <c r="C253" t="s">
        <v>1584</v>
      </c>
      <c r="D253" s="13">
        <v>0.3608656</v>
      </c>
    </row>
    <row r="254">
      <c r="A254" t="s">
        <v>1174</v>
      </c>
      <c r="B254" t="s">
        <v>1487</v>
      </c>
      <c r="C254" t="s">
        <v>1583</v>
      </c>
      <c r="D254" s="13">
        <v>0.1803157193428303</v>
      </c>
    </row>
    <row r="255">
      <c r="A255" t="s">
        <v>1175</v>
      </c>
      <c r="B255" t="s">
        <v>1487</v>
      </c>
      <c r="C255" t="s">
        <v>1584</v>
      </c>
      <c r="D255" s="13">
        <v>0.3608326</v>
      </c>
    </row>
    <row r="256">
      <c r="A256" t="s">
        <v>1176</v>
      </c>
      <c r="B256" t="s">
        <v>1488</v>
      </c>
      <c r="C256" t="s">
        <v>1583</v>
      </c>
      <c r="D256" s="13">
        <v>0.4406060158826095</v>
      </c>
    </row>
    <row r="257">
      <c r="A257" t="s">
        <v>1177</v>
      </c>
      <c r="B257" t="s">
        <v>1488</v>
      </c>
      <c r="C257" t="s">
        <v>1584</v>
      </c>
      <c r="D257" s="13">
        <v>1.003342</v>
      </c>
    </row>
    <row r="258">
      <c r="A258" t="s">
        <v>1611</v>
      </c>
      <c r="B258" t="s">
        <v>1621</v>
      </c>
      <c r="C258" t="s">
        <v>1583</v>
      </c>
      <c r="D258" s="13">
        <v>0.3344909287210359</v>
      </c>
    </row>
    <row r="259">
      <c r="A259" t="s">
        <v>1612</v>
      </c>
      <c r="B259" t="s">
        <v>1621</v>
      </c>
      <c r="C259" t="s">
        <v>1584</v>
      </c>
      <c r="D259" s="13">
        <v>0.4607338</v>
      </c>
    </row>
    <row r="260">
      <c r="A260" t="s">
        <v>1178</v>
      </c>
      <c r="B260" t="s">
        <v>1489</v>
      </c>
      <c r="C260" t="s">
        <v>1583</v>
      </c>
      <c r="D260" s="13">
        <v>0.3360243161783187</v>
      </c>
    </row>
    <row r="261">
      <c r="A261" t="s">
        <v>1179</v>
      </c>
      <c r="B261" t="s">
        <v>1489</v>
      </c>
      <c r="C261" t="s">
        <v>1584</v>
      </c>
      <c r="D261" s="13">
        <v>0.4779178</v>
      </c>
    </row>
    <row r="262">
      <c r="A262" t="s">
        <v>1180</v>
      </c>
      <c r="B262" t="s">
        <v>1490</v>
      </c>
      <c r="C262" t="s">
        <v>1583</v>
      </c>
      <c r="D262" s="13">
        <v>0.3310037566218166</v>
      </c>
    </row>
    <row r="263">
      <c r="A263" t="s">
        <v>1181</v>
      </c>
      <c r="B263" t="s">
        <v>1490</v>
      </c>
      <c r="C263" t="s">
        <v>1584</v>
      </c>
      <c r="D263" s="13">
        <v>0.474631</v>
      </c>
    </row>
    <row r="264">
      <c r="A264" t="s">
        <v>1182</v>
      </c>
      <c r="B264" t="s">
        <v>1491</v>
      </c>
      <c r="C264" t="s">
        <v>1583</v>
      </c>
      <c r="D264" s="13">
        <v>0.3242764069652538</v>
      </c>
    </row>
    <row r="265">
      <c r="A265" t="s">
        <v>1183</v>
      </c>
      <c r="B265" t="s">
        <v>1491</v>
      </c>
      <c r="C265" t="s">
        <v>1584</v>
      </c>
      <c r="D265" s="13">
        <v>0.481026</v>
      </c>
    </row>
    <row r="266">
      <c r="A266" t="s">
        <v>1184</v>
      </c>
      <c r="B266" t="s">
        <v>1492</v>
      </c>
      <c r="C266" t="s">
        <v>1583</v>
      </c>
      <c r="D266" s="13">
        <v>0.3242764069652538</v>
      </c>
    </row>
    <row r="267">
      <c r="A267" t="s">
        <v>1185</v>
      </c>
      <c r="B267" t="s">
        <v>1492</v>
      </c>
      <c r="C267" t="s">
        <v>1584</v>
      </c>
      <c r="D267" s="13">
        <v>0.481026</v>
      </c>
    </row>
    <row r="268">
      <c r="A268" t="s">
        <v>1186</v>
      </c>
      <c r="B268" t="s">
        <v>1493</v>
      </c>
      <c r="C268" t="s">
        <v>1583</v>
      </c>
      <c r="D268" s="13">
        <v>0.2971859767350988</v>
      </c>
    </row>
    <row r="269">
      <c r="A269" t="s">
        <v>1187</v>
      </c>
      <c r="B269" t="s">
        <v>1493</v>
      </c>
      <c r="C269" t="s">
        <v>1584</v>
      </c>
      <c r="D269" s="13">
        <v>0.4416012</v>
      </c>
    </row>
    <row r="270">
      <c r="A270" t="s">
        <v>1188</v>
      </c>
      <c r="B270" t="s">
        <v>1494</v>
      </c>
      <c r="C270" t="s">
        <v>1583</v>
      </c>
      <c r="D270" s="13">
        <v>0.3329552344236195</v>
      </c>
    </row>
    <row r="271">
      <c r="A271" t="s">
        <v>1189</v>
      </c>
      <c r="B271" t="s">
        <v>1494</v>
      </c>
      <c r="C271" t="s">
        <v>1584</v>
      </c>
      <c r="D271" s="13">
        <v>0.4600924</v>
      </c>
    </row>
    <row r="272">
      <c r="A272" t="s">
        <v>1190</v>
      </c>
      <c r="B272" t="s">
        <v>1495</v>
      </c>
      <c r="C272" t="s">
        <v>1583</v>
      </c>
      <c r="D272" s="13">
        <v>0.4115655716124644</v>
      </c>
    </row>
    <row r="273">
      <c r="A273" t="s">
        <v>1191</v>
      </c>
      <c r="B273" t="s">
        <v>1495</v>
      </c>
      <c r="C273" t="s">
        <v>1584</v>
      </c>
      <c r="D273" s="13">
        <v>0.5228612</v>
      </c>
    </row>
    <row r="274">
      <c r="A274" t="s">
        <v>1192</v>
      </c>
      <c r="B274" t="s">
        <v>1496</v>
      </c>
      <c r="C274" t="s">
        <v>1583</v>
      </c>
      <c r="D274" s="13">
        <v>0.3373811569735368</v>
      </c>
    </row>
    <row r="275">
      <c r="A275" t="s">
        <v>1193</v>
      </c>
      <c r="B275" t="s">
        <v>1496</v>
      </c>
      <c r="C275" t="s">
        <v>1584</v>
      </c>
      <c r="D275" s="13">
        <v>0.4477943</v>
      </c>
    </row>
    <row r="276">
      <c r="A276" t="s">
        <v>1194</v>
      </c>
      <c r="B276" t="s">
        <v>1497</v>
      </c>
      <c r="C276" t="s">
        <v>1583</v>
      </c>
      <c r="D276" s="13">
        <v>0.3718057814262042</v>
      </c>
    </row>
    <row r="277">
      <c r="A277" t="s">
        <v>1195</v>
      </c>
      <c r="B277" t="s">
        <v>1497</v>
      </c>
      <c r="C277" t="s">
        <v>1584</v>
      </c>
      <c r="D277" s="13">
        <v>0.4778372</v>
      </c>
    </row>
    <row r="278">
      <c r="A278" t="s">
        <v>1196</v>
      </c>
      <c r="B278" t="s">
        <v>1498</v>
      </c>
      <c r="C278" t="s">
        <v>1583</v>
      </c>
      <c r="D278" s="13">
        <v>0.3310037566218166</v>
      </c>
    </row>
    <row r="279">
      <c r="A279" t="s">
        <v>1197</v>
      </c>
      <c r="B279" t="s">
        <v>1498</v>
      </c>
      <c r="C279" t="s">
        <v>1584</v>
      </c>
      <c r="D279" s="13">
        <v>0.474631</v>
      </c>
    </row>
    <row r="280">
      <c r="A280" t="s">
        <v>1198</v>
      </c>
      <c r="B280" t="s">
        <v>1499</v>
      </c>
      <c r="C280" t="s">
        <v>1583</v>
      </c>
      <c r="D280" s="13">
        <v>0.3768164016817801</v>
      </c>
    </row>
    <row r="281">
      <c r="A281" t="s">
        <v>1199</v>
      </c>
      <c r="B281" t="s">
        <v>1499</v>
      </c>
      <c r="C281" t="s">
        <v>1584</v>
      </c>
      <c r="D281" s="13">
        <v>0.5095299</v>
      </c>
    </row>
    <row r="282">
      <c r="A282" t="s">
        <v>1200</v>
      </c>
      <c r="B282" t="s">
        <v>1500</v>
      </c>
      <c r="C282" t="s">
        <v>1583</v>
      </c>
      <c r="D282" s="13">
        <v>0.3460933073729154</v>
      </c>
    </row>
    <row r="283">
      <c r="A283" t="s">
        <v>1201</v>
      </c>
      <c r="B283" t="s">
        <v>1500</v>
      </c>
      <c r="C283" t="s">
        <v>1584</v>
      </c>
      <c r="D283" s="13">
        <v>0.4672188</v>
      </c>
    </row>
    <row r="284">
      <c r="A284" t="s">
        <v>1202</v>
      </c>
      <c r="B284" t="s">
        <v>1501</v>
      </c>
      <c r="C284" t="s">
        <v>1583</v>
      </c>
      <c r="D284" s="13">
        <v>0.3564613197915885</v>
      </c>
    </row>
    <row r="285">
      <c r="A285" t="s">
        <v>1203</v>
      </c>
      <c r="B285" t="s">
        <v>1501</v>
      </c>
      <c r="C285" t="s">
        <v>1584</v>
      </c>
      <c r="D285" s="13">
        <v>0.4732082</v>
      </c>
    </row>
    <row r="286">
      <c r="A286" t="s">
        <v>1204</v>
      </c>
      <c r="B286" t="s">
        <v>1502</v>
      </c>
      <c r="C286" t="s">
        <v>1583</v>
      </c>
      <c r="D286" s="13">
        <v>0.3411963058051513</v>
      </c>
    </row>
    <row r="287">
      <c r="A287" t="s">
        <v>1205</v>
      </c>
      <c r="B287" t="s">
        <v>1502</v>
      </c>
      <c r="C287" t="s">
        <v>1584</v>
      </c>
      <c r="D287" s="13">
        <v>0.4643763</v>
      </c>
    </row>
    <row r="288">
      <c r="A288" t="s">
        <v>1206</v>
      </c>
      <c r="B288" t="s">
        <v>1503</v>
      </c>
      <c r="C288" t="s">
        <v>1583</v>
      </c>
      <c r="D288" s="13">
        <v>0.3717023006130177</v>
      </c>
    </row>
    <row r="289">
      <c r="A289" t="s">
        <v>1207</v>
      </c>
      <c r="B289" t="s">
        <v>1503</v>
      </c>
      <c r="C289" t="s">
        <v>1584</v>
      </c>
      <c r="D289" s="13">
        <v>0.4817611</v>
      </c>
    </row>
    <row r="290">
      <c r="A290" t="s">
        <v>1208</v>
      </c>
      <c r="B290" t="s">
        <v>1504</v>
      </c>
      <c r="C290" t="s">
        <v>1583</v>
      </c>
      <c r="D290" s="13">
        <v>0.3423795322893839</v>
      </c>
    </row>
    <row r="291">
      <c r="A291" t="s">
        <v>1209</v>
      </c>
      <c r="B291" t="s">
        <v>1504</v>
      </c>
      <c r="C291" t="s">
        <v>1584</v>
      </c>
      <c r="D291" s="13">
        <v>0.465771</v>
      </c>
    </row>
    <row r="292">
      <c r="A292" t="s">
        <v>1210</v>
      </c>
      <c r="B292" t="s">
        <v>1505</v>
      </c>
      <c r="C292" t="s">
        <v>1583</v>
      </c>
      <c r="D292" s="13">
        <v>0.3375602152520961</v>
      </c>
    </row>
    <row r="293">
      <c r="A293" t="s">
        <v>1211</v>
      </c>
      <c r="B293" t="s">
        <v>1505</v>
      </c>
      <c r="C293" t="s">
        <v>1584</v>
      </c>
      <c r="D293" s="13">
        <v>0.462466</v>
      </c>
    </row>
    <row r="294">
      <c r="A294" t="s">
        <v>1212</v>
      </c>
      <c r="B294" t="s">
        <v>1506</v>
      </c>
      <c r="C294" t="s">
        <v>1583</v>
      </c>
      <c r="D294" s="13">
        <v>0.3371511879007325</v>
      </c>
    </row>
    <row r="295">
      <c r="A295" t="s">
        <v>1213</v>
      </c>
      <c r="B295" t="s">
        <v>1506</v>
      </c>
      <c r="C295" t="s">
        <v>1584</v>
      </c>
      <c r="D295" s="13">
        <v>0.4622439</v>
      </c>
    </row>
    <row r="296">
      <c r="A296" t="s">
        <v>1214</v>
      </c>
      <c r="B296" t="s">
        <v>1507</v>
      </c>
      <c r="C296" t="s">
        <v>1583</v>
      </c>
      <c r="D296" s="13">
        <v>0.3588950281089331</v>
      </c>
    </row>
    <row r="297">
      <c r="A297" t="s">
        <v>1215</v>
      </c>
      <c r="B297" t="s">
        <v>1507</v>
      </c>
      <c r="C297" t="s">
        <v>1584</v>
      </c>
      <c r="D297" s="13">
        <v>0.4906466</v>
      </c>
    </row>
    <row r="298">
      <c r="A298" t="s">
        <v>1216</v>
      </c>
      <c r="B298" t="s">
        <v>1508</v>
      </c>
      <c r="C298" t="s">
        <v>1583</v>
      </c>
      <c r="D298" s="13">
        <v>0.3485913656832333</v>
      </c>
    </row>
    <row r="299">
      <c r="A299" t="s">
        <v>1217</v>
      </c>
      <c r="B299" t="s">
        <v>1508</v>
      </c>
      <c r="C299" t="s">
        <v>1584</v>
      </c>
      <c r="D299" s="13">
        <v>0.4834638</v>
      </c>
    </row>
    <row r="300">
      <c r="A300" t="s">
        <v>1218</v>
      </c>
      <c r="B300" t="s">
        <v>1509</v>
      </c>
      <c r="C300" t="s">
        <v>1583</v>
      </c>
      <c r="D300" s="13">
        <v>0.3471538781818357</v>
      </c>
    </row>
    <row r="301">
      <c r="A301" t="s">
        <v>1219</v>
      </c>
      <c r="B301" t="s">
        <v>1509</v>
      </c>
      <c r="C301" t="s">
        <v>1584</v>
      </c>
      <c r="D301" s="13">
        <v>0.4681443</v>
      </c>
    </row>
    <row r="302">
      <c r="A302" t="s">
        <v>1220</v>
      </c>
      <c r="B302" t="s">
        <v>1510</v>
      </c>
      <c r="C302" t="s">
        <v>1583</v>
      </c>
      <c r="D302" s="13">
        <v>0.3462676192968391</v>
      </c>
    </row>
    <row r="303">
      <c r="A303" t="s">
        <v>1221</v>
      </c>
      <c r="B303" t="s">
        <v>1510</v>
      </c>
      <c r="C303" t="s">
        <v>1584</v>
      </c>
      <c r="D303" s="13">
        <v>0.4674989</v>
      </c>
    </row>
    <row r="304">
      <c r="A304" t="s">
        <v>1222</v>
      </c>
      <c r="B304" t="s">
        <v>1511</v>
      </c>
      <c r="C304" t="s">
        <v>1583</v>
      </c>
      <c r="D304" s="13">
        <v>0.2937375384225049</v>
      </c>
    </row>
    <row r="305">
      <c r="A305" t="s">
        <v>1223</v>
      </c>
      <c r="B305" t="s">
        <v>1511</v>
      </c>
      <c r="C305" t="s">
        <v>1584</v>
      </c>
      <c r="D305" s="13">
        <v>0.4399193</v>
      </c>
    </row>
    <row r="306">
      <c r="A306" t="s">
        <v>1224</v>
      </c>
      <c r="B306" t="s">
        <v>1512</v>
      </c>
      <c r="C306" t="s">
        <v>1583</v>
      </c>
      <c r="D306" s="13">
        <v>0.3802574498641831</v>
      </c>
    </row>
    <row r="307">
      <c r="A307" t="s">
        <v>1225</v>
      </c>
      <c r="B307" t="s">
        <v>1512</v>
      </c>
      <c r="C307" t="s">
        <v>1584</v>
      </c>
      <c r="D307" s="13">
        <v>0.5961402</v>
      </c>
    </row>
    <row r="308">
      <c r="A308" t="s">
        <v>1226</v>
      </c>
      <c r="B308" t="s">
        <v>1513</v>
      </c>
      <c r="C308" t="s">
        <v>1583</v>
      </c>
      <c r="D308" s="13">
        <v>0.3383957257659665</v>
      </c>
    </row>
    <row r="309">
      <c r="A309" t="s">
        <v>1227</v>
      </c>
      <c r="B309" t="s">
        <v>1513</v>
      </c>
      <c r="C309" t="s">
        <v>1584</v>
      </c>
      <c r="D309" s="13">
        <v>0.4651085</v>
      </c>
    </row>
    <row r="310">
      <c r="A310" t="s">
        <v>1613</v>
      </c>
      <c r="B310" t="s">
        <v>1622</v>
      </c>
      <c r="C310" t="s">
        <v>1583</v>
      </c>
      <c r="D310" s="13">
        <v>0.2450205603296534</v>
      </c>
    </row>
    <row r="311">
      <c r="A311" t="s">
        <v>1614</v>
      </c>
      <c r="B311" t="s">
        <v>1622</v>
      </c>
      <c r="C311" t="s">
        <v>1584</v>
      </c>
      <c r="D311" s="13">
        <v>0.3716937</v>
      </c>
    </row>
    <row r="312">
      <c r="A312" t="s">
        <v>1228</v>
      </c>
      <c r="B312" t="s">
        <v>1514</v>
      </c>
      <c r="C312" t="s">
        <v>1583</v>
      </c>
      <c r="D312" s="13">
        <v>0.2496329796861551</v>
      </c>
    </row>
    <row r="313">
      <c r="A313" t="s">
        <v>1229</v>
      </c>
      <c r="B313" t="s">
        <v>1514</v>
      </c>
      <c r="C313" t="s">
        <v>1584</v>
      </c>
      <c r="D313" s="13">
        <v>0.38858</v>
      </c>
    </row>
    <row r="314">
      <c r="A314" t="s">
        <v>1230</v>
      </c>
      <c r="B314" t="s">
        <v>1515</v>
      </c>
      <c r="C314" t="s">
        <v>1583</v>
      </c>
      <c r="D314" s="13">
        <v>0.2420694663962918</v>
      </c>
    </row>
    <row r="315">
      <c r="A315" t="s">
        <v>1231</v>
      </c>
      <c r="B315" t="s">
        <v>1515</v>
      </c>
      <c r="C315" t="s">
        <v>1584</v>
      </c>
      <c r="D315" s="13">
        <v>0.3885563</v>
      </c>
    </row>
    <row r="316">
      <c r="A316" t="s">
        <v>1232</v>
      </c>
      <c r="B316" t="s">
        <v>1516</v>
      </c>
      <c r="C316" t="s">
        <v>1583</v>
      </c>
      <c r="D316" s="13">
        <v>0.2330348273588779</v>
      </c>
    </row>
    <row r="317">
      <c r="A317" t="s">
        <v>1233</v>
      </c>
      <c r="B317" t="s">
        <v>1516</v>
      </c>
      <c r="C317" t="s">
        <v>1584</v>
      </c>
      <c r="D317" s="13">
        <v>0.3975921</v>
      </c>
    </row>
    <row r="318">
      <c r="A318" t="s">
        <v>1234</v>
      </c>
      <c r="B318" t="s">
        <v>1517</v>
      </c>
      <c r="C318" t="s">
        <v>1583</v>
      </c>
      <c r="D318" s="13">
        <v>0.2330348273588779</v>
      </c>
    </row>
    <row r="319">
      <c r="A319" t="s">
        <v>1235</v>
      </c>
      <c r="B319" t="s">
        <v>1517</v>
      </c>
      <c r="C319" t="s">
        <v>1584</v>
      </c>
      <c r="D319" s="13">
        <v>0.3975921</v>
      </c>
    </row>
    <row r="320">
      <c r="A320" t="s">
        <v>1236</v>
      </c>
      <c r="B320" t="s">
        <v>1518</v>
      </c>
      <c r="C320" t="s">
        <v>1583</v>
      </c>
      <c r="D320" s="13">
        <v>0.1850700321865169</v>
      </c>
    </row>
    <row r="321">
      <c r="A321" t="s">
        <v>1237</v>
      </c>
      <c r="B321" t="s">
        <v>1518</v>
      </c>
      <c r="C321" t="s">
        <v>1584</v>
      </c>
      <c r="D321" s="13">
        <v>0.362799</v>
      </c>
    </row>
    <row r="322">
      <c r="A322" t="s">
        <v>1238</v>
      </c>
      <c r="B322" t="s">
        <v>1519</v>
      </c>
      <c r="C322" t="s">
        <v>1583</v>
      </c>
      <c r="D322" s="13">
        <v>0.2450724788825759</v>
      </c>
    </row>
    <row r="323">
      <c r="A323" t="s">
        <v>1239</v>
      </c>
      <c r="B323" t="s">
        <v>1519</v>
      </c>
      <c r="C323" t="s">
        <v>1584</v>
      </c>
      <c r="D323" s="13">
        <v>0.3714893</v>
      </c>
    </row>
    <row r="324">
      <c r="A324" t="s">
        <v>1240</v>
      </c>
      <c r="B324" t="s">
        <v>1520</v>
      </c>
      <c r="C324" t="s">
        <v>1583</v>
      </c>
      <c r="D324" s="13">
        <v>0.3569497049600212</v>
      </c>
    </row>
    <row r="325">
      <c r="A325" t="s">
        <v>1241</v>
      </c>
      <c r="B325" t="s">
        <v>1520</v>
      </c>
      <c r="C325" t="s">
        <v>1584</v>
      </c>
      <c r="D325" s="13">
        <v>0.4273408</v>
      </c>
    </row>
    <row r="326">
      <c r="A326" t="s">
        <v>1242</v>
      </c>
      <c r="B326" t="s">
        <v>1521</v>
      </c>
      <c r="C326" t="s">
        <v>1583</v>
      </c>
      <c r="D326" s="13">
        <v>0.2509898204813731</v>
      </c>
    </row>
    <row r="327">
      <c r="A327" t="s">
        <v>1243</v>
      </c>
      <c r="B327" t="s">
        <v>1521</v>
      </c>
      <c r="C327" t="s">
        <v>1584</v>
      </c>
      <c r="D327" s="13">
        <v>0.3558371</v>
      </c>
    </row>
    <row r="328">
      <c r="A328" t="s">
        <v>1244</v>
      </c>
      <c r="B328" t="s">
        <v>1522</v>
      </c>
      <c r="C328" t="s">
        <v>1583</v>
      </c>
      <c r="D328" s="13">
        <v>0.2860291276413034</v>
      </c>
    </row>
    <row r="329">
      <c r="A329" t="s">
        <v>1245</v>
      </c>
      <c r="B329" t="s">
        <v>1522</v>
      </c>
      <c r="C329" t="s">
        <v>1584</v>
      </c>
      <c r="D329" s="13">
        <v>0.3900085</v>
      </c>
    </row>
    <row r="330">
      <c r="A330" t="s">
        <v>1246</v>
      </c>
      <c r="B330" t="s">
        <v>1523</v>
      </c>
      <c r="C330" t="s">
        <v>1583</v>
      </c>
      <c r="D330" s="13">
        <v>0.2420694663962918</v>
      </c>
    </row>
    <row r="331">
      <c r="A331" t="s">
        <v>1247</v>
      </c>
      <c r="B331" t="s">
        <v>1523</v>
      </c>
      <c r="C331" t="s">
        <v>1584</v>
      </c>
      <c r="D331" s="13">
        <v>0.3885563</v>
      </c>
    </row>
    <row r="332">
      <c r="A332" t="s">
        <v>1248</v>
      </c>
      <c r="B332" t="s">
        <v>1524</v>
      </c>
      <c r="C332" t="s">
        <v>1583</v>
      </c>
      <c r="D332" s="13">
        <v>0.294962565963403</v>
      </c>
    </row>
    <row r="333">
      <c r="A333" t="s">
        <v>1249</v>
      </c>
      <c r="B333" t="s">
        <v>1524</v>
      </c>
      <c r="C333" t="s">
        <v>1584</v>
      </c>
      <c r="D333" s="13">
        <v>0.4200568</v>
      </c>
    </row>
    <row r="334">
      <c r="A334" t="s">
        <v>1250</v>
      </c>
      <c r="B334" t="s">
        <v>1525</v>
      </c>
      <c r="C334" t="s">
        <v>1583</v>
      </c>
      <c r="D334" s="13">
        <v>0.2588811822046375</v>
      </c>
    </row>
    <row r="335">
      <c r="A335" t="s">
        <v>1251</v>
      </c>
      <c r="B335" t="s">
        <v>1525</v>
      </c>
      <c r="C335" t="s">
        <v>1584</v>
      </c>
      <c r="D335" s="13">
        <v>0.3784915</v>
      </c>
    </row>
    <row r="336">
      <c r="A336" t="s">
        <v>1252</v>
      </c>
      <c r="B336" t="s">
        <v>1526</v>
      </c>
      <c r="C336" t="s">
        <v>1583</v>
      </c>
      <c r="D336" s="13">
        <v>0.2718865678427585</v>
      </c>
    </row>
    <row r="337">
      <c r="A337" t="s">
        <v>1253</v>
      </c>
      <c r="B337" t="s">
        <v>1526</v>
      </c>
      <c r="C337" t="s">
        <v>1584</v>
      </c>
      <c r="D337" s="13">
        <v>0.3849158</v>
      </c>
    </row>
    <row r="338">
      <c r="A338" t="s">
        <v>1254</v>
      </c>
      <c r="B338" t="s">
        <v>1527</v>
      </c>
      <c r="C338" t="s">
        <v>1583</v>
      </c>
      <c r="D338" s="13">
        <v>0.2558412895033352</v>
      </c>
    </row>
    <row r="339">
      <c r="A339" t="s">
        <v>1255</v>
      </c>
      <c r="B339" t="s">
        <v>1527</v>
      </c>
      <c r="C339" t="s">
        <v>1584</v>
      </c>
      <c r="D339" s="13">
        <v>0.3751468</v>
      </c>
    </row>
    <row r="340">
      <c r="A340" t="s">
        <v>1256</v>
      </c>
      <c r="B340" t="s">
        <v>1528</v>
      </c>
      <c r="C340" t="s">
        <v>1583</v>
      </c>
      <c r="D340" s="13">
        <v>0.287343080178421</v>
      </c>
    </row>
    <row r="341">
      <c r="A341" t="s">
        <v>1257</v>
      </c>
      <c r="B341" t="s">
        <v>1528</v>
      </c>
      <c r="C341" t="s">
        <v>1584</v>
      </c>
      <c r="D341" s="13">
        <v>0.3942544</v>
      </c>
    </row>
    <row r="342">
      <c r="A342" t="s">
        <v>1258</v>
      </c>
      <c r="B342" t="s">
        <v>1529</v>
      </c>
      <c r="C342" t="s">
        <v>1583</v>
      </c>
      <c r="D342" s="13">
        <v>0.2601304625106972</v>
      </c>
    </row>
    <row r="343">
      <c r="A343" t="s">
        <v>1259</v>
      </c>
      <c r="B343" t="s">
        <v>1529</v>
      </c>
      <c r="C343" t="s">
        <v>1584</v>
      </c>
      <c r="D343" s="13">
        <v>0.3748826</v>
      </c>
    </row>
    <row r="344">
      <c r="A344" t="s">
        <v>1260</v>
      </c>
      <c r="B344" t="s">
        <v>1530</v>
      </c>
      <c r="C344" t="s">
        <v>1583</v>
      </c>
      <c r="D344" s="13">
        <v>0.2510388562286377</v>
      </c>
    </row>
    <row r="345">
      <c r="A345" t="s">
        <v>1261</v>
      </c>
      <c r="B345" t="s">
        <v>1530</v>
      </c>
      <c r="C345" t="s">
        <v>1584</v>
      </c>
      <c r="D345" s="13">
        <v>0.3726011</v>
      </c>
    </row>
    <row r="346">
      <c r="A346" t="s">
        <v>1262</v>
      </c>
      <c r="B346" t="s">
        <v>1531</v>
      </c>
      <c r="C346" t="s">
        <v>1583</v>
      </c>
      <c r="D346" s="13">
        <v>0.251190898361329</v>
      </c>
    </row>
    <row r="347">
      <c r="A347" t="s">
        <v>1263</v>
      </c>
      <c r="B347" t="s">
        <v>1531</v>
      </c>
      <c r="C347" t="s">
        <v>1584</v>
      </c>
      <c r="D347" s="13">
        <v>0.3725006</v>
      </c>
    </row>
    <row r="348">
      <c r="A348" t="s">
        <v>1264</v>
      </c>
      <c r="B348" t="s">
        <v>1532</v>
      </c>
      <c r="C348" t="s">
        <v>1583</v>
      </c>
      <c r="D348" s="13">
        <v>0.283334664568731</v>
      </c>
    </row>
    <row r="349">
      <c r="A349" t="s">
        <v>1265</v>
      </c>
      <c r="B349" t="s">
        <v>1532</v>
      </c>
      <c r="C349" t="s">
        <v>1584</v>
      </c>
      <c r="D349" s="13">
        <v>0.3954152</v>
      </c>
    </row>
    <row r="350">
      <c r="A350" t="s">
        <v>1266</v>
      </c>
      <c r="B350" t="s">
        <v>1533</v>
      </c>
      <c r="C350" t="s">
        <v>1583</v>
      </c>
      <c r="D350" s="13">
        <v>0.2701951767739257</v>
      </c>
    </row>
    <row r="351">
      <c r="A351" t="s">
        <v>1267</v>
      </c>
      <c r="B351" t="s">
        <v>1533</v>
      </c>
      <c r="C351" t="s">
        <v>1584</v>
      </c>
      <c r="D351" s="13">
        <v>0.3899847</v>
      </c>
    </row>
    <row r="352">
      <c r="A352" t="s">
        <v>1268</v>
      </c>
      <c r="B352" t="s">
        <v>1534</v>
      </c>
      <c r="C352" t="s">
        <v>1583</v>
      </c>
      <c r="D352" s="13">
        <v>0.2651755279117141</v>
      </c>
    </row>
    <row r="353">
      <c r="A353" t="s">
        <v>1269</v>
      </c>
      <c r="B353" t="s">
        <v>1534</v>
      </c>
      <c r="C353" t="s">
        <v>1584</v>
      </c>
      <c r="D353" s="13">
        <v>0.377061</v>
      </c>
    </row>
    <row r="354">
      <c r="A354" t="s">
        <v>1270</v>
      </c>
      <c r="B354" t="s">
        <v>1535</v>
      </c>
      <c r="C354" t="s">
        <v>1583</v>
      </c>
      <c r="D354" s="13">
        <v>0.2647705693737604</v>
      </c>
    </row>
    <row r="355">
      <c r="A355" t="s">
        <v>1271</v>
      </c>
      <c r="B355" t="s">
        <v>1535</v>
      </c>
      <c r="C355" t="s">
        <v>1584</v>
      </c>
      <c r="D355" s="13">
        <v>0.3757718</v>
      </c>
    </row>
    <row r="356">
      <c r="A356" t="s">
        <v>1272</v>
      </c>
      <c r="B356" t="s">
        <v>1536</v>
      </c>
      <c r="C356" t="s">
        <v>1583</v>
      </c>
      <c r="D356" s="13">
        <v>0.1806131143282315</v>
      </c>
    </row>
    <row r="357">
      <c r="A357" t="s">
        <v>1273</v>
      </c>
      <c r="B357" t="s">
        <v>1536</v>
      </c>
      <c r="C357" t="s">
        <v>1584</v>
      </c>
      <c r="D357" s="13">
        <v>0.3620447</v>
      </c>
    </row>
    <row r="358">
      <c r="A358" t="s">
        <v>1274</v>
      </c>
      <c r="B358" t="s">
        <v>1537</v>
      </c>
      <c r="C358" t="s">
        <v>1583</v>
      </c>
      <c r="D358" s="13">
        <v>0.3688431115743733</v>
      </c>
    </row>
    <row r="359">
      <c r="A359" t="s">
        <v>1275</v>
      </c>
      <c r="B359" t="s">
        <v>1537</v>
      </c>
      <c r="C359" t="s">
        <v>1584</v>
      </c>
      <c r="D359" s="13">
        <v>0.4560747</v>
      </c>
    </row>
    <row r="360">
      <c r="A360" t="s">
        <v>1276</v>
      </c>
      <c r="B360" t="s">
        <v>1538</v>
      </c>
      <c r="C360" t="s">
        <v>1583</v>
      </c>
      <c r="D360" s="13">
        <v>0.2561279301257938</v>
      </c>
    </row>
    <row r="361">
      <c r="A361" t="s">
        <v>1277</v>
      </c>
      <c r="B361" t="s">
        <v>1538</v>
      </c>
      <c r="C361" t="s">
        <v>1584</v>
      </c>
      <c r="D361" s="13">
        <v>0.3748158</v>
      </c>
    </row>
    <row r="362">
      <c r="A362" t="s">
        <v>1278</v>
      </c>
      <c r="B362" t="s">
        <v>1539</v>
      </c>
      <c r="C362" t="s">
        <v>1583</v>
      </c>
      <c r="D362" s="13">
        <v>0.3688431115743733</v>
      </c>
    </row>
    <row r="363">
      <c r="A363" t="s">
        <v>1279</v>
      </c>
      <c r="B363" t="s">
        <v>1539</v>
      </c>
      <c r="C363" t="s">
        <v>1584</v>
      </c>
      <c r="D363" s="13">
        <v>0.4560747</v>
      </c>
    </row>
    <row r="364">
      <c r="A364" t="s">
        <v>1280</v>
      </c>
      <c r="B364" t="s">
        <v>1540</v>
      </c>
      <c r="C364" t="s">
        <v>1583</v>
      </c>
      <c r="D364" s="13">
        <v>0.3884342958750307</v>
      </c>
    </row>
    <row r="365">
      <c r="A365" t="s">
        <v>1281</v>
      </c>
      <c r="B365" t="s">
        <v>1540</v>
      </c>
      <c r="C365" t="s">
        <v>1584</v>
      </c>
      <c r="D365" s="13">
        <v>0.4443403</v>
      </c>
    </row>
    <row r="366">
      <c r="A366" t="s">
        <v>1282</v>
      </c>
      <c r="B366" t="s">
        <v>1541</v>
      </c>
      <c r="C366" t="s">
        <v>1583</v>
      </c>
      <c r="D366" s="13">
        <v>0.2820031616883626</v>
      </c>
    </row>
    <row r="367">
      <c r="A367" t="s">
        <v>1283</v>
      </c>
      <c r="B367" t="s">
        <v>1541</v>
      </c>
      <c r="C367" t="s">
        <v>1584</v>
      </c>
      <c r="D367" s="13">
        <v>0.4323131</v>
      </c>
    </row>
    <row r="368">
      <c r="A368" t="s">
        <v>1284</v>
      </c>
      <c r="B368" t="s">
        <v>1542</v>
      </c>
      <c r="C368" t="s">
        <v>1583</v>
      </c>
      <c r="D368" s="13">
        <v>0.2534699483441361</v>
      </c>
    </row>
    <row r="369">
      <c r="A369" t="s">
        <v>1285</v>
      </c>
      <c r="B369" t="s">
        <v>1542</v>
      </c>
      <c r="C369" t="s">
        <v>1584</v>
      </c>
      <c r="D369" s="13">
        <v>0.3760299</v>
      </c>
    </row>
    <row r="370">
      <c r="A370" t="s">
        <v>1286</v>
      </c>
      <c r="B370" t="s">
        <v>1543</v>
      </c>
      <c r="C370" t="s">
        <v>1583</v>
      </c>
      <c r="D370" s="13">
        <v>0.2503153733629034</v>
      </c>
    </row>
    <row r="371">
      <c r="A371" t="s">
        <v>1287</v>
      </c>
      <c r="B371" t="s">
        <v>1543</v>
      </c>
      <c r="C371" t="s">
        <v>1584</v>
      </c>
      <c r="D371" s="13">
        <v>0.3775545</v>
      </c>
    </row>
    <row r="372">
      <c r="A372" t="s">
        <v>1288</v>
      </c>
      <c r="B372" t="s">
        <v>1544</v>
      </c>
      <c r="C372" t="s">
        <v>1583</v>
      </c>
      <c r="D372" s="13">
        <v>0.5130566222617982</v>
      </c>
    </row>
    <row r="373">
      <c r="A373" t="s">
        <v>1289</v>
      </c>
      <c r="B373" t="s">
        <v>1544</v>
      </c>
      <c r="C373" t="s">
        <v>1584</v>
      </c>
      <c r="D373" s="13">
        <v>1.555343</v>
      </c>
    </row>
    <row r="374">
      <c r="A374" t="s">
        <v>1290</v>
      </c>
      <c r="B374" t="s">
        <v>1545</v>
      </c>
      <c r="C374" t="s">
        <v>1583</v>
      </c>
      <c r="D374" s="13">
        <v>0.3802574498641831</v>
      </c>
    </row>
    <row r="375">
      <c r="A375" t="s">
        <v>1291</v>
      </c>
      <c r="B375" t="s">
        <v>1545</v>
      </c>
      <c r="C375" t="s">
        <v>1584</v>
      </c>
      <c r="D375" s="13">
        <v>0.5961402</v>
      </c>
    </row>
    <row r="376">
      <c r="A376" t="s">
        <v>1292</v>
      </c>
      <c r="B376" t="s">
        <v>1546</v>
      </c>
      <c r="C376" t="s">
        <v>1583</v>
      </c>
      <c r="D376" s="13">
        <v>0.4539420068824257</v>
      </c>
    </row>
    <row r="377">
      <c r="A377" t="s">
        <v>1293</v>
      </c>
      <c r="B377" t="s">
        <v>1546</v>
      </c>
      <c r="C377" t="s">
        <v>1584</v>
      </c>
      <c r="D377" s="13">
        <v>0.5431510000000001</v>
      </c>
    </row>
    <row r="378">
      <c r="A378" t="s">
        <v>1294</v>
      </c>
      <c r="B378" t="s">
        <v>1547</v>
      </c>
      <c r="C378" t="s">
        <v>1583</v>
      </c>
      <c r="D378" s="13">
        <v>0.3677992955556712</v>
      </c>
    </row>
    <row r="379">
      <c r="A379" t="s">
        <v>1295</v>
      </c>
      <c r="B379" t="s">
        <v>1547</v>
      </c>
      <c r="C379" t="s">
        <v>1584</v>
      </c>
      <c r="D379" s="13">
        <v>0.5239306</v>
      </c>
    </row>
    <row r="380">
      <c r="A380" t="s">
        <v>1296</v>
      </c>
      <c r="B380" t="s">
        <v>1548</v>
      </c>
      <c r="C380" t="s">
        <v>1583</v>
      </c>
      <c r="D380" s="13">
        <v>0.3385254338393759</v>
      </c>
    </row>
    <row r="381">
      <c r="A381" t="s">
        <v>1297</v>
      </c>
      <c r="B381" t="s">
        <v>1548</v>
      </c>
      <c r="C381" t="s">
        <v>1584</v>
      </c>
      <c r="D381" s="13">
        <v>0.4654581</v>
      </c>
    </row>
    <row r="382">
      <c r="A382" t="s">
        <v>1298</v>
      </c>
      <c r="B382" t="s">
        <v>1549</v>
      </c>
      <c r="C382" t="s">
        <v>1583</v>
      </c>
      <c r="D382" s="13">
        <v>0.3369094926166221</v>
      </c>
    </row>
    <row r="383">
      <c r="A383" t="s">
        <v>1299</v>
      </c>
      <c r="B383" t="s">
        <v>1549</v>
      </c>
      <c r="C383" t="s">
        <v>1584</v>
      </c>
      <c r="D383" s="13">
        <v>0.4672566</v>
      </c>
    </row>
    <row r="384">
      <c r="A384" t="s">
        <v>1300</v>
      </c>
      <c r="B384" t="s">
        <v>1550</v>
      </c>
      <c r="C384" t="s">
        <v>1583</v>
      </c>
      <c r="D384" s="13">
        <v>0.5968361096050931</v>
      </c>
    </row>
    <row r="385">
      <c r="A385" t="s">
        <v>1301</v>
      </c>
      <c r="B385" t="s">
        <v>1550</v>
      </c>
      <c r="C385" t="s">
        <v>1584</v>
      </c>
      <c r="D385" s="13">
        <v>1.527939</v>
      </c>
    </row>
    <row r="386">
      <c r="A386" t="s">
        <v>1615</v>
      </c>
      <c r="B386" t="s">
        <v>1623</v>
      </c>
      <c r="C386" t="s">
        <v>1583</v>
      </c>
      <c r="D386" s="13">
        <v>0.3849955881763534</v>
      </c>
    </row>
    <row r="387">
      <c r="A387" t="s">
        <v>1616</v>
      </c>
      <c r="B387" t="s">
        <v>1623</v>
      </c>
      <c r="C387" t="s">
        <v>1584</v>
      </c>
      <c r="D387" s="13">
        <v>0.4332369</v>
      </c>
    </row>
    <row r="388">
      <c r="A388" t="s">
        <v>1302</v>
      </c>
      <c r="B388" t="s">
        <v>1551</v>
      </c>
      <c r="C388" t="s">
        <v>1583</v>
      </c>
      <c r="D388" s="13">
        <v>0.3872548825609616</v>
      </c>
    </row>
    <row r="389">
      <c r="A389" t="s">
        <v>1303</v>
      </c>
      <c r="B389" t="s">
        <v>1551</v>
      </c>
      <c r="C389" t="s">
        <v>1584</v>
      </c>
      <c r="D389" s="13">
        <v>0.4536659</v>
      </c>
    </row>
    <row r="390">
      <c r="A390" t="s">
        <v>1304</v>
      </c>
      <c r="B390" t="s">
        <v>1552</v>
      </c>
      <c r="C390" t="s">
        <v>1583</v>
      </c>
      <c r="D390" s="13">
        <v>0.3758001806766333</v>
      </c>
    </row>
    <row r="391">
      <c r="A391" t="s">
        <v>1305</v>
      </c>
      <c r="B391" t="s">
        <v>1552</v>
      </c>
      <c r="C391" t="s">
        <v>1584</v>
      </c>
      <c r="D391" s="13">
        <v>0.4500814</v>
      </c>
    </row>
    <row r="392">
      <c r="A392" t="s">
        <v>1306</v>
      </c>
      <c r="B392" t="s">
        <v>1553</v>
      </c>
      <c r="C392" t="s">
        <v>1583</v>
      </c>
      <c r="D392" s="13">
        <v>0.3624998742354981</v>
      </c>
    </row>
    <row r="393">
      <c r="A393" t="s">
        <v>1307</v>
      </c>
      <c r="B393" t="s">
        <v>1553</v>
      </c>
      <c r="C393" t="s">
        <v>1584</v>
      </c>
      <c r="D393" s="13">
        <v>0.4580839</v>
      </c>
    </row>
    <row r="394">
      <c r="A394" t="s">
        <v>1308</v>
      </c>
      <c r="B394" t="s">
        <v>1554</v>
      </c>
      <c r="C394" t="s">
        <v>1583</v>
      </c>
      <c r="D394" s="13">
        <v>0.3624998742354981</v>
      </c>
    </row>
    <row r="395">
      <c r="A395" t="s">
        <v>1309</v>
      </c>
      <c r="B395" t="s">
        <v>1554</v>
      </c>
      <c r="C395" t="s">
        <v>1584</v>
      </c>
      <c r="D395" s="13">
        <v>0.4580839</v>
      </c>
    </row>
    <row r="396">
      <c r="A396" t="s">
        <v>1310</v>
      </c>
      <c r="B396" t="s">
        <v>1555</v>
      </c>
      <c r="C396" t="s">
        <v>1583</v>
      </c>
      <c r="D396" s="13">
        <v>0.3322061907487056</v>
      </c>
    </row>
    <row r="397">
      <c r="A397" t="s">
        <v>1311</v>
      </c>
      <c r="B397" t="s">
        <v>1555</v>
      </c>
      <c r="C397" t="s">
        <v>1584</v>
      </c>
      <c r="D397" s="13">
        <v>0.413526</v>
      </c>
    </row>
    <row r="398">
      <c r="A398" t="s">
        <v>1312</v>
      </c>
      <c r="B398" t="s">
        <v>1556</v>
      </c>
      <c r="C398" t="s">
        <v>1583</v>
      </c>
      <c r="D398" s="13">
        <v>0.3824455097342503</v>
      </c>
    </row>
    <row r="399">
      <c r="A399" t="s">
        <v>1313</v>
      </c>
      <c r="B399" t="s">
        <v>1556</v>
      </c>
      <c r="C399" t="s">
        <v>1584</v>
      </c>
      <c r="D399" s="13">
        <v>0.4325481</v>
      </c>
    </row>
    <row r="400">
      <c r="A400" t="s">
        <v>1314</v>
      </c>
      <c r="B400" t="s">
        <v>1557</v>
      </c>
      <c r="C400" t="s">
        <v>1583</v>
      </c>
      <c r="D400" s="13">
        <v>0.4618313772161206</v>
      </c>
    </row>
    <row r="401">
      <c r="A401" t="s">
        <v>1315</v>
      </c>
      <c r="B401" t="s">
        <v>1557</v>
      </c>
      <c r="C401" t="s">
        <v>1584</v>
      </c>
      <c r="D401" s="13">
        <v>0.5041606</v>
      </c>
    </row>
    <row r="402">
      <c r="A402" t="s">
        <v>1316</v>
      </c>
      <c r="B402" t="s">
        <v>1558</v>
      </c>
      <c r="C402" t="s">
        <v>1583</v>
      </c>
      <c r="D402" s="13">
        <v>0.3886117233561796</v>
      </c>
    </row>
    <row r="403">
      <c r="A403" t="s">
        <v>1317</v>
      </c>
      <c r="B403" t="s">
        <v>1558</v>
      </c>
      <c r="C403" t="s">
        <v>1584</v>
      </c>
      <c r="D403" s="13">
        <v>0.4158097</v>
      </c>
    </row>
    <row r="404">
      <c r="A404" t="s">
        <v>1318</v>
      </c>
      <c r="B404" t="s">
        <v>1559</v>
      </c>
      <c r="C404" t="s">
        <v>1583</v>
      </c>
      <c r="D404" s="13">
        <v>0.4234557421381507</v>
      </c>
    </row>
    <row r="405">
      <c r="A405" t="s">
        <v>1319</v>
      </c>
      <c r="B405" t="s">
        <v>1559</v>
      </c>
      <c r="C405" t="s">
        <v>1584</v>
      </c>
      <c r="D405" s="13">
        <v>0.4535407</v>
      </c>
    </row>
    <row r="406">
      <c r="A406" t="s">
        <v>1320</v>
      </c>
      <c r="B406" t="s">
        <v>1560</v>
      </c>
      <c r="C406" t="s">
        <v>1583</v>
      </c>
      <c r="D406" s="13">
        <v>0.3758001806766333</v>
      </c>
    </row>
    <row r="407">
      <c r="A407" t="s">
        <v>1321</v>
      </c>
      <c r="B407" t="s">
        <v>1560</v>
      </c>
      <c r="C407" t="s">
        <v>1584</v>
      </c>
      <c r="D407" s="13">
        <v>0.4500814</v>
      </c>
    </row>
    <row r="408">
      <c r="A408" t="s">
        <v>1322</v>
      </c>
      <c r="B408" t="s">
        <v>1561</v>
      </c>
      <c r="C408" t="s">
        <v>1583</v>
      </c>
      <c r="D408" s="13">
        <v>0.4269484794571831</v>
      </c>
    </row>
    <row r="409">
      <c r="A409" t="s">
        <v>1323</v>
      </c>
      <c r="B409" t="s">
        <v>1561</v>
      </c>
      <c r="C409" t="s">
        <v>1584</v>
      </c>
      <c r="D409" s="13">
        <v>0.4921536</v>
      </c>
    </row>
    <row r="410">
      <c r="A410" t="s">
        <v>1324</v>
      </c>
      <c r="B410" t="s">
        <v>1562</v>
      </c>
      <c r="C410" t="s">
        <v>1583</v>
      </c>
      <c r="D410" s="13">
        <v>0.3961097265181945</v>
      </c>
    </row>
    <row r="411">
      <c r="A411" t="s">
        <v>1325</v>
      </c>
      <c r="B411" t="s">
        <v>1562</v>
      </c>
      <c r="C411" t="s">
        <v>1584</v>
      </c>
      <c r="D411" s="13">
        <v>0.4410085</v>
      </c>
    </row>
    <row r="412">
      <c r="A412" t="s">
        <v>1326</v>
      </c>
      <c r="B412" t="s">
        <v>1563</v>
      </c>
      <c r="C412" t="s">
        <v>1583</v>
      </c>
      <c r="D412" s="13">
        <v>0.410895465538504</v>
      </c>
    </row>
    <row r="413">
      <c r="A413" t="s">
        <v>1327</v>
      </c>
      <c r="B413" t="s">
        <v>1563</v>
      </c>
      <c r="C413" t="s">
        <v>1584</v>
      </c>
      <c r="D413" s="13">
        <v>0.4482721</v>
      </c>
    </row>
    <row r="414">
      <c r="A414" t="s">
        <v>1328</v>
      </c>
      <c r="B414" t="s">
        <v>1564</v>
      </c>
      <c r="C414" t="s">
        <v>1583</v>
      </c>
      <c r="D414" s="13">
        <v>0.3944956216911755</v>
      </c>
    </row>
    <row r="415">
      <c r="A415" t="s">
        <v>1329</v>
      </c>
      <c r="B415" t="s">
        <v>1564</v>
      </c>
      <c r="C415" t="s">
        <v>1584</v>
      </c>
      <c r="D415" s="13">
        <v>0.4384566</v>
      </c>
    </row>
    <row r="416">
      <c r="A416" t="s">
        <v>1330</v>
      </c>
      <c r="B416" t="s">
        <v>1565</v>
      </c>
      <c r="C416" t="s">
        <v>1583</v>
      </c>
      <c r="D416" s="13">
        <v>0.4269910486259508</v>
      </c>
    </row>
    <row r="417">
      <c r="A417" t="s">
        <v>1331</v>
      </c>
      <c r="B417" t="s">
        <v>1565</v>
      </c>
      <c r="C417" t="s">
        <v>1584</v>
      </c>
      <c r="D417" s="13">
        <v>0.4596422</v>
      </c>
    </row>
    <row r="418">
      <c r="A418" t="s">
        <v>1332</v>
      </c>
      <c r="B418" t="s">
        <v>1566</v>
      </c>
      <c r="C418" t="s">
        <v>1583</v>
      </c>
      <c r="D418" s="13">
        <v>0.395020783263817</v>
      </c>
    </row>
    <row r="419">
      <c r="A419" t="s">
        <v>1333</v>
      </c>
      <c r="B419" t="s">
        <v>1566</v>
      </c>
      <c r="C419" t="s">
        <v>1584</v>
      </c>
      <c r="D419" s="13">
        <v>0.4388042</v>
      </c>
    </row>
    <row r="420">
      <c r="A420" t="s">
        <v>1334</v>
      </c>
      <c r="B420" t="s">
        <v>1567</v>
      </c>
      <c r="C420" t="s">
        <v>1583</v>
      </c>
      <c r="D420" s="13">
        <v>0.3887378926118224</v>
      </c>
    </row>
    <row r="421">
      <c r="A421" t="s">
        <v>1335</v>
      </c>
      <c r="B421" t="s">
        <v>1567</v>
      </c>
      <c r="C421" t="s">
        <v>1584</v>
      </c>
      <c r="D421" s="13">
        <v>0.4350908</v>
      </c>
    </row>
    <row r="422">
      <c r="A422" t="s">
        <v>1336</v>
      </c>
      <c r="B422" t="s">
        <v>1568</v>
      </c>
      <c r="C422" t="s">
        <v>1583</v>
      </c>
      <c r="D422" s="13">
        <v>0.3899323830067219</v>
      </c>
    </row>
    <row r="423">
      <c r="A423" t="s">
        <v>1337</v>
      </c>
      <c r="B423" t="s">
        <v>1568</v>
      </c>
      <c r="C423" t="s">
        <v>1584</v>
      </c>
      <c r="D423" s="13">
        <v>0.4348067</v>
      </c>
    </row>
    <row r="424">
      <c r="A424" t="s">
        <v>1338</v>
      </c>
      <c r="B424" t="s">
        <v>1569</v>
      </c>
      <c r="C424" t="s">
        <v>1583</v>
      </c>
      <c r="D424" s="13">
        <v>0.4130618489515809</v>
      </c>
    </row>
    <row r="425">
      <c r="A425" t="s">
        <v>1339</v>
      </c>
      <c r="B425" t="s">
        <v>1569</v>
      </c>
      <c r="C425" t="s">
        <v>1584</v>
      </c>
      <c r="D425" s="13">
        <v>0.4692141</v>
      </c>
    </row>
    <row r="426">
      <c r="A426" t="s">
        <v>1340</v>
      </c>
      <c r="B426" t="s">
        <v>1570</v>
      </c>
      <c r="C426" t="s">
        <v>1583</v>
      </c>
      <c r="D426" s="13">
        <v>0.3977607073650574</v>
      </c>
    </row>
    <row r="427">
      <c r="A427" t="s">
        <v>1341</v>
      </c>
      <c r="B427" t="s">
        <v>1570</v>
      </c>
      <c r="C427" t="s">
        <v>1584</v>
      </c>
      <c r="D427" s="13">
        <v>0.4606072</v>
      </c>
    </row>
    <row r="428">
      <c r="A428" t="s">
        <v>1342</v>
      </c>
      <c r="B428" t="s">
        <v>1571</v>
      </c>
      <c r="C428" t="s">
        <v>1583</v>
      </c>
      <c r="D428" s="13">
        <v>0.4035193997475165</v>
      </c>
    </row>
    <row r="429">
      <c r="A429" t="s">
        <v>1343</v>
      </c>
      <c r="B429" t="s">
        <v>1571</v>
      </c>
      <c r="C429" t="s">
        <v>1584</v>
      </c>
      <c r="D429" s="13">
        <v>0.4418267</v>
      </c>
    </row>
    <row r="430">
      <c r="A430" t="s">
        <v>1344</v>
      </c>
      <c r="B430" t="s">
        <v>1572</v>
      </c>
      <c r="C430" t="s">
        <v>1583</v>
      </c>
      <c r="D430" s="13">
        <v>0.3997583744171169</v>
      </c>
    </row>
    <row r="431">
      <c r="A431" t="s">
        <v>1345</v>
      </c>
      <c r="B431" t="s">
        <v>1572</v>
      </c>
      <c r="C431" t="s">
        <v>1584</v>
      </c>
      <c r="D431" s="13">
        <v>0.4407099</v>
      </c>
    </row>
    <row r="432">
      <c r="A432" t="s">
        <v>1346</v>
      </c>
      <c r="B432" t="s">
        <v>1573</v>
      </c>
      <c r="C432" t="s">
        <v>1583</v>
      </c>
      <c r="D432" s="13">
        <v>0.326076217326357</v>
      </c>
    </row>
    <row r="433">
      <c r="A433" t="s">
        <v>1347</v>
      </c>
      <c r="B433" t="s">
        <v>1573</v>
      </c>
      <c r="C433" t="s">
        <v>1584</v>
      </c>
      <c r="D433" s="13">
        <v>0.411919</v>
      </c>
    </row>
    <row r="434">
      <c r="A434" t="s">
        <v>1348</v>
      </c>
      <c r="B434" t="s">
        <v>1574</v>
      </c>
      <c r="C434" t="s">
        <v>1583</v>
      </c>
      <c r="D434" s="13">
        <v>0.4339519647695871</v>
      </c>
    </row>
    <row r="435">
      <c r="A435" t="s">
        <v>1349</v>
      </c>
      <c r="B435" t="s">
        <v>1574</v>
      </c>
      <c r="C435" t="s">
        <v>1584</v>
      </c>
      <c r="D435" s="13">
        <v>0.6031028</v>
      </c>
    </row>
    <row r="436">
      <c r="A436" t="s">
        <v>1350</v>
      </c>
      <c r="B436" t="s">
        <v>1575</v>
      </c>
      <c r="C436" t="s">
        <v>1583</v>
      </c>
      <c r="D436" s="13">
        <v>0.388793221165048</v>
      </c>
    </row>
    <row r="437">
      <c r="A437" t="s">
        <v>1351</v>
      </c>
      <c r="B437" t="s">
        <v>1575</v>
      </c>
      <c r="C437" t="s">
        <v>1584</v>
      </c>
      <c r="D437" s="13">
        <v>0.4382863</v>
      </c>
    </row>
    <row r="438">
      <c r="A438" t="s">
        <v>1352</v>
      </c>
      <c r="B438" t="s">
        <v>1576</v>
      </c>
      <c r="C438" t="s">
        <v>1583</v>
      </c>
      <c r="D438" s="13">
        <v>0.4339519647695871</v>
      </c>
    </row>
    <row r="439">
      <c r="A439" t="s">
        <v>1353</v>
      </c>
      <c r="B439" t="s">
        <v>1576</v>
      </c>
      <c r="C439" t="s">
        <v>1584</v>
      </c>
      <c r="D439" s="13">
        <v>0.6031028</v>
      </c>
    </row>
    <row r="440">
      <c r="A440" t="s">
        <v>1354</v>
      </c>
      <c r="B440" t="s">
        <v>1577</v>
      </c>
      <c r="C440" t="s">
        <v>1583</v>
      </c>
      <c r="D440" s="13">
        <v>0.5176012461636278</v>
      </c>
    </row>
    <row r="441">
      <c r="A441" t="s">
        <v>1355</v>
      </c>
      <c r="B441" t="s">
        <v>1577</v>
      </c>
      <c r="C441" t="s">
        <v>1584</v>
      </c>
      <c r="D441" s="13">
        <v>0.5200135</v>
      </c>
    </row>
    <row r="442">
      <c r="A442" t="s">
        <v>1356</v>
      </c>
      <c r="B442" t="s">
        <v>1578</v>
      </c>
      <c r="C442" t="s">
        <v>1583</v>
      </c>
      <c r="D442" s="13">
        <v>0.4184817940397014</v>
      </c>
    </row>
    <row r="443">
      <c r="A443" t="s">
        <v>1357</v>
      </c>
      <c r="B443" t="s">
        <v>1578</v>
      </c>
      <c r="C443" t="s">
        <v>1584</v>
      </c>
      <c r="D443" s="13">
        <v>0.5138743</v>
      </c>
    </row>
    <row r="444">
      <c r="A444" t="s">
        <v>1358</v>
      </c>
      <c r="B444" t="s">
        <v>1579</v>
      </c>
      <c r="C444" t="s">
        <v>1583</v>
      </c>
      <c r="D444" s="13">
        <v>0.3893701061818046</v>
      </c>
    </row>
    <row r="445">
      <c r="A445" t="s">
        <v>1359</v>
      </c>
      <c r="B445" t="s">
        <v>1579</v>
      </c>
      <c r="C445" t="s">
        <v>1584</v>
      </c>
      <c r="D445" s="13">
        <v>0.43882</v>
      </c>
    </row>
    <row r="446">
      <c r="A446" t="s">
        <v>1360</v>
      </c>
      <c r="B446" t="s">
        <v>1580</v>
      </c>
      <c r="C446" t="s">
        <v>1583</v>
      </c>
      <c r="D446" s="13">
        <v>0.3878203769171416</v>
      </c>
    </row>
    <row r="447">
      <c r="A447" t="s">
        <v>1361</v>
      </c>
      <c r="B447" t="s">
        <v>1580</v>
      </c>
      <c r="C447" t="s">
        <v>1584</v>
      </c>
      <c r="D447" s="13">
        <v>0.4410409</v>
      </c>
    </row>
    <row r="448">
      <c r="A448" t="s">
        <v>1362</v>
      </c>
      <c r="B448" t="s">
        <v>1581</v>
      </c>
      <c r="C448" t="s">
        <v>1583</v>
      </c>
      <c r="D448" s="13">
        <v>0.6444413543368905</v>
      </c>
    </row>
    <row r="449">
      <c r="A449" t="s">
        <v>1363</v>
      </c>
      <c r="B449" t="s">
        <v>1581</v>
      </c>
      <c r="C449" t="s">
        <v>1584</v>
      </c>
      <c r="D449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cp:lastPrinted>2023-02-16T22:30:05Z</cp:lastPrinted>
  <dcterms:created xsi:type="dcterms:W3CDTF">2015-06-05T18:17:20Z</dcterms:created>
  <dcterms:modified xsi:type="dcterms:W3CDTF">2023-02-17T19:33:13Z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